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60" yWindow="-60" windowWidth="15480" windowHeight="11640"/>
  </bookViews>
  <sheets>
    <sheet name="maindata" sheetId="1" r:id="rId1"/>
    <sheet name="Perusahaan" sheetId="2" r:id="rId2"/>
    <sheet name="Olah data" sheetId="5" r:id="rId3"/>
    <sheet name="Sheet1" sheetId="10" r:id="rId4"/>
    <sheet name="Per lantai" sheetId="7" r:id="rId5"/>
    <sheet name="Anchor (Luas)" sheetId="8" r:id="rId6"/>
    <sheet name="Sampling Tenant Besar" sheetId="9" r:id="rId7"/>
    <sheet name="Tenant JW" sheetId="11" r:id="rId8"/>
  </sheets>
  <definedNames>
    <definedName name="_xlnm._FilterDatabase" localSheetId="0" hidden="1">maindata!$A$5:$V$542</definedName>
    <definedName name="_xlnm._FilterDatabase" localSheetId="2" hidden="1">'Olah data'!$A$4:$F$542</definedName>
    <definedName name="_xlnm._FilterDatabase" localSheetId="1" hidden="1">Perusahaan!$A$1:$B$1</definedName>
    <definedName name="_xlnm._FilterDatabase" localSheetId="3" hidden="1">Sheet1!$A$4:$F$4</definedName>
    <definedName name="_xlnm._FilterDatabase" localSheetId="7" hidden="1">'Tenant JW'!$A$5:$X$542</definedName>
  </definedNames>
  <calcPr calcId="145621" iterate="1"/>
  <pivotCaches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4" i="11" l="1"/>
  <c r="I503" i="11"/>
  <c r="I495" i="11"/>
  <c r="I494" i="11"/>
  <c r="I432" i="11"/>
  <c r="I162" i="11"/>
  <c r="I133" i="11"/>
  <c r="I124" i="11"/>
  <c r="I103" i="11"/>
  <c r="I1" i="11" s="1"/>
  <c r="L1" i="11" l="1"/>
  <c r="K1" i="11"/>
  <c r="G542" i="5"/>
  <c r="G541" i="5"/>
  <c r="G540" i="5"/>
  <c r="G539" i="5"/>
  <c r="G538" i="5"/>
  <c r="G537" i="5"/>
  <c r="G535" i="5"/>
  <c r="G534" i="5"/>
  <c r="G533" i="5"/>
  <c r="G532" i="5"/>
  <c r="G531" i="5"/>
  <c r="G529" i="5"/>
  <c r="G527" i="5"/>
  <c r="G524" i="5"/>
  <c r="G523" i="5"/>
  <c r="G521" i="5"/>
  <c r="G520" i="5"/>
  <c r="G517" i="5"/>
  <c r="G513" i="5"/>
  <c r="G512" i="5"/>
  <c r="G509" i="5"/>
  <c r="G508" i="5"/>
  <c r="G507" i="5"/>
  <c r="G505" i="5"/>
  <c r="G502" i="5"/>
  <c r="G499" i="5"/>
  <c r="G495" i="5"/>
  <c r="G494" i="5"/>
  <c r="G493" i="5"/>
  <c r="G491" i="5"/>
  <c r="G489" i="5"/>
  <c r="G488" i="5"/>
  <c r="G487" i="5"/>
  <c r="G485" i="5"/>
  <c r="G484" i="5"/>
  <c r="G481" i="5"/>
  <c r="G480" i="5"/>
  <c r="G476" i="5"/>
  <c r="G475" i="5"/>
  <c r="G472" i="5"/>
  <c r="G470" i="5"/>
  <c r="G468" i="5"/>
  <c r="G467" i="5"/>
  <c r="G466" i="5"/>
  <c r="G465" i="5"/>
  <c r="G463" i="5"/>
  <c r="G461" i="5"/>
  <c r="G460" i="5"/>
  <c r="G459" i="5"/>
  <c r="G457" i="5"/>
  <c r="G455" i="5"/>
  <c r="G452" i="5"/>
  <c r="G450" i="5"/>
  <c r="G449" i="5"/>
  <c r="G447" i="5"/>
  <c r="G444" i="5"/>
  <c r="G443" i="5"/>
  <c r="G441" i="5"/>
  <c r="G439" i="5"/>
  <c r="G438" i="5"/>
  <c r="G436" i="5"/>
  <c r="G434" i="5"/>
  <c r="G432" i="5"/>
  <c r="G431" i="5"/>
  <c r="G429" i="5"/>
  <c r="G428" i="5"/>
  <c r="G427" i="5"/>
  <c r="G425" i="5"/>
  <c r="G419" i="5"/>
  <c r="G416" i="5"/>
  <c r="G414" i="5"/>
  <c r="G413" i="5"/>
  <c r="G411" i="5"/>
  <c r="G409" i="5"/>
  <c r="G407" i="5"/>
  <c r="G401" i="5"/>
  <c r="G399" i="5"/>
  <c r="G398" i="5"/>
  <c r="G393" i="5"/>
  <c r="G391" i="5"/>
  <c r="G389" i="5"/>
  <c r="G386" i="5"/>
  <c r="G383" i="5"/>
  <c r="G382" i="5"/>
  <c r="G379" i="5"/>
  <c r="G376" i="5"/>
  <c r="G375" i="5"/>
  <c r="G374" i="5"/>
  <c r="G372" i="5"/>
  <c r="G371" i="5"/>
  <c r="G368" i="5"/>
  <c r="G367" i="5"/>
  <c r="G365" i="5"/>
  <c r="G364" i="5"/>
  <c r="G361" i="5"/>
  <c r="G360" i="5"/>
  <c r="G359" i="5"/>
  <c r="G358" i="5"/>
  <c r="G357" i="5"/>
  <c r="G356" i="5"/>
  <c r="G354" i="5"/>
  <c r="G352" i="5"/>
  <c r="G350" i="5"/>
  <c r="G347" i="5"/>
  <c r="G344" i="5"/>
  <c r="G339" i="5"/>
  <c r="G338" i="5"/>
  <c r="G336" i="5"/>
  <c r="G335" i="5"/>
  <c r="G331" i="5"/>
  <c r="G330" i="5"/>
  <c r="G329" i="5"/>
  <c r="G327" i="5"/>
  <c r="G324" i="5"/>
  <c r="G321" i="5"/>
  <c r="G320" i="5"/>
  <c r="G319" i="5"/>
  <c r="G318" i="5"/>
  <c r="G314" i="5"/>
  <c r="G313" i="5"/>
  <c r="G312" i="5"/>
  <c r="G311" i="5"/>
  <c r="G310" i="5"/>
  <c r="G309" i="5"/>
  <c r="G308" i="5"/>
  <c r="G306" i="5"/>
  <c r="G305" i="5"/>
  <c r="G302" i="5"/>
  <c r="G301" i="5"/>
  <c r="G299" i="5"/>
  <c r="G298" i="5"/>
  <c r="G296" i="5"/>
  <c r="G295" i="5"/>
  <c r="G294" i="5"/>
  <c r="G293" i="5"/>
  <c r="G289" i="5"/>
  <c r="G285" i="5"/>
  <c r="G284" i="5"/>
  <c r="G283" i="5"/>
  <c r="G282" i="5"/>
  <c r="G281" i="5"/>
  <c r="G280" i="5"/>
  <c r="G276" i="5"/>
  <c r="G275" i="5"/>
  <c r="G274" i="5"/>
  <c r="G271" i="5"/>
  <c r="G269" i="5"/>
  <c r="G267" i="5"/>
  <c r="G266" i="5"/>
  <c r="G264" i="5"/>
  <c r="G262" i="5"/>
  <c r="G257" i="5"/>
  <c r="G254" i="5"/>
  <c r="G250" i="5"/>
  <c r="G246" i="5"/>
  <c r="G242" i="5"/>
  <c r="G240" i="5"/>
  <c r="G237" i="5"/>
  <c r="G236" i="5"/>
  <c r="G235" i="5"/>
  <c r="G234" i="5"/>
  <c r="G232" i="5"/>
  <c r="G229" i="5"/>
  <c r="G227" i="5"/>
  <c r="G225" i="5"/>
  <c r="G224" i="5"/>
  <c r="G223" i="5"/>
  <c r="G220" i="5"/>
  <c r="G218" i="5"/>
  <c r="G217" i="5"/>
  <c r="G216" i="5"/>
  <c r="G215" i="5"/>
  <c r="G214" i="5"/>
  <c r="G213" i="5"/>
  <c r="G207" i="5"/>
  <c r="G205" i="5"/>
  <c r="G204" i="5"/>
  <c r="G201" i="5"/>
  <c r="G196" i="5"/>
  <c r="G195" i="5"/>
  <c r="G194" i="5"/>
  <c r="G192" i="5"/>
  <c r="G190" i="5"/>
  <c r="G188" i="5"/>
  <c r="G187" i="5"/>
  <c r="G186" i="5"/>
  <c r="G184" i="5"/>
  <c r="G178" i="5"/>
  <c r="G176" i="5"/>
  <c r="G175" i="5"/>
  <c r="G174" i="5"/>
  <c r="G172" i="5"/>
  <c r="G170" i="5"/>
  <c r="G168" i="5"/>
  <c r="G167" i="5"/>
  <c r="G166" i="5"/>
  <c r="G165" i="5"/>
  <c r="G161" i="5"/>
  <c r="G159" i="5"/>
  <c r="G157" i="5"/>
  <c r="G155" i="5"/>
  <c r="G154" i="5"/>
  <c r="G151" i="5"/>
  <c r="G148" i="5"/>
  <c r="G147" i="5"/>
  <c r="G146" i="5"/>
  <c r="G145" i="5"/>
  <c r="G143" i="5"/>
  <c r="G141" i="5"/>
  <c r="G140" i="5"/>
  <c r="G138" i="5"/>
  <c r="G134" i="5"/>
  <c r="G132" i="5"/>
  <c r="G130" i="5"/>
  <c r="G128" i="5"/>
  <c r="G127" i="5"/>
  <c r="G125" i="5"/>
  <c r="G123" i="5"/>
  <c r="G122" i="5"/>
  <c r="G119" i="5"/>
  <c r="G115" i="5"/>
  <c r="G113" i="5"/>
  <c r="G112" i="5"/>
  <c r="G110" i="5"/>
  <c r="G108" i="5"/>
  <c r="G107" i="5"/>
  <c r="G102" i="5"/>
  <c r="G97" i="5"/>
  <c r="G96" i="5"/>
  <c r="G95" i="5"/>
  <c r="G91" i="5"/>
  <c r="G90" i="5"/>
  <c r="G87" i="5"/>
  <c r="G85" i="5"/>
  <c r="G84" i="5"/>
  <c r="G82" i="5"/>
  <c r="G80" i="5"/>
  <c r="G78" i="5"/>
  <c r="G76" i="5"/>
  <c r="G75" i="5"/>
  <c r="G74" i="5"/>
  <c r="G72" i="5"/>
  <c r="G70" i="5"/>
  <c r="G68" i="5"/>
  <c r="G67" i="5"/>
  <c r="G66" i="5"/>
  <c r="G65" i="5"/>
  <c r="G62" i="5"/>
  <c r="G61" i="5"/>
  <c r="G60" i="5"/>
  <c r="G58" i="5"/>
  <c r="G57" i="5"/>
  <c r="G53" i="5"/>
  <c r="G50" i="5"/>
  <c r="G46" i="5"/>
  <c r="G45" i="5"/>
  <c r="G44" i="5"/>
  <c r="G43" i="5"/>
  <c r="G42" i="5"/>
  <c r="G41" i="5"/>
  <c r="G39" i="5"/>
  <c r="G37" i="5"/>
  <c r="G34" i="5"/>
  <c r="G33" i="5"/>
  <c r="G31" i="5"/>
  <c r="G29" i="5"/>
  <c r="G27" i="5"/>
  <c r="G26" i="5"/>
  <c r="G25" i="5"/>
  <c r="G23" i="5"/>
  <c r="G22" i="5"/>
  <c r="G21" i="5"/>
  <c r="G19" i="5"/>
  <c r="G18" i="5"/>
  <c r="G14" i="5"/>
  <c r="G13" i="5"/>
  <c r="G11" i="5"/>
  <c r="G10" i="5"/>
  <c r="G8" i="5"/>
  <c r="M14" i="9" l="1"/>
  <c r="K14" i="9"/>
  <c r="F14" i="9"/>
  <c r="I4" i="9"/>
  <c r="L4" i="9"/>
  <c r="F13" i="9"/>
  <c r="M5" i="9"/>
  <c r="M6" i="9"/>
  <c r="M8" i="9"/>
  <c r="M9" i="9"/>
  <c r="M10" i="9"/>
  <c r="M11" i="9"/>
  <c r="M12" i="9"/>
  <c r="I13" i="9"/>
  <c r="K13" i="9"/>
  <c r="M13" i="9" s="1"/>
  <c r="K4" i="9"/>
  <c r="M4" i="9" s="1"/>
  <c r="F4" i="9"/>
  <c r="I7" i="9"/>
  <c r="F7" i="9"/>
  <c r="K7" i="9"/>
  <c r="M7" i="9" s="1"/>
  <c r="H12" i="8"/>
  <c r="H10" i="8"/>
  <c r="H6" i="8"/>
  <c r="H13" i="8"/>
  <c r="H15" i="8" s="1"/>
  <c r="B14" i="7"/>
  <c r="J534" i="1"/>
  <c r="G133" i="1" l="1"/>
  <c r="G432" i="1"/>
  <c r="G494" i="1"/>
  <c r="G495" i="1"/>
  <c r="G503" i="1"/>
  <c r="G162" i="1"/>
  <c r="G124" i="1"/>
  <c r="G103" i="1"/>
  <c r="G1" i="1" l="1"/>
  <c r="I1" i="1" s="1"/>
  <c r="J1" i="1" l="1"/>
</calcChain>
</file>

<file path=xl/comments1.xml><?xml version="1.0" encoding="utf-8"?>
<comments xmlns="http://schemas.openxmlformats.org/spreadsheetml/2006/main">
  <authors>
    <author>LENOVO</author>
    <author>tc={CECB5945-F2AD-47D0-9E9F-3B0EC5FBD03C}</author>
  </authors>
  <commentList>
    <comment ref="A2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PBH belum ada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Kontrak belum ada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D220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Tidak masuk perhitungan karena sudah dirubah (Lihar Bawah)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PBH belum ada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Kontrak belum ada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10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15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17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Kontrak belum ada</t>
        </r>
      </text>
    </comment>
    <comment ref="A23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7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37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PBH belum ada</t>
        </r>
      </text>
    </comment>
    <comment ref="A39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</commentList>
</comments>
</file>

<file path=xl/comments4.xml><?xml version="1.0" encoding="utf-8"?>
<comments xmlns="http://schemas.openxmlformats.org/spreadsheetml/2006/main">
  <authors>
    <author>LENOVO</author>
    <author>tc={CECB5945-F2AD-47D0-9E9F-3B0EC5FBD03C}</author>
  </authors>
  <commentList>
    <comment ref="A2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PBH belum ada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Kontrak belum ada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Belum ada kontrak</t>
        </r>
      </text>
    </comment>
    <comment ref="F220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Tidak masuk perhitungan karena sudah dirubah (Lihar Bawah)</t>
        </r>
      </text>
    </comment>
  </commentList>
</comments>
</file>

<file path=xl/sharedStrings.xml><?xml version="1.0" encoding="utf-8"?>
<sst xmlns="http://schemas.openxmlformats.org/spreadsheetml/2006/main" count="9516" uniqueCount="1803">
  <si>
    <t>Luas Total</t>
  </si>
  <si>
    <t>Nama Tenant / Perusahaan</t>
  </si>
  <si>
    <t>No. Perjanjian</t>
  </si>
  <si>
    <t>Lokasi &amp; Unit</t>
  </si>
  <si>
    <r>
      <t>Luas (M</t>
    </r>
    <r>
      <rPr>
        <b/>
        <sz val="10"/>
        <color indexed="8"/>
        <rFont val="Calibri"/>
        <family val="2"/>
      </rPr>
      <t>²)</t>
    </r>
  </si>
  <si>
    <t>Periode</t>
  </si>
  <si>
    <t>Jangka Waktu Sewa (Bln)</t>
  </si>
  <si>
    <t>Grace Period (Bln)</t>
  </si>
  <si>
    <t>Total Jangka Waktu Sewa (Bln)</t>
  </si>
  <si>
    <t>Harga Sewa (Rp)</t>
  </si>
  <si>
    <t>Cara Pembayaran</t>
  </si>
  <si>
    <t>Security Deposit</t>
  </si>
  <si>
    <t>Nama Perusahaan</t>
  </si>
  <si>
    <t>Brand</t>
  </si>
  <si>
    <t>Gedung</t>
  </si>
  <si>
    <t>Lantai</t>
  </si>
  <si>
    <t>Luas</t>
  </si>
  <si>
    <t>Awal Sewa</t>
  </si>
  <si>
    <t>Akhir Sewa</t>
  </si>
  <si>
    <r>
      <t>Harga Net/M</t>
    </r>
    <r>
      <rPr>
        <b/>
        <sz val="10"/>
        <color indexed="8"/>
        <rFont val="Calibri"/>
        <family val="2"/>
      </rPr>
      <t>²/Bln</t>
    </r>
  </si>
  <si>
    <t>Total Harga Sewa</t>
  </si>
  <si>
    <t>DP (x/Bln)</t>
  </si>
  <si>
    <t>Sisa Angsuran (x/Bln)</t>
  </si>
  <si>
    <r>
      <t>Ruang Usaha/Jaminan Sewa/M</t>
    </r>
    <r>
      <rPr>
        <b/>
        <sz val="10"/>
        <color indexed="8"/>
        <rFont val="Calibri"/>
        <family val="2"/>
      </rPr>
      <t>²/3 Bln</t>
    </r>
    <r>
      <rPr>
        <b/>
        <sz val="10"/>
        <color indexed="8"/>
        <rFont val="Calibri"/>
        <family val="2"/>
      </rPr>
      <t xml:space="preserve"> (Refundable)</t>
    </r>
  </si>
  <si>
    <r>
      <t>SC/M</t>
    </r>
    <r>
      <rPr>
        <b/>
        <sz val="10"/>
        <color indexed="8"/>
        <rFont val="Calibri"/>
        <family val="2"/>
      </rPr>
      <t>²/3 Bln (Refundable)</t>
    </r>
  </si>
  <si>
    <t>Telepon/Line (Refundable)</t>
  </si>
  <si>
    <t>Penarikan Line Telepon/Line Telepon</t>
  </si>
  <si>
    <t>Listrik (Refundable)</t>
  </si>
  <si>
    <t>Air (Refundable)</t>
  </si>
  <si>
    <t>PT. Transmarco Retail Sejahtera (101 Shoes, Playboy, Obermain, Rombo Gigli)</t>
  </si>
  <si>
    <t>0442/MP-UP/FIX-T/XII/16</t>
  </si>
  <si>
    <t>Lt. Dasar, Gd. A, A1-01, A1-02</t>
  </si>
  <si>
    <r>
      <t>Unit A1-01 = 46.75 M</t>
    </r>
    <r>
      <rPr>
        <sz val="10"/>
        <color indexed="8"/>
        <rFont val="Calibri"/>
        <family val="2"/>
      </rPr>
      <t>², Unit A1-02 = 80.72 M², Total Luas = 127.47 M²</t>
    </r>
  </si>
  <si>
    <t>15-Des-17</t>
  </si>
  <si>
    <t>14-Des-20</t>
  </si>
  <si>
    <t>20% (2x/Bln)</t>
  </si>
  <si>
    <t>80% (24x/Bln)</t>
  </si>
  <si>
    <t>Add-0301/MP-UP/FIX-T/V/17</t>
  </si>
  <si>
    <t>Perubahan</t>
  </si>
  <si>
    <t>Add-0018/MP-UP/FIX-T/III/2021</t>
  </si>
  <si>
    <t>30% (2x/Bln)</t>
  </si>
  <si>
    <t>70% (6x/Bln)</t>
  </si>
  <si>
    <t>Add-0012/MP-UP/FIX-T/II/2022</t>
  </si>
  <si>
    <t>A</t>
  </si>
  <si>
    <t>Dasar</t>
  </si>
  <si>
    <t>80% (6x/Bln)</t>
  </si>
  <si>
    <t>PT. Artharetailindo Perkasa (Ada Fashion)</t>
  </si>
  <si>
    <t>0449/MP-UP/FIX-T/I/17</t>
  </si>
  <si>
    <t>Lt. 2, Gd. B (Extention), BE3-16, BE3-17, BE3-18, BE3-19, BE3-20 + Void</t>
  </si>
  <si>
    <t>Thn ke-1 = 150,000   
Thn ke-2 s/d ke-5 = 175,000</t>
  </si>
  <si>
    <t>80% (48x/Bln)</t>
  </si>
  <si>
    <t>Add-0021/MP-UP/FIX-T/III/2022</t>
  </si>
  <si>
    <t>B</t>
  </si>
  <si>
    <t>10% (2x/Bln)</t>
  </si>
  <si>
    <t>90% (6x/Bln)</t>
  </si>
  <si>
    <t>Atte Kitchen</t>
  </si>
  <si>
    <t>003/PBH-MP/IV/2021</t>
  </si>
  <si>
    <t>Lt. P2</t>
  </si>
  <si>
    <r>
      <t>1,5 x 2 = 3 M</t>
    </r>
    <r>
      <rPr>
        <sz val="10"/>
        <color indexed="8"/>
        <rFont val="Calibri"/>
        <family val="2"/>
      </rPr>
      <t>²</t>
    </r>
  </si>
  <si>
    <t>P</t>
  </si>
  <si>
    <t>Bagi Hasil = 10% tanpa Min. TO atau MC</t>
  </si>
  <si>
    <t>10 Hari Kerja</t>
  </si>
  <si>
    <t>Asinan &amp; Salad Buah</t>
  </si>
  <si>
    <t>0011/MP-UP/FIX-T/IV/2021</t>
  </si>
  <si>
    <t>Lt. Dasar, Gd. A, IC/A1-11</t>
  </si>
  <si>
    <t>24-Mei-21</t>
  </si>
  <si>
    <t>23-Mei-22</t>
  </si>
  <si>
    <t>30% (3x/Bln)</t>
  </si>
  <si>
    <t>Add-0045/MP-UP/FIX-T/V/2022</t>
  </si>
  <si>
    <t>24-Mei-22</t>
  </si>
  <si>
    <t>23-Mei-23</t>
  </si>
  <si>
    <t>PT. Artharetailindo Perkasa (Aleeya)</t>
  </si>
  <si>
    <t>0792/MP-UP/FIX-T/III/19</t>
  </si>
  <si>
    <t>Lt. 1, Gd. B, B2/10</t>
  </si>
  <si>
    <t>31-Mei-24</t>
  </si>
  <si>
    <t>Thn ke-1 s/d ke-2 = 200,000   
Thn ke-3 s/d ke-5 = 230,000</t>
  </si>
  <si>
    <t>PT. Prima Usaha Era Mandiri (A &amp; W Restaurant)</t>
  </si>
  <si>
    <t>050/PBH-MP/X/18</t>
  </si>
  <si>
    <t>Lt. 1, Gd. B, B1-26, B1-27, Sitting Area</t>
  </si>
  <si>
    <r>
      <t>Unit B1-26 &amp; B1-27 = 126.66 M</t>
    </r>
    <r>
      <rPr>
        <sz val="10"/>
        <color indexed="8"/>
        <rFont val="Calibri"/>
        <family val="2"/>
      </rPr>
      <t>², Dapur = 84.14 M², Sitting Area = 11.625 M², Total = 222.425 M²</t>
    </r>
  </si>
  <si>
    <t>Periode Thn ke-1 s/d ke-2 = BH. 9%, Min. TO. 470,000,000/Bln atau MC. 42,300,000
Periode Thn ke-3 s/d ke-5 = BH. 9%, Min. TO. 500,000,000/Bln atau MC. 45,000,000</t>
  </si>
  <si>
    <t>Satu Bulan BH = 45,000,000</t>
  </si>
  <si>
    <t>Add-077/PBH-MP/XII/18</t>
  </si>
  <si>
    <t>Perunahan Pasal 2.1.b dan Pasal 2.5.c Bentuk Kerjasama</t>
  </si>
  <si>
    <t>Add-0003/MP-UP/FIX-T/I/2022</t>
  </si>
  <si>
    <t>29-Des-21</t>
  </si>
  <si>
    <t>Lunas dimuka</t>
  </si>
  <si>
    <t>Add-0017/MP-UP/FIX-T/III/2022</t>
  </si>
  <si>
    <t>PT. Anugerah Wira Sportindo (Adidas)</t>
  </si>
  <si>
    <t>0018/MP-UP/FIX-T/VII/2021</t>
  </si>
  <si>
    <t>Lt. 1, Gd. B, B2-08/B2-09</t>
  </si>
  <si>
    <t>PT. Aura Cantik Retailindo (Aura)</t>
  </si>
  <si>
    <t>0001/MP-UP/FIX-T/I/2022</t>
  </si>
  <si>
    <t>Lt. Dasar, Gd. C, C1-21, C1-22</t>
  </si>
  <si>
    <t>Thn ke-1 = 400,000,-
Thn ke-2 s/d ke-5 = 450,000,-</t>
  </si>
  <si>
    <t>Add-0041/MP-UP/FIX-T/v/2022</t>
  </si>
  <si>
    <t>C</t>
  </si>
  <si>
    <t>Perubahan Pasal 5 Jangka Waktu Sewa</t>
  </si>
  <si>
    <t>Ayamerah</t>
  </si>
  <si>
    <t>059/PBH-MP/VII/19</t>
  </si>
  <si>
    <t>Lt. 2, C3-23</t>
  </si>
  <si>
    <t>PT. Avenue Dewata Indonesia</t>
  </si>
  <si>
    <t>0807/MP-UP/FIX-T/III/19</t>
  </si>
  <si>
    <t>Lt. 3, Gd. C, C5/15</t>
  </si>
  <si>
    <t>80% (40x/Bln)</t>
  </si>
  <si>
    <t>PT. Trimega Citra Nusantara (Avenue)</t>
  </si>
  <si>
    <t>0692/MP-UP/FIX-T/V/18</t>
  </si>
  <si>
    <t>Lt. 1, Gd. C, C2-15</t>
  </si>
  <si>
    <t>13-Ags-18</t>
  </si>
  <si>
    <t>12-Ags-21</t>
  </si>
  <si>
    <t>Thn ke-1 = 350,000   
Thn ke-2 s/d ke-3 = 375,000</t>
  </si>
  <si>
    <t>Add-0086/MP-UP/FIX-T/IX/2021</t>
  </si>
  <si>
    <t>PT. Sari Burger Indonesia (Burger King)</t>
  </si>
  <si>
    <t>053/PBH-MP/XII/18</t>
  </si>
  <si>
    <t>Area Pedestrian, Lt. Dasar, Gd. D, D Ext. 01/01-02</t>
  </si>
  <si>
    <t>D</t>
  </si>
  <si>
    <r>
      <t>Periode Thn ke-1 = BH. 7%, Tanpa Min. TO. atau MC.
Periode Thn ke-2 s/d ke-3 = BH. 7%, MC. 200,000/M</t>
    </r>
    <r>
      <rPr>
        <sz val="10"/>
        <color indexed="8"/>
        <rFont val="Calibri"/>
        <family val="2"/>
      </rPr>
      <t>²/Bln.
Periode Thn ke-4 s/d ke-5 = BH. 7%, MC. 225,000/M²/Bln.</t>
    </r>
  </si>
  <si>
    <t>225,000 (Hanya 1 Bln)</t>
  </si>
  <si>
    <t>PT. Global Teknologi Niaga (Blibli)</t>
  </si>
  <si>
    <t>0002/MP-UP/FIX-T/I/2022</t>
  </si>
  <si>
    <t>Lt. Dasar, Gd. B, B1-15</t>
  </si>
  <si>
    <t>50.19</t>
  </si>
  <si>
    <t>Thn ke-1 = 425,000   
Thn ke-2 s/d ke-3 = 500,000</t>
  </si>
  <si>
    <t>90% (30x/Bln)</t>
  </si>
  <si>
    <t>Bakso Lapangan Tembak</t>
  </si>
  <si>
    <t>053/PBH-MP/III/19</t>
  </si>
  <si>
    <t>Lt. Dasar, Gd. A, A1-07A</t>
  </si>
  <si>
    <r>
      <t>Area Ruang Usaha = 198.49 M</t>
    </r>
    <r>
      <rPr>
        <sz val="10"/>
        <color indexed="8"/>
        <rFont val="Calibri"/>
        <family val="2"/>
      </rPr>
      <t>²,
Seating Area = 68.78 M²,
Total Luas = 267.27 M²</t>
    </r>
  </si>
  <si>
    <t>Bagi Hasil = 15% tanpa Min. TO atau MC</t>
  </si>
  <si>
    <t>Add-0004/PBH-MP/IV/2022</t>
  </si>
  <si>
    <t>PT. Louise And Chelsea Indonesia (Bambu Spa)</t>
  </si>
  <si>
    <t>047/PBH-MP/IX/17</t>
  </si>
  <si>
    <t>Lt. 1, BE5-03</t>
  </si>
  <si>
    <r>
      <t>Lt. Bawah = 73 M</t>
    </r>
    <r>
      <rPr>
        <sz val="10"/>
        <color indexed="8"/>
        <rFont val="Calibri"/>
        <family val="2"/>
      </rPr>
      <t>²,
Lt. Atas = 130 M²,
Total Luas = 203 M²</t>
    </r>
  </si>
  <si>
    <t>1-Okt-17</t>
  </si>
  <si>
    <r>
      <t>Periode Bln ke-1 s/d ke-6 Setelah Tanggal Buka Toko =Bebas BH. Hanya Membayar SC.
Periode Bln ke-7 s/d ke-60 Setelah Tanggal Buka Toko = BH. 13,65%, Min. TO. 40,000,000/Bln.</t>
    </r>
    <r>
      <rPr>
        <sz val="10"/>
        <color indexed="8"/>
        <rFont val="Calibri"/>
        <family val="2"/>
      </rPr>
      <t xml:space="preserve">
</t>
    </r>
  </si>
  <si>
    <t>1 Bln BH. = 13,65% x 40,000,000 = 5,460,000</t>
  </si>
  <si>
    <t>Thn ke-1 s/d ke-2 = 20,000
Thn ke-3 s/d ke-5 = 40,000
Apabila Omzet di Bawah 100,000,000
Kapan Saja Omzet di Atas 100,000,000 = 51,500</t>
  </si>
  <si>
    <t>Add-075/PBH-MP/VI/18</t>
  </si>
  <si>
    <r>
      <t>Lt. Bawah : 
Lobby = 10.84 M</t>
    </r>
    <r>
      <rPr>
        <sz val="10"/>
        <color indexed="8"/>
        <rFont val="Calibri"/>
        <family val="2"/>
      </rPr>
      <t>², Toilet = 37.38 M², Area = 74.82 M²
Lt. Atas = 144.04 M²,
Total Luas = 267.08 M²</t>
    </r>
  </si>
  <si>
    <t>Perubahan Pasal 1.1 Ruang &amp; Lokasi dan Pasal 3.1 Jangka Waktu Kerjasama</t>
  </si>
  <si>
    <t>PT. Sepatu Bata, Tbk (Sepatu Bata)</t>
  </si>
  <si>
    <t>0299/MP-UP/FIX-T/IV/15</t>
  </si>
  <si>
    <t>Lt. 1, Gd. B, BE1-09, BE-10</t>
  </si>
  <si>
    <t>31-Ags-20</t>
  </si>
  <si>
    <t>Add-0016/MP-UP/FIX-T/III/2021</t>
  </si>
  <si>
    <t>25-Des-20</t>
  </si>
  <si>
    <t>24-Des-22</t>
  </si>
  <si>
    <t>Tgl 25 Des 20 s/d 24 Jun 21 = BH. 17,5%
Tgl 25 Jun 21 s/d 24 Des 22 = Rp 525,000,-</t>
  </si>
  <si>
    <t>80% (12x/Bln)</t>
  </si>
  <si>
    <t>PT. Batik Keris (Batik Keris)</t>
  </si>
  <si>
    <t>Lt. Dasar, Gd. B, B1-30</t>
  </si>
  <si>
    <t>Thn ke-1 = 350,000
Thn ke-2 s/d ke-3 = 375,000
Thn ke-4 s/d ke-5 = 400,000</t>
  </si>
  <si>
    <t>90% (50x/Bln)</t>
  </si>
  <si>
    <t>350,000 (Hanya 1 Bln)</t>
  </si>
  <si>
    <t>PT. Efrata Retailindo (Bateeq)</t>
  </si>
  <si>
    <t>0878/MP-UP/FIX-T/X/19</t>
  </si>
  <si>
    <t>Lt. 1, Gd. B, BE2-21</t>
  </si>
  <si>
    <t>31-Okt-21</t>
  </si>
  <si>
    <t>80% (18x/Bln)</t>
  </si>
  <si>
    <t>Add-0021/MP-UP/FIX-T/III/2021</t>
  </si>
  <si>
    <t>Perubahan Pasal 3 Penyewa, Pasal 5 Akhir Sewa = Surat No. 38/MID/VI/2020 Tgl 15 Jun 20, kompensasi tambahan masa sewa di akhir periode sewa 84 Hari menjadi 23-Jan-22, dan Pasal 13 Syara Sewa = Force Majeure</t>
  </si>
  <si>
    <t>Add-0125/MP-UP/FIX-T/XII/2021</t>
  </si>
  <si>
    <t>BH. 10%, Tanpa Min. TO. atau MC.</t>
  </si>
  <si>
    <t>Per Bulan</t>
  </si>
  <si>
    <t>PT. Karyamitra Budi Sentosa (Bellagio)</t>
  </si>
  <si>
    <t>0493/MP-UP/FIX-T/VI/17</t>
  </si>
  <si>
    <t>Lt. 1, Gd. B, BE1-11, BE1-12</t>
  </si>
  <si>
    <t>Thn ke-1 = 500,000
Thn ke-2 s/d ke-5 = 525.000</t>
  </si>
  <si>
    <t>70% (40x/Bln)</t>
  </si>
  <si>
    <t>Add-0656/MP-UP/FIX-T/IX/18</t>
  </si>
  <si>
    <t>31-Mei-23</t>
  </si>
  <si>
    <t>Perubahan Pasal 5 Jangka Waktu Sewa (Tambahan GP di Akhir Sewa)</t>
  </si>
  <si>
    <t>PT. Megariamas Sentosa (Bra House)</t>
  </si>
  <si>
    <t>0007/MP-UP/FIX-T/III/2022</t>
  </si>
  <si>
    <t>Lt. Dasar, Gd. C, C2-18</t>
  </si>
  <si>
    <t>15-Mei-22</t>
  </si>
  <si>
    <t>14-Mei-25</t>
  </si>
  <si>
    <t>Add-0042/MP-UP/FIX-T/V/2022</t>
  </si>
  <si>
    <t>Beluga Orange</t>
  </si>
  <si>
    <t>0678/MP-UP/FIX-T/IV/18</t>
  </si>
  <si>
    <t>Lt. Dasar, Gd. D, IS/D1-01</t>
  </si>
  <si>
    <t>31-Ags-21</t>
  </si>
  <si>
    <t>30% (8x/Bln)</t>
  </si>
  <si>
    <t>70% (24x/Bln)</t>
  </si>
  <si>
    <t>Add-0006/MP-UP/FIX-T/I/2022</t>
  </si>
  <si>
    <t>Lt. Dasar, Gd. C, IC/C1-05B</t>
  </si>
  <si>
    <t>Bakmi Warisan</t>
  </si>
  <si>
    <t>001/PBH-MP/V/2022</t>
  </si>
  <si>
    <t>Lt. Dasar, Gd. A, A1-11</t>
  </si>
  <si>
    <t>31-Mei-25</t>
  </si>
  <si>
    <t>Bagi Hasil = 12% tanpa Min. TO atau MC</t>
  </si>
  <si>
    <t>Bakso Ikan MP</t>
  </si>
  <si>
    <t>047/PBH-MP/IV/17</t>
  </si>
  <si>
    <t>Jembatan P3</t>
  </si>
  <si>
    <t>31-Mei-22</t>
  </si>
  <si>
    <t>Thn ke-1 = 30,000, Thn ke-2 = 35,000, 
Thn ke-3 = 45,000</t>
  </si>
  <si>
    <t>PT. Berry Cipta Lestari (Berrybenka)</t>
  </si>
  <si>
    <t>0900/MP-UP/FIX-T/XI/19</t>
  </si>
  <si>
    <t>Lt. 1, Gd. C, 2C-06</t>
  </si>
  <si>
    <t>20% (4x/Bln)</t>
  </si>
  <si>
    <t>80% (26x/Bln)</t>
  </si>
  <si>
    <t>PT. Talkindo Selaksa Anugerah (Breadtalk)</t>
  </si>
  <si>
    <t>0838/MP-UP/FIX-T/V/19</t>
  </si>
  <si>
    <t>Lt. 3 Ex Gd. CBM (Gudang)</t>
  </si>
  <si>
    <t>4,000,000/Bln</t>
  </si>
  <si>
    <t>Setiap Bln di Muka</t>
  </si>
  <si>
    <t>Add-0028/MP-UP/FIX-T/VIII/2020</t>
  </si>
  <si>
    <t>4,480,000/Bln</t>
  </si>
  <si>
    <t>Add-0055/MP-UP/FIX-T/VI/2021</t>
  </si>
  <si>
    <t>Add-0052/MP-UP/FIX-T/VI/2022</t>
  </si>
  <si>
    <t>0365/MP-UP/FIX-T/II/16</t>
  </si>
  <si>
    <t>Lt. 2, Gd. A, B1-07A</t>
  </si>
  <si>
    <t>92.92</t>
  </si>
  <si>
    <t>15% (2x/Bln)</t>
  </si>
  <si>
    <t>85% (48x/Bln)</t>
  </si>
  <si>
    <t>Add-0040/MP-UP/FIX-T/VI/2021</t>
  </si>
  <si>
    <t>29-Okt-21</t>
  </si>
  <si>
    <t>Lunas Dimuka</t>
  </si>
  <si>
    <t>Add-0054/MP-UP/FIX-T/VI/2021</t>
  </si>
  <si>
    <t>30-Okt-21</t>
  </si>
  <si>
    <t>29-Okt-26</t>
  </si>
  <si>
    <t>PT. Jaco Premier (BFIT)</t>
  </si>
  <si>
    <t>0843/MP-UP/FIX-T/VI/19</t>
  </si>
  <si>
    <t>Lt. 1, Gd. A, IS.A2-02</t>
  </si>
  <si>
    <t>Add-0032/MP-UP/FIX-T/IX/2020</t>
  </si>
  <si>
    <t>Surat No. 33/MID/VI/2020 Tgl 15 Jun 20, kompensasi tambahan masa sewa di akhir periode sewa 72 Hari (01-Sep-20 menjadi 11-Nov-20)</t>
  </si>
  <si>
    <t>Add-0023/MP-UP/FIX-T/IX/2020</t>
  </si>
  <si>
    <t>Add-0092/MP-UP/FIX-T/XI/2021</t>
  </si>
  <si>
    <t>30-Des-21</t>
  </si>
  <si>
    <t>29-Des-22</t>
  </si>
  <si>
    <t>Bugis Manis</t>
  </si>
  <si>
    <t>0022/MP-UP/FIX-T/XI/2021</t>
  </si>
  <si>
    <t>Lt. Dasar, Gd. A, IC-A1/03</t>
  </si>
  <si>
    <t>15-Des-21</t>
  </si>
  <si>
    <t>14-Des-22</t>
  </si>
  <si>
    <t>0696/MP-UP/FIX-T/V/18</t>
  </si>
  <si>
    <t>Lt. 2, Gd. B, BE2-21</t>
  </si>
  <si>
    <t>Add-0042/MP-UP/FIX-T/V/2021</t>
  </si>
  <si>
    <t>Thn ke-1 = 230,000
Thn ke-2 s/d ke-3 = 250,000</t>
  </si>
  <si>
    <t>PT. Monica Hijaulestari (The Body Shop)</t>
  </si>
  <si>
    <t>0655/MP-UP/FIX-T/II/18</t>
  </si>
  <si>
    <t>Lt. Dasar, Gd. B, B1-06</t>
  </si>
  <si>
    <t>Lt. Dasar, Gd. B, B1/03-05</t>
  </si>
  <si>
    <t>29 Hr</t>
  </si>
  <si>
    <t>19 + 29 Hr</t>
  </si>
  <si>
    <t>80% (8x/Bln)</t>
  </si>
  <si>
    <t>PT. Buccheri Indonesia (Buccheri)</t>
  </si>
  <si>
    <t>0320/MP-UP/FIX-T/VII/15</t>
  </si>
  <si>
    <t>Lt. 2, Gd. C, C3-07</t>
  </si>
  <si>
    <t>1-Okt-15</t>
  </si>
  <si>
    <t>Thn ke-1 = 175,000   
Thn ke-2 s/d ke-5 = 225,000</t>
  </si>
  <si>
    <t>Add-0276/MP-UP/FIX-T/X/16</t>
  </si>
  <si>
    <t>Perubahan Pasal 4.b Total Luas &amp; Pasal 6.a Harga Sewa dan Service Charge</t>
  </si>
  <si>
    <t>Add-0048/MP-UP/FIX-T/XII/2020</t>
  </si>
  <si>
    <t>70% (7x/Bln)</t>
  </si>
  <si>
    <t>Add-0013/MP-UP/FIX-T/II/2022</t>
  </si>
  <si>
    <t>Lt. Dasar, Gd. D, IC/D1-03. 03A-05, 05B</t>
  </si>
  <si>
    <t>0005/MP-UP/FIX-T/II/2022</t>
  </si>
  <si>
    <t>Lt. III, Ex. Gudang Roppan</t>
  </si>
  <si>
    <t>Free of Charge</t>
  </si>
  <si>
    <t>PT. Bank Central Asia, Tbk (BCA)</t>
  </si>
  <si>
    <t>0856/MP-UP/FIX-T/VII/19</t>
  </si>
  <si>
    <t>Lt. Dasar, Gd. D, ATM Center</t>
  </si>
  <si>
    <t>4 Unit ATM/Mesin Setor Tunai</t>
  </si>
  <si>
    <t>NA</t>
  </si>
  <si>
    <t>15-Ags-19</t>
  </si>
  <si>
    <t>14-Ags-24</t>
  </si>
  <si>
    <t>16,500,000/Unit/Thn</t>
  </si>
  <si>
    <t>Lunas Bayar di Muka</t>
  </si>
  <si>
    <t>Termasuk Harga Sewa</t>
  </si>
  <si>
    <t>PT. Bank Rakyat Indonesia (Persero), Tbk</t>
  </si>
  <si>
    <t>0716/MP-UP/FIX-T/VII/18</t>
  </si>
  <si>
    <t>1 Unit ATM</t>
  </si>
  <si>
    <t>95,000,000/Unit/Thn</t>
  </si>
  <si>
    <t>Add-0077/MP-UP/FIX-T/VIII/2021</t>
  </si>
  <si>
    <t>0511/MP-UP/FIX-T/VIII/17</t>
  </si>
  <si>
    <t>Add-0078/MP-UP/FIX-T/VIII/2021</t>
  </si>
  <si>
    <t>31-Ags-24</t>
  </si>
  <si>
    <t>0765/MP-UP/FIX-T/XII/18</t>
  </si>
  <si>
    <t>31-Des-21</t>
  </si>
  <si>
    <t>Add-0126/MP-UP/FIX-T/I/2021</t>
  </si>
  <si>
    <t>LT. Dasar, Depan Rest. Raa Chaa, ATM Center</t>
  </si>
  <si>
    <t>ATM Center</t>
  </si>
  <si>
    <t>31-Des-24</t>
  </si>
  <si>
    <t>PT. Bank Pembangunan Daerah JaBar &amp; Banten, Tbk - Cab. Makassar</t>
  </si>
  <si>
    <t>0019/MP-UP/FIX-T/VII/2020</t>
  </si>
  <si>
    <t>Lt. Dasar, ATM Center</t>
  </si>
  <si>
    <t>100,000,000/Unit/Thn</t>
  </si>
  <si>
    <t>350,000/Bln</t>
  </si>
  <si>
    <t>Add-0024/MP-UP/FIX-T/IV/2022</t>
  </si>
  <si>
    <t>Lt. Dasar, ATM Center (depan Rest. Raa Cha)</t>
  </si>
  <si>
    <t>1,5 M x 1 M (1 Unit Mesin)</t>
  </si>
  <si>
    <t>PT. Bank Pembangunan Daerah SulSel &amp; SulBa</t>
  </si>
  <si>
    <t>0911/MP-UP/FIX-T/XII/19</t>
  </si>
  <si>
    <t>1-Mei-20</t>
  </si>
  <si>
    <t>Add-0026/MP-UP/FIX-T/IV/2022</t>
  </si>
  <si>
    <t>1-Mei-22</t>
  </si>
  <si>
    <t>PT. Bank Mega, Tbk (Mega)</t>
  </si>
  <si>
    <t>0745/MP-UP/FIX-T/XI/18</t>
  </si>
  <si>
    <t>95,000,000/Thn</t>
  </si>
  <si>
    <t>Add-0121/MP-UP/FIX-T/XII/2021</t>
  </si>
  <si>
    <t>PT. Bank Negara Indonesia (Persero), Tbk (BNI)</t>
  </si>
  <si>
    <t>0699/MP-UP/FIX-T/VI/18</t>
  </si>
  <si>
    <t>Lt. Dasar, Gd. B, BE1-23</t>
  </si>
  <si>
    <t>27-Ags-18</t>
  </si>
  <si>
    <t>26-Ags-21</t>
  </si>
  <si>
    <t>Add-0082/MP-UP/FIX-T/VIII/2021</t>
  </si>
  <si>
    <t>2 Unit ATM</t>
  </si>
  <si>
    <t>27-Ags-21</t>
  </si>
  <si>
    <t>26-Ags-24</t>
  </si>
  <si>
    <t>170,000,000/Thn</t>
  </si>
  <si>
    <t>PT. Bank Mandiri (Persero), Tbk</t>
  </si>
  <si>
    <t>0784/MP-UP/FIX-T/II/19</t>
  </si>
  <si>
    <t>Add-0023/MP-UP/FIX-T/IV/2022</t>
  </si>
  <si>
    <t>85,000,000,-/Thn</t>
  </si>
  <si>
    <t>Add-0061/MP-UP/FIX-T/VI/2022</t>
  </si>
  <si>
    <t>1,5 M x 1 M (2 Unit Mesin)</t>
  </si>
  <si>
    <t>PT. Bank Tabungan Negara (Persero), Tbk</t>
  </si>
  <si>
    <t>0698/MP-UP/FIX-T/V/18</t>
  </si>
  <si>
    <r>
      <t>1.2 x 1.5 = 1.8 M</t>
    </r>
    <r>
      <rPr>
        <sz val="10"/>
        <color indexed="8"/>
        <rFont val="Calibri"/>
        <family val="2"/>
      </rPr>
      <t>²</t>
    </r>
  </si>
  <si>
    <t>Sewa Lokasi Neon Box (50 x 80 CM) = 1,500,000/Thn</t>
  </si>
  <si>
    <t>2,000,000 (Listrik Neon Box = 250,000/Bln)</t>
  </si>
  <si>
    <t>Add-0045/MP-UP/FIX-T/V/2021</t>
  </si>
  <si>
    <t>Lunas dimuka setiap Tahun</t>
  </si>
  <si>
    <t>Add-0061/MP-UP/FIX-T/VI/2021</t>
  </si>
  <si>
    <t>10% (4x/Bln)</t>
  </si>
  <si>
    <t>90% (18x/Bln)</t>
  </si>
  <si>
    <t>215,000 (Hanya 1 Bln)</t>
  </si>
  <si>
    <t>0711/MP-UP/FIX-T/VI/18</t>
  </si>
  <si>
    <t>90% (28x/Bln)</t>
  </si>
  <si>
    <t>500,000 (Hanya 1 Bln)</t>
  </si>
  <si>
    <t>Add-0062/MP-UP/FIX-T/VI/2021</t>
  </si>
  <si>
    <t>Lt. 2, Gd. B, BE3-10</t>
  </si>
  <si>
    <t>2 Bln + 16 Hr</t>
  </si>
  <si>
    <t>26 Bln + 16 Hr</t>
  </si>
  <si>
    <t>PT. Joey Sasmita Lencana (Cool Kids)</t>
  </si>
  <si>
    <t>0819/MP-UP/FIX-T/IV/19</t>
  </si>
  <si>
    <t>Lt. 2, Gd. A, BE3-1A</t>
  </si>
  <si>
    <t>Chillin Chick</t>
  </si>
  <si>
    <t>0004/MP-UP/FIX-T/I/2020</t>
  </si>
  <si>
    <t>Lt. Dasar, Gd. D, IC-DE I/08</t>
  </si>
  <si>
    <t>11-Mei-20</t>
  </si>
  <si>
    <t>10-Mei-21</t>
  </si>
  <si>
    <t>Add-0010/MP-UP/FIX-T/VII/2020</t>
  </si>
  <si>
    <t>3-Ags-20</t>
  </si>
  <si>
    <t>2-Ags-21</t>
  </si>
  <si>
    <t>Perubahan Pasal 4 Jangka Waktu Sewa dan Pasal 5 Harga Sewa</t>
  </si>
  <si>
    <t>Add-0059/MP-UP/FIX-T/VI/2021</t>
  </si>
  <si>
    <t>3-Ags-21</t>
  </si>
  <si>
    <t>2-Ags-22</t>
  </si>
  <si>
    <t>Add-0058/MP-UP/FIX-T/VI/2022</t>
  </si>
  <si>
    <t>3-Ags-22</t>
  </si>
  <si>
    <t>2-Ags-23</t>
  </si>
  <si>
    <t>CV. Gracia Lestari (Charles &amp; Keith)</t>
  </si>
  <si>
    <t>0727/MP-UP/FIX-T/IX/18</t>
  </si>
  <si>
    <t>Lt. 1, Gd. B, B2-18, B2-20</t>
  </si>
  <si>
    <t>31-Okt-23</t>
  </si>
  <si>
    <t>20% (3x/Bln)</t>
  </si>
  <si>
    <t>PT. Aditya Mandiri Sejahtera (Celcius)</t>
  </si>
  <si>
    <t>0025/MP-UP/FIX-T/VIII/2020</t>
  </si>
  <si>
    <t>Lt. 1, Gd. A, A2-15</t>
  </si>
  <si>
    <t>31-Ags-23</t>
  </si>
  <si>
    <t xml:space="preserve">Thn ke-1 = 300,000
Thn ke-2 s/d ke-3 = 380,000 </t>
  </si>
  <si>
    <t>Chop Buntut Cak Yo</t>
  </si>
  <si>
    <t>0653/MP-UP/FIX-T/II/18</t>
  </si>
  <si>
    <t xml:space="preserve">Lt. 3, Gd. C, C5-07 + Gudang (satu Lt. di atas toko) </t>
  </si>
  <si>
    <r>
      <t>Toko = 167.00 M</t>
    </r>
    <r>
      <rPr>
        <sz val="10"/>
        <color indexed="8"/>
        <rFont val="Calibri"/>
        <family val="2"/>
      </rPr>
      <t>²
Gudang = 20.00 M²</t>
    </r>
  </si>
  <si>
    <t>1-Mei-18</t>
  </si>
  <si>
    <t>Toko = 200,000
Gudang = Free (hanya utilities)</t>
  </si>
  <si>
    <t>Perubahan Sewa menjadi Bagi Hasil = 1 Okt 20 s/d 31 Des 20 BH = 7%, 1 Jan 21 s/d 31 Mar 21 BH = 12,5%</t>
  </si>
  <si>
    <t>Add-0036/MP-UP/FIX-T/V/2021</t>
  </si>
  <si>
    <t>1-Mei-21</t>
  </si>
  <si>
    <t>Perpanjang Bagi Hasil 12,5% selama 6 Bulan</t>
  </si>
  <si>
    <t>Add-0098/MP-UP/FIX-T/XI/2021</t>
  </si>
  <si>
    <t>Add-0035/MP-UP/FIX-T/IV/2022</t>
  </si>
  <si>
    <t>PT. Multi Garmenjaya (Cardinal)</t>
  </si>
  <si>
    <t>0275/MP-UP/FIX-T/II/15</t>
  </si>
  <si>
    <t>Lt. 1, Gd. C, C2-23</t>
  </si>
  <si>
    <t>16-Ags-15</t>
  </si>
  <si>
    <t>15-Ags-20</t>
  </si>
  <si>
    <t>Add-0649/MP-UP/FIX-T/VII/18</t>
  </si>
  <si>
    <t>Perubahan Pasal 3 Penyewa</t>
  </si>
  <si>
    <t>Add-0031/MP-UP/FIX-T/IX/2020</t>
  </si>
  <si>
    <t>Surat No. 08/MID/IX/2020 Tgl 03 Sep 20, kompensasi tambahan masa sewa di akhir periode sewa 99 Hari (15-Jun-20 menjadi 22-Nov-20)</t>
  </si>
  <si>
    <t>Add-0026/MP-UP/FIX-T/VII/2020</t>
  </si>
  <si>
    <t>Add-0104/MP-UP/FIX-T/XI/2021</t>
  </si>
  <si>
    <t>PT. Mitra Global Ritel (Scandia)</t>
  </si>
  <si>
    <t>0019/MP-UP/FIX-T/IX/2021</t>
  </si>
  <si>
    <t>Lt. 2, Gd. C, C3-21A - C3-21B</t>
  </si>
  <si>
    <r>
      <t>C3-21A = 824 M</t>
    </r>
    <r>
      <rPr>
        <sz val="10"/>
        <color indexed="8"/>
        <rFont val="Calibri"/>
        <family val="2"/>
      </rPr>
      <t>²</t>
    </r>
    <r>
      <rPr>
        <sz val="10"/>
        <color indexed="8"/>
        <rFont val="Calibri"/>
        <family val="2"/>
      </rPr>
      <t xml:space="preserve">
C3-21B = 32 M</t>
    </r>
    <r>
      <rPr>
        <sz val="10"/>
        <color indexed="8"/>
        <rFont val="Calibri"/>
        <family val="2"/>
      </rPr>
      <t>²
Total = 856 M²</t>
    </r>
  </si>
  <si>
    <t>C3-21A = 50.000,-
C3-21B = 150.000,-</t>
  </si>
  <si>
    <t>80% (28x/Bln)</t>
  </si>
  <si>
    <t>PT. Multi Garmenjaya (Cardinal Concept)</t>
  </si>
  <si>
    <t>0668/MP-UP/FIX-T/III/18</t>
  </si>
  <si>
    <t>Lt. 1, Gd. C, IS/C2-11, 12, IS/C2-15, 16</t>
  </si>
  <si>
    <r>
      <t>Unit IS.C2-12 = 42.19 M</t>
    </r>
    <r>
      <rPr>
        <sz val="10"/>
        <color indexed="8"/>
        <rFont val="Calibri"/>
        <family val="2"/>
      </rPr>
      <t>²
Unit IS.C2-15 = 53.63 M²
Total = 95.82 M²</t>
    </r>
  </si>
  <si>
    <t>15-Mei-18</t>
  </si>
  <si>
    <t>14-Mei-21</t>
  </si>
  <si>
    <t>Add-0031/MP-UP/FIX-T/IV/2021</t>
  </si>
  <si>
    <r>
      <t>Unit IS/C2-11, 12 = 69.525 M</t>
    </r>
    <r>
      <rPr>
        <sz val="10"/>
        <color indexed="8"/>
        <rFont val="Calibri"/>
        <family val="2"/>
      </rPr>
      <t>²
Unit IS/C2-15, 16 = 72.77 M²
Total = 142.295 M²</t>
    </r>
  </si>
  <si>
    <t>22-Ags-21</t>
  </si>
  <si>
    <t>21-Ags-22</t>
  </si>
  <si>
    <t>Cielo Boutique</t>
  </si>
  <si>
    <t>0686/MP-UP/FIX-T/IV/18</t>
  </si>
  <si>
    <t>Lt. 2, Gd. B (Extension), BE3-22</t>
  </si>
  <si>
    <t>Add-0108/MP-UP/FIX-T/XI/2021</t>
  </si>
  <si>
    <t>PT. Perintis Pelayanan Paripurna (Century Health Care)</t>
  </si>
  <si>
    <t>0723/MP-UP/FIX-T/VIII/18</t>
  </si>
  <si>
    <t>Lt. Dasar, Gd. B, B1-16</t>
  </si>
  <si>
    <t>1-Des-18</t>
  </si>
  <si>
    <t>Thn ke-1 = 480,000
Thn ke-2 s/d ke-5 = 500,000</t>
  </si>
  <si>
    <t>PT. Food Beverages Indonesia (Cha Time)</t>
  </si>
  <si>
    <t>0723/MP-UP/FIX-T/VII/18</t>
  </si>
  <si>
    <t>Lt. 1, Gd. C, IS.C2-08</t>
  </si>
  <si>
    <t>Add-0112/MP-UP/FIX-T/XII/2021</t>
  </si>
  <si>
    <t>17-Des-21</t>
  </si>
  <si>
    <t>16-Des-24</t>
  </si>
  <si>
    <t>PT. Pan Mitra Sembada (Cinema 21)</t>
  </si>
  <si>
    <t>PKS. Not. No. 8 Tgl 10-Sep-03</t>
  </si>
  <si>
    <t>Lt. 3, Cinema Plaza Selatan</t>
  </si>
  <si>
    <r>
      <t>Periode Thn ke-1 s/d ke-5 = BH. 5%, MG. 75,000,000, Bila Omzet mencapai 350,000,000 maka + BH. 10%/Bln dari Omzet trsbt.
Periode Thn ke-6 s/d ke-10 = BH. 7,5%, MG. 75,000,000</t>
    </r>
    <r>
      <rPr>
        <sz val="10"/>
        <color indexed="8"/>
        <rFont val="Calibri"/>
        <family val="2"/>
      </rPr>
      <t>/6 Bln.</t>
    </r>
  </si>
  <si>
    <t>1,500,000/Bln</t>
  </si>
  <si>
    <t>004/Add-PBH/MP/VIII/04</t>
  </si>
  <si>
    <t>Mempertegas/Mencantumkan Tanggal dalam Pasal 3 Ayat 3.1</t>
  </si>
  <si>
    <t>0031/Add-PBH/MP/IV/15</t>
  </si>
  <si>
    <t>31-Des-17</t>
  </si>
  <si>
    <t>BH. 7,5% + HS 102,000,000/Bln</t>
  </si>
  <si>
    <t>50% dari SC pada umumnya dihitung berdasarkan 20% dari total luas ruang sewa</t>
  </si>
  <si>
    <t>Perubahan Jangka Waktu, Bagi Hasil, Harga, &amp; SC</t>
  </si>
  <si>
    <t>Add-0603/MP-UP/FIX-T/X/17</t>
  </si>
  <si>
    <t>31-Des-22</t>
  </si>
  <si>
    <t>115,000,000/Bln</t>
  </si>
  <si>
    <t>1x/Bln</t>
  </si>
  <si>
    <t>Perubahan Jangka Waktu &amp; Harga</t>
  </si>
  <si>
    <t>Chi-Fry</t>
  </si>
  <si>
    <t>0841/MP-UP/FIX-T/VI/19</t>
  </si>
  <si>
    <t>Lt. Dasar, Gd. A, C1.A1-06</t>
  </si>
  <si>
    <t>9-Okt-19</t>
  </si>
  <si>
    <t>8-Okt-20</t>
  </si>
  <si>
    <t>Add-0040/MP-UP/FIX-T/X/2020</t>
  </si>
  <si>
    <t>9-Okt-20</t>
  </si>
  <si>
    <t>8-Okt-21</t>
  </si>
  <si>
    <t>Add-0100/MP-UP/FIX-T/XI/2021</t>
  </si>
  <si>
    <t>PT. Excelso Multi Rasa (Café Excelso)</t>
  </si>
  <si>
    <t>0839/MP-UP/FIX-T/VI/19</t>
  </si>
  <si>
    <t>Lt. Dasar, Gd. B, BE1-22, BE1-27, Back Kitchen, Gudang Lt. 3 Gd. C</t>
  </si>
  <si>
    <r>
      <t>Unit BE1-22 = 91.98 M</t>
    </r>
    <r>
      <rPr>
        <sz val="10"/>
        <color indexed="8"/>
        <rFont val="Calibri"/>
        <family val="2"/>
      </rPr>
      <t>²
Unit BE1-27 = 66.14 M²
Unit Back Kitchen = 24.32 M²
Unit Gudang = 37.024 M²</t>
    </r>
  </si>
  <si>
    <r>
      <t xml:space="preserve">Unit BE1-22 + </t>
    </r>
    <r>
      <rPr>
        <sz val="10"/>
        <color indexed="8"/>
        <rFont val="Calibri"/>
        <family val="2"/>
      </rPr>
      <t>Unit BE1-27 = 400,000
Unit Back Kitchen = 135,000
Unit Gudang = Free</t>
    </r>
  </si>
  <si>
    <r>
      <t xml:space="preserve">Unit BE1-22 + </t>
    </r>
    <r>
      <rPr>
        <sz val="10"/>
        <color indexed="8"/>
        <rFont val="Calibri"/>
        <family val="2"/>
      </rPr>
      <t>Unit BE1-27 = 400,000
Unit Back Kitchen = Free
Unit Gudang = Free</t>
    </r>
  </si>
  <si>
    <t>Add-0015/MP-UP/FIX-T/II/2021</t>
  </si>
  <si>
    <t>Surat No. 27/MID/I/2021 Tgl 31 Jan 21, kompensasi tambahan masa sewa di akhir periode sewa 291 Hari (01-Nov-24 menjadi 19-Ags-25)</t>
  </si>
  <si>
    <t>Add-0066/MP-UP/FIX-T/VI/2021</t>
  </si>
  <si>
    <t>Surat No. 12/MID/VI/2021 Tgl 14 Jan 21, kompensasi tambahan masa sewa di akhir periode sewa 206 Hari (01-Nov-24 menjadi 26-Mei-25)</t>
  </si>
  <si>
    <t>PT. Izone Indonusa (C &amp; F)</t>
  </si>
  <si>
    <t>0006/MP-UP/FIX-T/I/2020</t>
  </si>
  <si>
    <t>Lt. Dasar, Gd. B, BE1-07</t>
  </si>
  <si>
    <t>10-Mei-20</t>
  </si>
  <si>
    <t>9-Mei-25</t>
  </si>
  <si>
    <t>0015/MP-UP/FIX-T/IX/2020</t>
  </si>
  <si>
    <t>PT. Pendekar Bodoh (D'Cost Seafood Restaurant)</t>
  </si>
  <si>
    <t>0922/MP-UP/FIX-T/XII/19</t>
  </si>
  <si>
    <t>Lt. Dasar, C-Ext 01/16-17</t>
  </si>
  <si>
    <t>90% (48x/Bln)</t>
  </si>
  <si>
    <t>0004/MP-UP/FIX-T/I/2021</t>
  </si>
  <si>
    <t>Lt. 3, Ex Gudang Baby Snoopy</t>
  </si>
  <si>
    <t>1 Bln + 20 Hr</t>
  </si>
  <si>
    <t>49 Bln + 20 Hr</t>
  </si>
  <si>
    <t>Add-0072/MP-UP/FIX-T/VII/2021</t>
  </si>
  <si>
    <t>Perpanjang masa harga SC</t>
  </si>
  <si>
    <t>PT. Daya Indah Yasa (Mr. DIY)</t>
  </si>
  <si>
    <t>0763/MP-UP/FIX-T/XII/18</t>
  </si>
  <si>
    <t>Lt. 1, Gd. D, D2-01</t>
  </si>
  <si>
    <r>
      <t>Area Ruang Usaha = 1836.26 M</t>
    </r>
    <r>
      <rPr>
        <sz val="10"/>
        <color indexed="8"/>
        <rFont val="Calibri"/>
        <family val="2"/>
      </rPr>
      <t>²
Koridor = 165.74 M²
Total Luas = 2002 M²</t>
    </r>
  </si>
  <si>
    <t>1-Mei-19</t>
  </si>
  <si>
    <t>Add-0004/MP-UP/FIX-T/I/2022</t>
  </si>
  <si>
    <t>Lt. 1, Gd. D, D2-01B</t>
  </si>
  <si>
    <t>Mengubah Pasal 4 Perincian Ruang Sewa &amp; Pasal 6 Harga Sewa dan Service Charge</t>
  </si>
  <si>
    <t>PT. Karya Idaman Bersama (Donini)</t>
  </si>
  <si>
    <t>0817/MP-UP/FIX-T/IV/19</t>
  </si>
  <si>
    <t>Lt. Dasar, Gd. C, C1-20</t>
  </si>
  <si>
    <t>12-Ags-20</t>
  </si>
  <si>
    <t>11-Ags-24</t>
  </si>
  <si>
    <t>Add-0011/MP-UP/FIX-T/VII/2020</t>
  </si>
  <si>
    <t>Tambahan 84 hari di akhir sewa</t>
  </si>
  <si>
    <t>Dum Dum Thai Tea</t>
  </si>
  <si>
    <t>0799/MP-UP/FIX-T/III/19</t>
  </si>
  <si>
    <t>Lt. Dasar, Gd. C, IC.C1-02A</t>
  </si>
  <si>
    <t>Add-0037/MP-UP/FIX-T/X/2020</t>
  </si>
  <si>
    <t>Add-0027/MP-UP/FIX-T/IV/2021</t>
  </si>
  <si>
    <t>Add-0107/MP-UP/FIX-T/XI/2021</t>
  </si>
  <si>
    <t>Lt. Dasar, Gd. C, IC/A1-12</t>
  </si>
  <si>
    <t>23-Des-21</t>
  </si>
  <si>
    <t>22-Des-22</t>
  </si>
  <si>
    <t>PT. Jaddi Pastrisindo Gemilang (D'Crepes)</t>
  </si>
  <si>
    <t>049/PBH-MP/VIII/18</t>
  </si>
  <si>
    <t>Lt. Dasar, Gd. B, IC.B1-08</t>
  </si>
  <si>
    <t>19-Des-18</t>
  </si>
  <si>
    <t>18-Des-21</t>
  </si>
  <si>
    <t>BH. 15%, MC = 18,000,000/Bln</t>
  </si>
  <si>
    <t>Add-0004/PBH-MP/XI/2021</t>
  </si>
  <si>
    <t>19-Des-21</t>
  </si>
  <si>
    <t>18-Des-24</t>
  </si>
  <si>
    <t>CV. Mega Digital (Me Gallery)</t>
  </si>
  <si>
    <t>Add-0010/PBH-MP/VI/2022</t>
  </si>
  <si>
    <t>Lt. Dasar, Gd. D, IS/D1-03</t>
  </si>
  <si>
    <t>15-Ags-22</t>
  </si>
  <si>
    <t>14-Ags-25</t>
  </si>
  <si>
    <t>CV. Mega Digital (Digi Store &amp; Me Gallery)</t>
  </si>
  <si>
    <t>0729/MP-UP/FIX-T/IX/18</t>
  </si>
  <si>
    <t>Lt. 2, Gd. C, C3-09, C3-10</t>
  </si>
  <si>
    <t>Add-0037/MP-UP/FIX-T/IV/2022</t>
  </si>
  <si>
    <t>7-Mei-22</t>
  </si>
  <si>
    <t>6-Mei-23</t>
  </si>
  <si>
    <t>PT. Bank Danamon Indonesia, Tbk (ATM Danamon)</t>
  </si>
  <si>
    <t>0725/MP-UP/FIX-T/IX/18</t>
  </si>
  <si>
    <t>2-Okt-18</t>
  </si>
  <si>
    <t>1-Okt-21</t>
  </si>
  <si>
    <t>95.000.000/Unit/Thn</t>
  </si>
  <si>
    <t>350.000/Bln</t>
  </si>
  <si>
    <t>Add-0065/MP-UP/FIX-T/VI/2021</t>
  </si>
  <si>
    <t>2-Okt-21</t>
  </si>
  <si>
    <t>1-Okt-24</t>
  </si>
  <si>
    <t>PT. Urban Niaga Citralestari (Essentials)</t>
  </si>
  <si>
    <t>0036/MP-UP/FIX-T/XII/2020</t>
  </si>
  <si>
    <r>
      <t>Thn ke-1 = BH 17,5%. MC Rp 300,000,-/M</t>
    </r>
    <r>
      <rPr>
        <sz val="10"/>
        <color indexed="8"/>
        <rFont val="Calibri"/>
        <family val="2"/>
      </rPr>
      <t>²/Bln
Thn ke-2 s/d ke-5 = Rp 450,000,-/M²/Bln</t>
    </r>
  </si>
  <si>
    <t>80% (36x/Bln)</t>
  </si>
  <si>
    <t>PT. Erafone Artha Retailindo (Erafone)</t>
  </si>
  <si>
    <t>0007/MP-UP/FIX-T/III/2021</t>
  </si>
  <si>
    <t>Lt. Dasar, Gd D, D1/01C</t>
  </si>
  <si>
    <t>20% (1x/Bln)</t>
  </si>
  <si>
    <t>0008/MP-UP/FIX-T/III/2021</t>
  </si>
  <si>
    <t>Lt. Dasar, Gd D, D1/01A</t>
  </si>
  <si>
    <t>PT. Elizabeth Hanjaya (Elizabeth)</t>
  </si>
  <si>
    <t>0433/MP-UP/FIX-T/XI/16</t>
  </si>
  <si>
    <t>Lt. 2, Gd. B, B2-12, B2-15, B2-17</t>
  </si>
  <si>
    <t>Thn ke-1 = 350,000
Thn ke-2 s/d ke-3 = 360,000
Thn ke-4 s/d ke-5 = 370,000</t>
  </si>
  <si>
    <t>Add-0616/MP-UP/FIX-T/XII/17</t>
  </si>
  <si>
    <t>B2-12, B2-15, BE2-17</t>
  </si>
  <si>
    <t>Perubahan Pasal 5 Jangka Waktu Sewa, Pasal 6.a Harga Sewa &amp; Cara Pembayaran</t>
  </si>
  <si>
    <t>B2-12, B2-15, B2-16, BE2-16, BE2-17</t>
  </si>
  <si>
    <r>
      <t>Unit B2-12, B2-15, BE2-17 = 166.210 M</t>
    </r>
    <r>
      <rPr>
        <sz val="10"/>
        <color indexed="8"/>
        <rFont val="Calibri"/>
        <family val="2"/>
      </rPr>
      <t>²
B2-16, B2-17, BE2-16 = 173.040 M²
Total = 339.240 M²</t>
    </r>
  </si>
  <si>
    <t>Perubahan Pasal 4 Perincian Ruang Sewa, Pasal 6.a Harga Sewa &amp; Cara Pembayaran</t>
  </si>
  <si>
    <t>PT. Anugrah Busana Indah (Eprise)</t>
  </si>
  <si>
    <t>0362/MP-UP/FIX-T/II/16</t>
  </si>
  <si>
    <t>Lt. 1, Gd. C, C2-21</t>
  </si>
  <si>
    <t>1-Mei-16</t>
  </si>
  <si>
    <t>Add-0245/MP-UP/FIX-T/IV/16</t>
  </si>
  <si>
    <t>Add-0101/MP-UP/FIX-T/XI/2021</t>
  </si>
  <si>
    <t>29-Okt-22</t>
  </si>
  <si>
    <t>(9x/Bln)</t>
  </si>
  <si>
    <t>PT. Electronic City Indonesia, Tbk (Electronic City)</t>
  </si>
  <si>
    <t>0781/MP-UP/FIX-T/I/19</t>
  </si>
  <si>
    <t>Lt. 2, Gd. C, C3-22</t>
  </si>
  <si>
    <t>20-Mei-19</t>
  </si>
  <si>
    <t>19-Mei-24</t>
  </si>
  <si>
    <t>PT. Everbesindo Surya Jaya (Everbest)</t>
  </si>
  <si>
    <t>0679/MP-UP/FIX-T/IV/18</t>
  </si>
  <si>
    <t>Lt. Dasar, Gd. B, B1-08A, B1-09</t>
  </si>
  <si>
    <t>Thn ke-1 = 470,000
Thn ke-2 s/d ke-5 = 490,000</t>
  </si>
  <si>
    <t>80% (46x/Bln)</t>
  </si>
  <si>
    <t>Add-0016/MP-UP/FIX-T/IX/2020</t>
  </si>
  <si>
    <t>Perubahan Pasal 3 Penyewa (Nama PT) dan Surat No. 06/MID/IX/2020 Tgl 01-Sep-20, kompensasi tambahan masa sewa di akhir periode sewa 99 Hari (20-Jul-23 menjadi 27-Okt-23)</t>
  </si>
  <si>
    <t>0754/MP-UP/FIX-T/XII/18</t>
  </si>
  <si>
    <t>Lt. Dasar, Gd. C, IC.B1-11</t>
  </si>
  <si>
    <t>52+15hr</t>
  </si>
  <si>
    <t>70% (36x/Bln)</t>
  </si>
  <si>
    <t>Add-0017/MP-UP/FIX-T/IX/2020</t>
  </si>
  <si>
    <t>Perubahan Pasal 3 Penyewa (Nama PT) dan Surat No. 06/MID/IX/2020 Tgl 01-Sep-20, kompensasi tambahan masa sewa di akhir periode sewa 99 Hari (21-Jul-23 menjadi 28-Okt-23)</t>
  </si>
  <si>
    <t>PT. Everbesindo Surya Jaya (EVB Shoes)</t>
  </si>
  <si>
    <t>0500/MP-UP/FIX-T/VII/17</t>
  </si>
  <si>
    <t>Lt. Dasar, Gd. D, Ruang Usaha IS/D1-01, Gudang D1-11</t>
  </si>
  <si>
    <r>
      <t>Ruang Usaha = 60 M</t>
    </r>
    <r>
      <rPr>
        <sz val="10"/>
        <color indexed="8"/>
        <rFont val="Calibri"/>
        <family val="2"/>
      </rPr>
      <t>²
Gudang = 34.23 M²</t>
    </r>
  </si>
  <si>
    <t>Ruang Usaha = 425,000
Gudang = 125,000</t>
  </si>
  <si>
    <t>Ruang Usaha = Sesuai MP
Gudang = Free</t>
  </si>
  <si>
    <t>Add-0018/MP-UP/FIX-T/IX/2020</t>
  </si>
  <si>
    <t>Perubahan Pasal 3 Penyewa (Nama PT) dan Surat No. 06/MID/IX/2020 Tgl 01-Sep-20, kompensasi tambahan masa sewa di akhir periode sewa 99 Hari (13-Sep-22 menjadi 21-Sep-22)</t>
  </si>
  <si>
    <t>PT. Nusa Gemilang Abadi (Face Shop)</t>
  </si>
  <si>
    <t>0885/MP-UP/FIX-T/X/19</t>
  </si>
  <si>
    <t>Lt. Dasar, Gd. C, CI-21</t>
  </si>
  <si>
    <t>Add-0008/MP-UP/FIX-T/III/2020</t>
  </si>
  <si>
    <t>Perubahan Pasal 3 Nama Penyewa</t>
  </si>
  <si>
    <t>Add-0022/MP-UP/FIX-T/III/2021</t>
  </si>
  <si>
    <t>5-Mei-21</t>
  </si>
  <si>
    <t>4-Mei-22</t>
  </si>
  <si>
    <t>Add-0070/MP-UP/FIX-T/VII/2021</t>
  </si>
  <si>
    <t>Lt. Dasar, Gd. B, B1-01</t>
  </si>
  <si>
    <t>PT. Infrastruktur Bisnis Sejahtera (Smartfren)</t>
  </si>
  <si>
    <t>0008/MP-UP/FIX-T/II/2020</t>
  </si>
  <si>
    <t>Perangkat Telekomunikasi (Antena)</t>
  </si>
  <si>
    <t>-</t>
  </si>
  <si>
    <t>325,000,000 untuk 5 Thn</t>
  </si>
  <si>
    <t>Sesua Tagihhan MP</t>
  </si>
  <si>
    <t>Food Pedia</t>
  </si>
  <si>
    <t>0917/MP-UP/FIX-T/XII/19</t>
  </si>
  <si>
    <t>Lt. 3, Gd. C, C5-06</t>
  </si>
  <si>
    <t>Fipper</t>
  </si>
  <si>
    <t>0005/MP-UP/FIX-T/VI/2021</t>
  </si>
  <si>
    <t>Lt. 1, Gd B, B2-05B</t>
  </si>
  <si>
    <t>Thn ke-1 = 350,000
Thn ke-2 = 375,000</t>
  </si>
  <si>
    <t>80% (15x/Bln)</t>
  </si>
  <si>
    <t>PT. Polyfilatex (Fila)</t>
  </si>
  <si>
    <t>0644/MP-UP/FIX-T/XII/17</t>
  </si>
  <si>
    <t>Lt. 1, Gd. B (Extension), BE2-09</t>
  </si>
  <si>
    <t>1-Des-17</t>
  </si>
  <si>
    <t>Add-0658/MP-UP/FIX-T/IX/18</t>
  </si>
  <si>
    <t>Perubahan Pasal 4 Perincian Ruang Sewa &amp; Pasal 6 Harga Sewa, Total Harga Sewa, &amp; Cara Pembayaran</t>
  </si>
  <si>
    <t>PT. Aditya Mandiri Sejahtera (Flies)</t>
  </si>
  <si>
    <t>0756/MP-UP/FIX-T/XII/18</t>
  </si>
  <si>
    <t>Lt. 1, Gd. A, A2-09</t>
  </si>
  <si>
    <t>30% (4x/Bln)</t>
  </si>
  <si>
    <t>Add-0054/MP-UP/FIX-T/VI/2022</t>
  </si>
  <si>
    <t>PT. Fore Kopi Indonesia (Fore Coffee)</t>
  </si>
  <si>
    <t>0013/MP-UP/FIX-T/V/2021</t>
  </si>
  <si>
    <t>Lt. Dasar, Gd. B, BE1/28</t>
  </si>
  <si>
    <t>1-Ags-21</t>
  </si>
  <si>
    <t>Thn ke-1 = 350,000
Thn ke-2 = 400,000
Thn ke-3 = 450,000</t>
  </si>
  <si>
    <t>80% (30x/Bln)</t>
  </si>
  <si>
    <t>Add-0071/MP-UP/FIX-T/VII/2021</t>
  </si>
  <si>
    <t>0025/MP-UP/FIX-T/XI/2021</t>
  </si>
  <si>
    <t>Lt. Dasar, Gd. B, Depan Toko</t>
  </si>
  <si>
    <t>34 Bln 29 Hr</t>
  </si>
  <si>
    <t>PT. Funworld Prima (Funworld)</t>
  </si>
  <si>
    <t>049/PBH-MP/IV/17</t>
  </si>
  <si>
    <t>Lt. 3, BE5-01</t>
  </si>
  <si>
    <t>1-Ags-17</t>
  </si>
  <si>
    <r>
      <t>BH. 17.50%, TO. 50,000/M</t>
    </r>
    <r>
      <rPr>
        <sz val="10"/>
        <color indexed="8"/>
        <rFont val="Calibri"/>
        <family val="2"/>
      </rPr>
      <t>²/Bln</t>
    </r>
  </si>
  <si>
    <t>PT. Gaudi Dwi Laras (Gaudi)</t>
  </si>
  <si>
    <t>0427/MP-UP/FIX-T/X/16</t>
  </si>
  <si>
    <t>Lt. 1, Gd. C, BE2-08, BE2-10</t>
  </si>
  <si>
    <t>Add-0033/MP-UP/FIX-T/IV/2022</t>
  </si>
  <si>
    <t>PT. Milano Mitra Abadi (Gabino)</t>
  </si>
  <si>
    <t>0631/MP-UP/FIX-T/XI/17</t>
  </si>
  <si>
    <t>Lt. 2, Gd. C, C3-06B</t>
  </si>
  <si>
    <t>Add-0625/MP-UP/FIX-T/II/18</t>
  </si>
  <si>
    <t>Perubahan Pasal 4.b Total Luas, Pasal 5 Jangka Waktu Sewa, &amp; Pasal 6 Harga Sewa dan Cara Pembayaran</t>
  </si>
  <si>
    <t>Add-0069/MP-UP/FIX-T/VII/2021</t>
  </si>
  <si>
    <t>12-Okt-21</t>
  </si>
  <si>
    <t>Add-0090/MP-UP/FIX-T/XI/2021</t>
  </si>
  <si>
    <t>Add-0001/MP-UP/FIX-T/I/2022</t>
  </si>
  <si>
    <t>10-Mei22</t>
  </si>
  <si>
    <t>Add-0034/MP-UP/FIX-T/IV/2022</t>
  </si>
  <si>
    <t>10-Mei-22</t>
  </si>
  <si>
    <t>10-Ags-22</t>
  </si>
  <si>
    <t>PT. Karyamitra BudiSentosa (Gosh)</t>
  </si>
  <si>
    <t>0378/MP-UP/FIX-T/IV/16</t>
  </si>
  <si>
    <t>Lt. 1, Gd. B, B1-23, B1-25</t>
  </si>
  <si>
    <t>16-Mei-16</t>
  </si>
  <si>
    <t>15-Mei-21</t>
  </si>
  <si>
    <t>Add-0044/MP-UP/FIX-T/V/2021</t>
  </si>
  <si>
    <t>Lt. Dasar, Gd. B, B1-23, B1-25</t>
  </si>
  <si>
    <t>10% (3x/Bln)</t>
  </si>
  <si>
    <t>90% (8x/Bln)</t>
  </si>
  <si>
    <t>PT. Gramedia Asri Media (Gramedia)</t>
  </si>
  <si>
    <t>0654/MP-UP/FIX-T/II/18</t>
  </si>
  <si>
    <t>Lt. 2, Gd. A, A3-02, A3-03</t>
  </si>
  <si>
    <t>Unit A3-02 = 847.746 M²
Unit A3-03 = 1209.000 M²
Total = 2056.746 M²</t>
  </si>
  <si>
    <t>2 (Akhir Sewa)</t>
  </si>
  <si>
    <t>10% (1x/Bln)</t>
  </si>
  <si>
    <t>90% (36x/Bln)</t>
  </si>
  <si>
    <t>PT. Hero Supermarket, Tbk (Guardian)</t>
  </si>
  <si>
    <t>0640/MP-UP/FIX-T/XII/17</t>
  </si>
  <si>
    <t>Lt. Dasar, Gd. D, D1-09, D1-10</t>
  </si>
  <si>
    <t>Gina Accessories</t>
  </si>
  <si>
    <t>0021/MP-UP/FIX-T/VII/2020</t>
  </si>
  <si>
    <t>Lt. 1, Tiang Depan LolyPoly</t>
  </si>
  <si>
    <t>Add-0075/MP-UP/FIX-T/VIII/2021</t>
  </si>
  <si>
    <t>IP/C2-10</t>
  </si>
  <si>
    <t>PT. Giordano Indonesia (Giordano)</t>
  </si>
  <si>
    <t>Add-0694/MP-UP/FIX-T/VI/19</t>
  </si>
  <si>
    <t>Lt. Dasar, Gd. B, B1-11, B1-12</t>
  </si>
  <si>
    <t>Add-0013/MP-UP/FIX-T/VI/19</t>
  </si>
  <si>
    <t>Surat No. 29/MID/VII/2020 Tgl 24-Jul-20, kompensasi tambahan masa sewa di akhir periode sewa 99 Hari (15-Sep-22 menjadi 23-Des-22)</t>
  </si>
  <si>
    <t>PT. Sepatu Mas Indonesia (Gino Mariani Shoes &amp; Cavallero Shoes)</t>
  </si>
  <si>
    <t>0743/MP-UP/FIX-T/X/18</t>
  </si>
  <si>
    <t>Lt. Dasar, Gd. D, D1-05</t>
  </si>
  <si>
    <t>Thn ke-1 = 445,000
Thn ke-2 s/d ke-3 = 460,000</t>
  </si>
  <si>
    <t>Add-0018/MP-UP/FIX-T/III/2022</t>
  </si>
  <si>
    <t>80% (20x/Bln)</t>
  </si>
  <si>
    <t>PT. Champ Resto Indonesia (Gokana Ramen &amp; Teppan)</t>
  </si>
  <si>
    <t>0779/MP-UP/FIX-T/I/19</t>
  </si>
  <si>
    <t>Lt. Dasar, Gd. C, C1-09, C1-10</t>
  </si>
  <si>
    <t>3 (Akhir Sewa)</t>
  </si>
  <si>
    <t>90% (45x/Bln)</t>
  </si>
  <si>
    <t>Add-0684/MP-UP/FIX-T/VII/19</t>
  </si>
  <si>
    <t>Lt. Dasar, Gd. C, C1-09, C1-10C</t>
  </si>
  <si>
    <r>
      <t>Indoor C1-09 = 74.22 M</t>
    </r>
    <r>
      <rPr>
        <sz val="10"/>
        <color indexed="8"/>
        <rFont val="Calibri"/>
        <family val="2"/>
      </rPr>
      <t>²
Outdoor C1-09 = 20.83 M²
Seating Area C1-10C = 61.30 M²
Total = 156.35 M²</t>
    </r>
  </si>
  <si>
    <t>Perubahan Pasal 4.b Total Luas &amp; Pasal 6.a Harga Sewa dan Cara Pembayaran</t>
  </si>
  <si>
    <t>Gelato</t>
  </si>
  <si>
    <t>0803/MP-UP/FIX-T/III/19</t>
  </si>
  <si>
    <t>Lt. Dasar, IC-DE 1/11</t>
  </si>
  <si>
    <t>15-Mei-19</t>
  </si>
  <si>
    <t>14-Mei-20</t>
  </si>
  <si>
    <t>750,000 (Hanya 1 Bln)</t>
  </si>
  <si>
    <t>103,000 (Hanya 1 Bln)</t>
  </si>
  <si>
    <t>Add-0675/MP-UP/FIX-T/V/19</t>
  </si>
  <si>
    <t>31-Mei-19</t>
  </si>
  <si>
    <t>30-Mei-20</t>
  </si>
  <si>
    <t>Perubahan Pasal 5 Jangka Waktu Sewa &amp; Fitting Out</t>
  </si>
  <si>
    <t>Add-0027/MP-UP/FIX-T/VII/2020</t>
  </si>
  <si>
    <t>Add-0051/MP-UP/FIX-T/VI/2021</t>
  </si>
  <si>
    <t>Lt. Dasar, Gd. A, IP/A1-10</t>
  </si>
  <si>
    <t>Add-0084/MP-UP/FIX-T/VIII/2021</t>
  </si>
  <si>
    <t>13-Okt-22</t>
  </si>
  <si>
    <t>Surat No. 39/MID/VI/2020 Tgl 15-Jun-20, kompensasi tambahan masa sewa di akhir periode sewa 72 Hari</t>
  </si>
  <si>
    <t>PT. Teh Bunga Bangsa (Gulu-Gulu)</t>
  </si>
  <si>
    <t>0875/MP-UP/FIX-T/IX/19</t>
  </si>
  <si>
    <t>Lt. Dasar, Gd. B, IC/B1-21B</t>
  </si>
  <si>
    <t>12-Des-19</t>
  </si>
  <si>
    <t>11-Des-20</t>
  </si>
  <si>
    <t>Add-0029/MP-UP/FIX-T/IV/2021</t>
  </si>
  <si>
    <t>Add-0032/MP-UP/FIX-T/IV/2022</t>
  </si>
  <si>
    <t>28-Mei-22</t>
  </si>
  <si>
    <t>27-Mei-23</t>
  </si>
  <si>
    <t>Holdak Chicken</t>
  </si>
  <si>
    <t>0804/MP-UP/FIX-T/III/19</t>
  </si>
  <si>
    <t>Lt. Dasar, Gd. C (Extension), C-Ext 01/08</t>
  </si>
  <si>
    <t>Thn ke-1 = 25,000
Thn ke-2 s/d ke-3 = 50,000</t>
  </si>
  <si>
    <t>PT. Sumberdipta Asia (Henry Adams)</t>
  </si>
  <si>
    <t>0823/MP-UP/FIX-T/V/19</t>
  </si>
  <si>
    <t>Lt. 1, Gd. C, C2-11a</t>
  </si>
  <si>
    <t>Periode 1-Jul-19 s/d 30-Jun-20 = 320,000
Periode 1-Jul-20 s/d 30-Jun-22 =  350,000</t>
  </si>
  <si>
    <t>Add-0028/MP-UP/FIX-T/IV/2022</t>
  </si>
  <si>
    <t>70% (64x/Bln)</t>
  </si>
  <si>
    <t>PT. Victoria Care Indonesia (Herborist)</t>
  </si>
  <si>
    <t>0812/MP-UP/FIX-T/III/19</t>
  </si>
  <si>
    <t>Lt. Dasar, Gd. C, 1C/C1-01</t>
  </si>
  <si>
    <t>Add-0684/MP-UP/FIX-T/VIII/19</t>
  </si>
  <si>
    <t>Perubahan Pasal 6 Harga Sewa &amp; Cara Pembayaran</t>
  </si>
  <si>
    <t>Add-0678/MP-UP/FIX-T/V/19</t>
  </si>
  <si>
    <t>Add-0044/MP-UP/FIX-T/XI/2020</t>
  </si>
  <si>
    <t>28-Okt-20</t>
  </si>
  <si>
    <t>27-Okt-21</t>
  </si>
  <si>
    <t>Add-0085/MP-UP/FIX-T/IX/2021</t>
  </si>
  <si>
    <t>10-Des-21</t>
  </si>
  <si>
    <t>Surat No. 11/MID/XII/2020 Tgl 31-Des-20, kompensasi tambahan masa sewa di akhir periode sewa 15 Hari</t>
  </si>
  <si>
    <t>Add-0120/MP-UP/FIX-T/XII/2021</t>
  </si>
  <si>
    <t>25-Des-21</t>
  </si>
  <si>
    <t>70% (8x/Bln)</t>
  </si>
  <si>
    <t>PT. Kopanitia (Hassenda)</t>
  </si>
  <si>
    <t>0032/MP-UP/FIX-T/IX/2020</t>
  </si>
  <si>
    <t>Lt.1, Gd. B, IS.B2-01</t>
  </si>
  <si>
    <t>70,54</t>
  </si>
  <si>
    <t>Thn ke-1 = BH. 15% tanpa Min. TO atau MC.
Thn ke-2 s/d ke-3 = Rp 380,000,-</t>
  </si>
  <si>
    <t>Thn ke-2 s/d ke-3 = Rp 643,324,800,-</t>
  </si>
  <si>
    <t>Hardware</t>
  </si>
  <si>
    <t>0895/MP-UP/FIX-T/XI/19</t>
  </si>
  <si>
    <t>Lt. 1, Gd. C, C2-02</t>
  </si>
  <si>
    <t>PT. Warna Mardhika (Hammer)</t>
  </si>
  <si>
    <t>0836/MP-UP/FIX-T/V/19</t>
  </si>
  <si>
    <t>Lt. 1, Gd. B, BE2-05, BE2-05A</t>
  </si>
  <si>
    <t>Thn ke-1 s/d ke-2 = 350,000
Thn ke-3 s/d ke-5 = 380,000</t>
  </si>
  <si>
    <t>PT. Haguro Inspira Mandiri (Happy Kiddy)</t>
  </si>
  <si>
    <t>0777/MP-UP/FIX-T/V/19</t>
  </si>
  <si>
    <t>Lt. 3, Gd. C, C5-02 &amp; 11</t>
  </si>
  <si>
    <t>90,000 (Hanya 1 Bln)</t>
  </si>
  <si>
    <t>PT. Cakrawala Kreasi Abadi (Hava)</t>
  </si>
  <si>
    <t>0913/MP-UP/FIX-T/XII/19</t>
  </si>
  <si>
    <t>Lt. 1, Gd. C, C2-05</t>
  </si>
  <si>
    <t>70% (48x/Bln)</t>
  </si>
  <si>
    <t>PT. Matahari Putra Prima, Tbk (Hypermart)</t>
  </si>
  <si>
    <t>Akta No. 60 Tgl 20 Feb 03</t>
  </si>
  <si>
    <t>Lt. 2</t>
  </si>
  <si>
    <t xml:space="preserve">Lihat </t>
  </si>
  <si>
    <t>Basement</t>
  </si>
  <si>
    <t>29-Mei-03</t>
  </si>
  <si>
    <t>28-Mei-14</t>
  </si>
  <si>
    <t>DP = 1,000,000,000</t>
  </si>
  <si>
    <t>Sesuai Ketentuan Akta</t>
  </si>
  <si>
    <t>ADD.019/MP-MID/LEG/0215/PP1</t>
  </si>
  <si>
    <t>Lt. Dasar</t>
  </si>
  <si>
    <r>
      <t>Lt. Basement = 7,158.35 M</t>
    </r>
    <r>
      <rPr>
        <sz val="10"/>
        <color indexed="8"/>
        <rFont val="Calibri"/>
        <family val="2"/>
      </rPr>
      <t>²
Lt. Dasar = 1,372.31 M²
Total = 8,530.66 M²</t>
    </r>
  </si>
  <si>
    <t>Perubahan Pasal 1 Luas, Uang Muka, Jangka Waktu, Harga Sewa</t>
  </si>
  <si>
    <t>PT. Putera Konsepindo (Hush Puppies)</t>
  </si>
  <si>
    <t>0677/MP-UP/FIX-T/III/18</t>
  </si>
  <si>
    <t>Lt. Dasar, Gd. B (Extension) &amp; C, C1/22-23</t>
  </si>
  <si>
    <r>
      <t>Unit C1/22-23 = 64.47 M</t>
    </r>
    <r>
      <rPr>
        <sz val="10"/>
        <color indexed="8"/>
        <rFont val="Calibri"/>
        <family val="2"/>
      </rPr>
      <t>²
Unit BE1-15 = 27.12 M²
Total = 91.59 M²</t>
    </r>
  </si>
  <si>
    <t>Add-0080/MP-UP/FIX-T/VIII/2021</t>
  </si>
  <si>
    <t>17-Ags-21</t>
  </si>
  <si>
    <t>Dibayar Dimuka</t>
  </si>
  <si>
    <t>Add-0099/MP-UP/FIX-T/XI/2021</t>
  </si>
  <si>
    <t>16-Des-21</t>
  </si>
  <si>
    <t>17-Des-26</t>
  </si>
  <si>
    <t>Thn ke-1 s/d ke-2 = 525,000
Thn ke-3 s/d ke-5 = 560,000</t>
  </si>
  <si>
    <t>0020/MP-UP/FIX-T/XI/2021</t>
  </si>
  <si>
    <t>Lt. III, Ex. Gudang Lee</t>
  </si>
  <si>
    <t>CV. Internasional Sukses Abadi (Internasional Arloji)</t>
  </si>
  <si>
    <t>0868/MP-UP/FIX-T/IX/19</t>
  </si>
  <si>
    <t>Lt. Dasar, Gd. B, B-19, B-20</t>
  </si>
  <si>
    <t>28-Fbe-23</t>
  </si>
  <si>
    <t>0759/MP-UP/FIX-T/I/19</t>
  </si>
  <si>
    <t>Lt. Dasar, Gd. A, IC.A1-09, IC.A1-10</t>
  </si>
  <si>
    <t>25-Mei-19</t>
  </si>
  <si>
    <t>70% (16x/Bln)</t>
  </si>
  <si>
    <t>Add-0038/MP-UP/FIX-T/V/2021</t>
  </si>
  <si>
    <t>16-Ags-23</t>
  </si>
  <si>
    <t>CV. Internasional Sukses Abadi (Internasional Collection)</t>
  </si>
  <si>
    <t>0681/MP-UP/FIX-T/IV/18</t>
  </si>
  <si>
    <t>Lt. Dasar, Gd. D, IC/D1-01, IC/D1-02</t>
  </si>
  <si>
    <t>Thn ke-1 = 500,000
Thn ke-2 s/d ke-3 = 525.000</t>
  </si>
  <si>
    <t>Add-0037/MP-UP/FIX-T/V/2021</t>
  </si>
  <si>
    <t>Istana Arloji</t>
  </si>
  <si>
    <t>0825/MP-UP/FIX-T/V/19</t>
  </si>
  <si>
    <t>Lt. Dasar, Gd. C, P/C1-01</t>
  </si>
  <si>
    <t>1-Okt-19</t>
  </si>
  <si>
    <t>70% (18x/Bln)</t>
  </si>
  <si>
    <t>Add-0118/MP-UP/FIX-T/XII/2021</t>
  </si>
  <si>
    <t>24-Des-21</t>
  </si>
  <si>
    <t>23-Des-22</t>
  </si>
  <si>
    <t>Add-0046/MP-UP/FIX-T/V/2022</t>
  </si>
  <si>
    <t>Surat No. 23/VIII/MID/2021 Tgl 25-Ags-21, kompensasi tambahan masa sewa di akhir periode sewa 29 Hari (23-Des-21 menjadi 22-Jan-22)</t>
  </si>
  <si>
    <t>PT. Ixobox Mitra Sejahtera</t>
  </si>
  <si>
    <t>0813/MP-UP/FIX-T/IV/19</t>
  </si>
  <si>
    <t>Lt. 2, Gd. A, KA 3/05</t>
  </si>
  <si>
    <t>Add-0680/MP-UP/FIX-T/VI/19</t>
  </si>
  <si>
    <t>Perubahan Pasal 5 Tanggal Awal Sewa</t>
  </si>
  <si>
    <t>PT. Adicipta Boga Intiprima (Imperial Kitchen)</t>
  </si>
  <si>
    <t>0901/MP-UP/FIX-T/X/19</t>
  </si>
  <si>
    <t>Lt. Dasar, Gd. C, C-Ext 01/16-17</t>
  </si>
  <si>
    <t>PT. Indosat, Tbk</t>
  </si>
  <si>
    <t>Add-0014/MP-UP/FIX-T/IX/2020</t>
  </si>
  <si>
    <t>Roof Top (BTS)</t>
  </si>
  <si>
    <t>Perubahan Jangka Waktu Sewa dan Harga Sewa</t>
  </si>
  <si>
    <t>PT. Harmoni Mitrajaya (Johnny Andrean Salon)</t>
  </si>
  <si>
    <t>0760/MP-UP/FIX-T/I/19</t>
  </si>
  <si>
    <t>Lt. 2, Gd. A, A3-07, A3-08</t>
  </si>
  <si>
    <t>31-Des-23</t>
  </si>
  <si>
    <t>0426/MP-UP/FIX-T/X/16</t>
  </si>
  <si>
    <t>Lt. 2, Gd. C, C3-16</t>
  </si>
  <si>
    <t>11-Des-16</t>
  </si>
  <si>
    <t>Add-0003/MP-UP/FIX-T/I/2021</t>
  </si>
  <si>
    <t>Surat No. 15/MID/XII/2020 Tgl 31-Des-20, kompensasi tambahan masa sewa di akhir periode sewa 144 Hari (10-Des-21 menjadi 03-Mei-22)</t>
  </si>
  <si>
    <t>Add-0040/MP-UP/FIX-T/IV/2022</t>
  </si>
  <si>
    <t>3-Mei-27</t>
  </si>
  <si>
    <t>Thn ke-1 s/d ke-3 = 200,000
Thn ke-4 s/d ke-5 = 220,000</t>
  </si>
  <si>
    <t>90% (52x/Bln)</t>
  </si>
  <si>
    <t>Janji Jiwa</t>
  </si>
  <si>
    <t>0896/MP-UP/FIX-T/XI/19</t>
  </si>
  <si>
    <t>Lt. Dasar, Gd. D, IC-DE 1/03</t>
  </si>
  <si>
    <t>Add-0020/MP-UP/FIX-T/III/2021</t>
  </si>
  <si>
    <t>9-Mei-22</t>
  </si>
  <si>
    <t>PT. Jaco Nusantara Mandiri (Jaco)</t>
  </si>
  <si>
    <t>0736/MP-UP/FIX-T/X/18</t>
  </si>
  <si>
    <t>Lt. 1, Gd. A, IS.A2-05</t>
  </si>
  <si>
    <t>10-Okt-18</t>
  </si>
  <si>
    <t>70% (12x/Bln)</t>
  </si>
  <si>
    <t>Add-0668/MP-UP/FIX-T/III/19</t>
  </si>
  <si>
    <t>Add-0024/MP-UP/FIX-T/X/2020</t>
  </si>
  <si>
    <t>10-Okt-20</t>
  </si>
  <si>
    <t>9-Okt-22</t>
  </si>
  <si>
    <t>460.800.000</t>
  </si>
  <si>
    <t>Add-0030/MP-UP/FIX-T/IV/2021</t>
  </si>
  <si>
    <t>21-Des-20</t>
  </si>
  <si>
    <t>20-Des-22</t>
  </si>
  <si>
    <t>Perubahan Jangka Waktu Sewa Pasal 5</t>
  </si>
  <si>
    <t>PT. JCO Donut &amp; Coffee (JCO Donut &amp; Coffee)</t>
  </si>
  <si>
    <t>0837/MP-UP/FIX-T/V/19</t>
  </si>
  <si>
    <t>11-Ags-19</t>
  </si>
  <si>
    <t>10-Ags-20</t>
  </si>
  <si>
    <t>Dibayar Dimuka/Bln</t>
  </si>
  <si>
    <t>Add-0029/MP-UP/FIX-T/VIII/2020</t>
  </si>
  <si>
    <t>11-Ags-20</t>
  </si>
  <si>
    <t>10-Ags-21</t>
  </si>
  <si>
    <t>Add-0053/MP-UP/FIX-T/VI/2021</t>
  </si>
  <si>
    <t>9-Ags-22</t>
  </si>
  <si>
    <t>Add-0053/MP-UP/FIX-T/VI/2022</t>
  </si>
  <si>
    <t>9-Ags-23</t>
  </si>
  <si>
    <t>0366/MP-UP/FIX-T/II/16</t>
  </si>
  <si>
    <t>Gd. C, Depan XXI</t>
  </si>
  <si>
    <r>
      <t>Counter = 16 M</t>
    </r>
    <r>
      <rPr>
        <sz val="10"/>
        <color indexed="8"/>
        <rFont val="Calibri"/>
        <family val="2"/>
      </rPr>
      <t>²
Seating Area = 57 M²
Total Luas = 73 M²</t>
    </r>
  </si>
  <si>
    <t>Thn ke-1 = 175,000
Thn ke-2 s/d ke-5 = 200.000</t>
  </si>
  <si>
    <t>Add-0253/MP-UP/FIX-T/VI/16</t>
  </si>
  <si>
    <t>Lt. 3, Gd. C, Depan XXI, C5-12</t>
  </si>
  <si>
    <r>
      <t>Counter = 17,53 M</t>
    </r>
    <r>
      <rPr>
        <sz val="10"/>
        <color indexed="8"/>
        <rFont val="Calibri"/>
        <family val="2"/>
      </rPr>
      <t>²
Seating Area = 57,00 M²
Total Luas = 74,53 M²</t>
    </r>
  </si>
  <si>
    <t>7-Mei-16</t>
  </si>
  <si>
    <t>6-Mei-21</t>
  </si>
  <si>
    <t>Add-0041/MP-UP/FIX-T/VI/2021</t>
  </si>
  <si>
    <t>17-Okt-21</t>
  </si>
  <si>
    <t>Add-0052/MP-UP/FIX-T/VI/2021</t>
  </si>
  <si>
    <t>18-Okt-21</t>
  </si>
  <si>
    <t>17-Okt-26</t>
  </si>
  <si>
    <t>PT. Inti Selaras Mandiri (JYSK Furniture)</t>
  </si>
  <si>
    <t>0665/MP-UP/FIX-T/III/18</t>
  </si>
  <si>
    <t>Lt. 2, Gd. C (sebagian lokasi Electronic Solution)</t>
  </si>
  <si>
    <t>15 + 17 hr</t>
  </si>
  <si>
    <t>Periode 15-Apr-18 s/d 31-Jul-19 = 30,000
Periode 1-Ags-19 s/d 31-Jul-24 = 50,000</t>
  </si>
  <si>
    <t xml:space="preserve">Periode 15-Apr-18 s/d 31-Jul-19 = DP 20% (2x/Bln), Sisa 80% (6x/Bln)
Periode 1-Ags-19 s/d 31-Jul-24 = DP 20% (2x/Bln), Sisa 80% (48x/Bln) </t>
  </si>
  <si>
    <t>Add-0639/MP-UP/FIX-T/V/18</t>
  </si>
  <si>
    <t>Lt. 2, Gd. C (sebagian lokasi Electronic Solution), C3-21A</t>
  </si>
  <si>
    <t>Perubahan Pasal 4 Ruang Sewa, Pasal 6 Harga Sewa &amp; Cara Pembayaran</t>
  </si>
  <si>
    <t>Add-0685/MP-UP/FIX-T/XI/19</t>
  </si>
  <si>
    <t>Lt. 2, Gd. C (sebagian lokasi Electronic Solution), C3-21A, C3-21B</t>
  </si>
  <si>
    <r>
      <t>Unit C3-21A = 824 M</t>
    </r>
    <r>
      <rPr>
        <sz val="10"/>
        <color indexed="8"/>
        <rFont val="Calibri"/>
        <family val="2"/>
      </rPr>
      <t>²
Unit C3-21 B/C = 64 M²</t>
    </r>
  </si>
  <si>
    <t>Perhitungan Sewa</t>
  </si>
  <si>
    <t>CV. Mekar Julian Jaya (Julian Potts)</t>
  </si>
  <si>
    <t>0710/MP-UP/FIX-T/VI/18</t>
  </si>
  <si>
    <t>Lt. 2, Gd. B, BE1-07, BE1-09</t>
  </si>
  <si>
    <t>15-Ags-18</t>
  </si>
  <si>
    <t>14-Ags-21</t>
  </si>
  <si>
    <t>Add-0647/MP-UP/FIX-T/VII/18</t>
  </si>
  <si>
    <t>Lt. 2, Gd. B, BE3-08, BE3-09</t>
  </si>
  <si>
    <t>Perubahan Pasal 3 Perincian Ruang Sewa, Pasal 6 Harga Sewa &amp; Service Charge</t>
  </si>
  <si>
    <t>Add-0009/MP-UP/FIX-T/VII/2020</t>
  </si>
  <si>
    <t>Add-0004/MP-UP/FIX-T/I/2021</t>
  </si>
  <si>
    <t>Surat No. 48/MID/IX/2020 Tgl 28-Sep-20, kompensasi tambahan masa sewa di akhir periode sewa 115 Hari (14-Ags-21 menjadi 07-Des-21)</t>
  </si>
  <si>
    <t>Add-0113/MP-UP/FIX-T/XII/2021</t>
  </si>
  <si>
    <t>Joyful Bakery</t>
  </si>
  <si>
    <t>052/PBH-MP/XII/18</t>
  </si>
  <si>
    <t>Lt. Dasar, Gd. A, P/B1-05</t>
  </si>
  <si>
    <t>Periode Thn ke-1 s/d ke-2 = BH. 7.50%, MC. 21,115,000/Bln
Periode Thn ke-3 = BH. 7.50%, MC. 22,000,000/Bln</t>
  </si>
  <si>
    <t>Add-0002/PBH-MP/I/2022</t>
  </si>
  <si>
    <t xml:space="preserve">BH. 7,5%, MC. 22,000,000/Bln </t>
  </si>
  <si>
    <t>PT. Seraphim Karya Agung (J.REP)</t>
  </si>
  <si>
    <t>0693/MP-UP/FIX-T/V/18</t>
  </si>
  <si>
    <t>Lt. 1, Gd. C, C2-16</t>
  </si>
  <si>
    <t>Thn ke-1 = 350,000
Thn ke-2 s/d ke-3 = 375.000</t>
  </si>
  <si>
    <t>Add-0103/MP-UP/FIX-T/XI/2021</t>
  </si>
  <si>
    <t>4-Des-21</t>
  </si>
  <si>
    <t>3-Des-22</t>
  </si>
  <si>
    <t>Add-0068/MP-UP/FIX-T/VII/2021</t>
  </si>
  <si>
    <t>Lt. 1, Gd. B, B2-21</t>
  </si>
  <si>
    <t>PT. Fast Food Indonesia (KFC)</t>
  </si>
  <si>
    <t>022/PBH-MP/I/14</t>
  </si>
  <si>
    <t>Lt. 3, A3-03D</t>
  </si>
  <si>
    <t>Bagi Hasil = 8% tanpa Min. TO atau MC</t>
  </si>
  <si>
    <t>Add-0003/PBH-MP/I/2021</t>
  </si>
  <si>
    <t>010/PBH-MP/X/10</t>
  </si>
  <si>
    <t>Lt. 1, A1-08, 09</t>
  </si>
  <si>
    <t>Add-0002/PBH-MP/I/2021</t>
  </si>
  <si>
    <t>Kebab Turki</t>
  </si>
  <si>
    <t>0906/MP-UP/FIX-T/XII/19</t>
  </si>
  <si>
    <t>Lt. Dasar, IC/B1-16</t>
  </si>
  <si>
    <r>
      <t>2 x 3 = 6 M</t>
    </r>
    <r>
      <rPr>
        <sz val="10"/>
        <color indexed="8"/>
        <rFont val="Calibri"/>
        <family val="2"/>
      </rPr>
      <t>²</t>
    </r>
  </si>
  <si>
    <t>Add-0034/MP-UP/FIX-T/V/2021</t>
  </si>
  <si>
    <t>Add-0031/MP-UP/FIX-T/IV/2022</t>
  </si>
  <si>
    <t>PT. Mahkota Petriedo Indoperkasa (Kickers)</t>
  </si>
  <si>
    <t>0474/MP-UP/FIX-T/IV/17</t>
  </si>
  <si>
    <t>Lt. 1, Gd. C, C2-19</t>
  </si>
  <si>
    <t>31-Okt-22</t>
  </si>
  <si>
    <t>PT. Map Aktif Adiperkasa, Tbk (Kidz Station)</t>
  </si>
  <si>
    <t>0828/MP-UP/FIX-T/V/19</t>
  </si>
  <si>
    <t>Lt. 2, Gd. A, A3.15A</t>
  </si>
  <si>
    <t>PT. Erandra Surya Manunggal (Kids Icon &amp; Curly)</t>
  </si>
  <si>
    <t>0609/MP-UP/FIX-T/X/17</t>
  </si>
  <si>
    <t>Lt. 1, Gd. B, BE2-15, B2-20A</t>
  </si>
  <si>
    <t>Add-0049/MP-UP/FIX-T/XII/2020</t>
  </si>
  <si>
    <t>BH 17,5% tanpa MTO &amp; MC</t>
  </si>
  <si>
    <t>Add-0050/MP-UP/FIX-T/VI/2021</t>
  </si>
  <si>
    <t>Add-0002/MP-UP/FIX-T/I/2022</t>
  </si>
  <si>
    <t>Kedai Selera</t>
  </si>
  <si>
    <t>058/PBH-MP/VI/19</t>
  </si>
  <si>
    <t>Ke-Kha Drink</t>
  </si>
  <si>
    <t>0003/MP-UP/FIX-T/I/2021</t>
  </si>
  <si>
    <t>Lt. Dasar, CE 01/15C</t>
  </si>
  <si>
    <t>Kedai Nano</t>
  </si>
  <si>
    <t>065/PBH-MP/XII/19</t>
  </si>
  <si>
    <t>PT. Bumi Berkah Boga (Kopi Kenangan)</t>
  </si>
  <si>
    <t>0872/MP-UP/FIX-T/IX/19</t>
  </si>
  <si>
    <t>Lt. Dasar, Gd. B, IC/B1-19A</t>
  </si>
  <si>
    <t>Kopi Tiam</t>
  </si>
  <si>
    <t>002/PBH-MP/I/2020</t>
  </si>
  <si>
    <t>16-Mei-20</t>
  </si>
  <si>
    <t>15-Mei-23</t>
  </si>
  <si>
    <t>K Food Anthena Shop</t>
  </si>
  <si>
    <t>0902/MP-UP/FIX-T/XI/19</t>
  </si>
  <si>
    <t>Lt. 2, BE3-12</t>
  </si>
  <si>
    <t>1-Des-19</t>
  </si>
  <si>
    <t>31-Mei-20</t>
  </si>
  <si>
    <t>3x/Bln</t>
  </si>
  <si>
    <t>250,000 (Hanya 1 Bln)</t>
  </si>
  <si>
    <t>Add-0035/MP-UP/FIX-T/X/2020</t>
  </si>
  <si>
    <t>Surat No. 039/MID/VI/2020 Tgl 15-Jun-20, kompensasi tambahan masa sewa di akhir periode sewa 72 Hari (31-Mei-20 menjadi 11-Ags-20)</t>
  </si>
  <si>
    <t>Add-0036/MP-UP/FIX-T/X/2020</t>
  </si>
  <si>
    <t>105,000 (Hanya 1 Bln)</t>
  </si>
  <si>
    <t>Add-0025/MP-UP/FIX-T/III/2021</t>
  </si>
  <si>
    <t>Bagi Hasil = 12,5% tanpa Min. TO atau MC</t>
  </si>
  <si>
    <t>Kanini Indonesia</t>
  </si>
  <si>
    <t>0892/MP-UP/FIX-T/XI/19</t>
  </si>
  <si>
    <t>Lt. Dasar, Gd. C, IC/C1-09</t>
  </si>
  <si>
    <t>850,000 (Hanya 2 Bln)</t>
  </si>
  <si>
    <t>103,000 (Hanya 2 Bln)</t>
  </si>
  <si>
    <t>Add-0019/MP-UP/FIX-T/III/2021</t>
  </si>
  <si>
    <t>3x/Angsuran</t>
  </si>
  <si>
    <t>105,000 (Hanya 2 Bln)</t>
  </si>
  <si>
    <t>Add-0088/MP-UP/FIX-T/XI/2021</t>
  </si>
  <si>
    <t>PT. Indah Subur Sejati (LGS)</t>
  </si>
  <si>
    <t>0001/MP-UP/FIX-T/I/2020</t>
  </si>
  <si>
    <t>Lt. 1, Gd. C, C-Ext 01/16-17</t>
  </si>
  <si>
    <t>PT. Bangun Insan Gemilang (Les Femmes)</t>
  </si>
  <si>
    <t>0013/MP-UP/FIX-T/II/2020</t>
  </si>
  <si>
    <t>Lt. Dasar, Gd. A, A2.01</t>
  </si>
  <si>
    <t>Thn ke-1 = 325,000
Thn ke-2 s/d ke-3 = 385.000</t>
  </si>
  <si>
    <t>PT. Bersama Pasti Sukses (Laviola)</t>
  </si>
  <si>
    <t>0001/MP-UP/FIX-T/I/2021</t>
  </si>
  <si>
    <t>Lt. 1, Gd. C, C2-22</t>
  </si>
  <si>
    <t>6 Bln = BH 15%, MC Rp 250,000,-
30 Bln = Rp 385,000,-</t>
  </si>
  <si>
    <t>PT. Gaya Makmur Sentosa (Lee Cooper)</t>
  </si>
  <si>
    <t>0447/MP-UP/FIX-T/I/17</t>
  </si>
  <si>
    <t>Lt. Dasar, Gd. C, C2-22</t>
  </si>
  <si>
    <t>Thn ke-1 s/d ke-3 = 325,000
Thn ke-4 s/d ke-5 = 375,000</t>
  </si>
  <si>
    <t>Add-0615/MP-UP/FIX-T/XI/17</t>
  </si>
  <si>
    <t xml:space="preserve">Perubahan Pasal 6 Harga Sewa </t>
  </si>
  <si>
    <t>PT. Intigarmindo Persada (Louis Jeans)</t>
  </si>
  <si>
    <t>0909/MP-UP/FIX-T/XII/19</t>
  </si>
  <si>
    <t>Lt. 1, Gd. C, C2-17</t>
  </si>
  <si>
    <t>PT. Mega Sukses (LOLYPOLY)</t>
  </si>
  <si>
    <t>0830/MP-UP/FIX-T/V/19</t>
  </si>
  <si>
    <t>Lt. Dasar, Gd. B, IC.B1-03</t>
  </si>
  <si>
    <t>20-Okt-19</t>
  </si>
  <si>
    <t>19-Okt-21</t>
  </si>
  <si>
    <t>Add-0119/MP-UP/FIX-T/XII/2021</t>
  </si>
  <si>
    <t>Toko Loly Poly</t>
  </si>
  <si>
    <t>0829/MP-UP/FIX-T/V/19</t>
  </si>
  <si>
    <t>Lt. 1, Gd. C, C2-12, C2-15a</t>
  </si>
  <si>
    <t>31-Ags-22</t>
  </si>
  <si>
    <t>Thn ke-1 = 380,000
Thn ke-2 s/d ke-3 = 400.000</t>
  </si>
  <si>
    <t>I Loly Optikal (Ex. LOVEPOLY / LOLYPOLY)</t>
  </si>
  <si>
    <t>0622/MP-UP/FIX-T/II/18</t>
  </si>
  <si>
    <t>Lt. Dasar, Gd. C, IC.C1-08</t>
  </si>
  <si>
    <r>
      <t>3 x 5 = 15 M</t>
    </r>
    <r>
      <rPr>
        <sz val="10"/>
        <color indexed="8"/>
        <rFont val="Calibri"/>
        <family val="2"/>
      </rPr>
      <t>²</t>
    </r>
  </si>
  <si>
    <t>31-Mei-21</t>
  </si>
  <si>
    <t>Add-0673/MP-UP/FIX-T/V/19</t>
  </si>
  <si>
    <t>Add-0046/MP-UP/FIX-T/V/2021</t>
  </si>
  <si>
    <t>24-Ags-21</t>
  </si>
  <si>
    <t>23-Ags-23</t>
  </si>
  <si>
    <t>PT. GFC Terpadu (Little X-8)</t>
  </si>
  <si>
    <t>0798/MP-UP/FIX-T/III/19</t>
  </si>
  <si>
    <t>Lt. 2, Gd. A, A3-15B</t>
  </si>
  <si>
    <t>Thn ke-1 = 240,000
Thn ke-2 s/d ke-5 = 255.000</t>
  </si>
  <si>
    <t>PT. Lunadorii Utama Indonesia (Lunadorii)</t>
  </si>
  <si>
    <t>0776/MP-UP/FIX-T/I/19</t>
  </si>
  <si>
    <t>Lt. Dasar, Gd. C, C1-25</t>
  </si>
  <si>
    <t>Add-0671/MP-UP/FIX-T/IV/19</t>
  </si>
  <si>
    <t>Perubahan Pasal 5 Jangka Waktu Sewa, Pasal 9.19 Huruf (b) Asuransi Oleh Pihak Kedua, Pasal 11.1 Huruf (b) Perbaikan dan Renovasi, Pasal 18 Iklan dan Promosi</t>
  </si>
  <si>
    <t>PT. Surya Multi Laksana (Boombogie / Logo)</t>
  </si>
  <si>
    <t>0873/MP-UP/FIX-T/IX/19</t>
  </si>
  <si>
    <t>Lt. 1, Gd. B, BE2/10-11, BE2/18-19</t>
  </si>
  <si>
    <t>7-Okt-19</t>
  </si>
  <si>
    <t>6-Okt-22</t>
  </si>
  <si>
    <t>Thn ke-1 = 330,000
Thn ke-2 s/d ke-3 = 350.000</t>
  </si>
  <si>
    <t>PT. Anugerah Mulia Perfecta (LEVI'S)</t>
  </si>
  <si>
    <t>Lt. 1, Gd. B, BE2-26, BE2-27</t>
  </si>
  <si>
    <t>1-Ags-19</t>
  </si>
  <si>
    <t>186 Hr</t>
  </si>
  <si>
    <t>Thn ke-1 = 265,000
Thn ke-2 s/d ke-5 = 275.000</t>
  </si>
  <si>
    <t>PT. Lotte Mart Indonesia (Lotte Mart)</t>
  </si>
  <si>
    <t>PKS</t>
  </si>
  <si>
    <t>4-Okt-10</t>
  </si>
  <si>
    <t>3-Okt-35</t>
  </si>
  <si>
    <t>Bln ke-1 s/d ke-108 = 52,000
Bln ke-109 s/d ke-120 = 72,500
Bln ke-121 s/d ke-300 = Remainder of Rent</t>
  </si>
  <si>
    <t>108 Bln Pertama = 54,711,072,000
Sisa = Sesuai Jadwal</t>
  </si>
  <si>
    <t>Sesuai Kebutuhan</t>
  </si>
  <si>
    <t>PT. Matahari Putra Prima, Tbk (Matahari "MDS")</t>
  </si>
  <si>
    <t>Akta No. 32 Tgl 12 Ags 04</t>
  </si>
  <si>
    <t>Lt. Dasar, 1, 2, 3, Roof Top</t>
  </si>
  <si>
    <r>
      <t>Lt. Dasar = 4,492 M</t>
    </r>
    <r>
      <rPr>
        <sz val="10"/>
        <color indexed="8"/>
        <rFont val="Calibri"/>
        <family val="2"/>
      </rPr>
      <t>²
Lt. 1 = 3,888.71 M²
Lt. 2 = 3,137.62 M²
Lt. 3 = 400 M²
Roof Top = 200 M²</t>
    </r>
  </si>
  <si>
    <t>1-Okt-05</t>
  </si>
  <si>
    <t>Thn ke-1 s/d ke-5 = 50,000
Thn ke-6 s/d ke-11 = 52,500</t>
  </si>
  <si>
    <t>Add II ttgl 21-Mei-2014</t>
  </si>
  <si>
    <t>1-Okt-16</t>
  </si>
  <si>
    <t>Perubahan Jangka Waktu Sewa</t>
  </si>
  <si>
    <t>Add-0056/MP-UP/FIX-T/VI/2021</t>
  </si>
  <si>
    <t>29-Des-31</t>
  </si>
  <si>
    <t>Thn ke-1 s/d ke-2 = 68,250
Thn ke-3 s/d ke-5 = 75,075
Thn ke-6 s/d ke-10 = 86,335</t>
  </si>
  <si>
    <t>5 Thn = Pembayaran Per Bln
5 Thn = 54,956,147,109</t>
  </si>
  <si>
    <t>5 Bln = 4,579,678,925
Sisa 55 Bln = Sesuai Jadwal</t>
  </si>
  <si>
    <t>Madonna</t>
  </si>
  <si>
    <t>0880/MP-UP/FIX-T/X/19</t>
  </si>
  <si>
    <t>Lt. Dasar, Gd. B, IC.B1-06</t>
  </si>
  <si>
    <t>31-Okt-20</t>
  </si>
  <si>
    <t>Add-0008/MP-UP/FIX-T/I/2021</t>
  </si>
  <si>
    <t>Setiap Bulan</t>
  </si>
  <si>
    <t>Add-0076/MP-UP/FIX-T/VIII/2021</t>
  </si>
  <si>
    <t>Add-0005/MP-UP/FIX-T/I/2022</t>
  </si>
  <si>
    <t>PT. Sepatu Bata, Tbk (Marie Claire &amp; Ladies)</t>
  </si>
  <si>
    <t>0008/MP-UP/FIX-T/IV/2022</t>
  </si>
  <si>
    <t>60.21</t>
  </si>
  <si>
    <t>PT. Cosmeticindo Slimming Utama (Marie France Bodyline)</t>
  </si>
  <si>
    <t>0802/MP-UP/FIX-T/III/19</t>
  </si>
  <si>
    <t>Lt. 2, Gd. C, C3-17, C3-18</t>
  </si>
  <si>
    <t>3 Bln Biaya Sewa</t>
  </si>
  <si>
    <t>3 Bln Biaya Service Charge</t>
  </si>
  <si>
    <t>Mama Chicken</t>
  </si>
  <si>
    <t>0896/MP-UP/FIX-T/X/19</t>
  </si>
  <si>
    <t>Lt. Dasar, Gd. A, A1/06-07</t>
  </si>
  <si>
    <r>
      <t>Indoor = 168.245 M</t>
    </r>
    <r>
      <rPr>
        <sz val="10"/>
        <color indexed="8"/>
        <rFont val="Calibri"/>
        <family val="2"/>
      </rPr>
      <t>²
Outdoor = 21.75 M²
Total = 189.995 M²</t>
    </r>
  </si>
  <si>
    <t>Indoor = 360,000
Outdoor = 175,000</t>
  </si>
  <si>
    <t>My Secret Garden</t>
  </si>
  <si>
    <t>0805/MP-UP/FIX-T/III/19</t>
  </si>
  <si>
    <t>Lt. 2, Gd. B, BE 3-07</t>
  </si>
  <si>
    <t>Add-0051/MP-UP/FIX-T/XII/2020</t>
  </si>
  <si>
    <t>Surat No. 030/MID/VIII/2020 Tgl 28-Ags-20, kompensasi tambahan masa sewa di akhir periode sewa 115 Hari (12-Jun-21 menjadi 05-Okt-21)</t>
  </si>
  <si>
    <t>Add-0074/MP-UP/FIX-T/VII/2021</t>
  </si>
  <si>
    <t>6-Okt-21</t>
  </si>
  <si>
    <t>5-Okt-23</t>
  </si>
  <si>
    <t>0827/MP-UP/FIX-T/V/19</t>
  </si>
  <si>
    <t>Lt. Dasar, Gd. C, IC.CI-02,08</t>
  </si>
  <si>
    <t>Add-0042/MP-UP/FIX-T/XII/2020</t>
  </si>
  <si>
    <t>Add-0016/MP-UP/FIX-T/III/2020</t>
  </si>
  <si>
    <t>PT. Megariamas Sentosa (Minoshe)</t>
  </si>
  <si>
    <t>0473/MP-UP/FIX-T/IV/17</t>
  </si>
  <si>
    <t>Lt. Dasar, Gd. C, C1-02</t>
  </si>
  <si>
    <t>Add-0051/MP-UP/FIX-T/VI/2022</t>
  </si>
  <si>
    <t>Thn ke-1 = 520.000
Thn ke-2 s/d ke-3 = 550.000</t>
  </si>
  <si>
    <t>80% (23x/Bln)</t>
  </si>
  <si>
    <t>PT. Rekso Nasional Food (McDonald's)</t>
  </si>
  <si>
    <t>062/PBH-MP/I/2020</t>
  </si>
  <si>
    <r>
      <t>Indoor = 426 M</t>
    </r>
    <r>
      <rPr>
        <sz val="10"/>
        <color indexed="8"/>
        <rFont val="Calibri"/>
        <family val="2"/>
      </rPr>
      <t>²
Outdoor = 99 M²
Total = 525 M²</t>
    </r>
  </si>
  <si>
    <t>10 Thn / Selambat-lambatnya 120 hari setelah serah terima
(01 Okt 20 s/d 30 Sep 30)</t>
  </si>
  <si>
    <t xml:space="preserve">Periode Thn ke-1 = BH. 4%, Tanpa Min. TO. atau MC.
Periode Thn ke-2 s/d ke-10 = BH. 6%, Tanpa Min. TO. atau MC
</t>
  </si>
  <si>
    <t>Add-0001/MP-UP/FIX-T/V/2021</t>
  </si>
  <si>
    <t>Lt. Dasar, Gd. C (Ext.) dan P1, CE01/01-02 &amp; CF2/01-02</t>
  </si>
  <si>
    <r>
      <rPr>
        <sz val="10"/>
        <color rgb="FF000000"/>
        <rFont val="Calibri"/>
        <family val="2"/>
      </rPr>
      <t xml:space="preserve">CE01/01-02 = 294.32 M²
</t>
    </r>
    <r>
      <rPr>
        <sz val="10"/>
        <color rgb="FFFF0000"/>
        <rFont val="Calibri"/>
        <family val="2"/>
      </rPr>
      <t>CE02</t>
    </r>
    <r>
      <rPr>
        <sz val="10"/>
        <color rgb="FF000000"/>
        <rFont val="Calibri"/>
        <family val="2"/>
      </rPr>
      <t>/01-02 = 222.53 M²
Total = 516.85 M²</t>
    </r>
  </si>
  <si>
    <t>Perubahan Ukuran Luas</t>
  </si>
  <si>
    <t>0680/MP-UP/FIX-T/IV/18</t>
  </si>
  <si>
    <t>Lt. Dasar, Gd. D, D1-07A</t>
  </si>
  <si>
    <t>30% (1x/Bln)</t>
  </si>
  <si>
    <t>Add-0242/MP-UP/FIX-T/IX/18</t>
  </si>
  <si>
    <t>Perubahan Pasal 4 Total Luas &amp; Pasal 6 Harga Sewa</t>
  </si>
  <si>
    <t>0020/MP-UP/FIX-T/IX/2020</t>
  </si>
  <si>
    <t>Lt. Dasar, Gd. D, IC-DE 1/07</t>
  </si>
  <si>
    <t>1-Okt-20</t>
  </si>
  <si>
    <t>70% (17x/Bln)</t>
  </si>
  <si>
    <t>Add-0007/MP-UP/FIX-T/III/2022</t>
  </si>
  <si>
    <t>1-Okt-22</t>
  </si>
  <si>
    <t>PT. Sriboga Marugame Indonesia (Marugame Udon Restaurant)</t>
  </si>
  <si>
    <t>0009/MP-UP/FIX-T/II/2020</t>
  </si>
  <si>
    <t>Lt. Dasar, Gd. C, C1/16A-17, C1-17A, C1-17B</t>
  </si>
  <si>
    <r>
      <t>Unit C1/16A-17 = 188.455 M</t>
    </r>
    <r>
      <rPr>
        <sz val="10"/>
        <color indexed="8"/>
        <rFont val="Calibri"/>
        <family val="2"/>
      </rPr>
      <t>²
Seating Area Tambahan C1-17A = 24.54 M²
Seating Area Tambahan C1-17B = 11.38 M²
Total = 224.385 M²</t>
    </r>
  </si>
  <si>
    <t>PT. Karya Sejati Indonesia (My Feet)</t>
  </si>
  <si>
    <t>0003/MP-UP/FIX-T/I/2022</t>
  </si>
  <si>
    <t>Add-0043/MP-UP/FIX-T/V/2022</t>
  </si>
  <si>
    <t>Lunas</t>
  </si>
  <si>
    <t>0004/MP-UP/FIX-T/I/2022</t>
  </si>
  <si>
    <t>Lt. 3, Gd. C, Ex. Gedung Chop Buntut</t>
  </si>
  <si>
    <t>7 Hr</t>
  </si>
  <si>
    <t>36 + 7 Hr</t>
  </si>
  <si>
    <t>PT. Mega Perintis, Tbk (Minimal)</t>
  </si>
  <si>
    <t>0280/MP-UP/FIX-T/II/15</t>
  </si>
  <si>
    <t>Lt. 1, Gd. C, C2-06, C2-07, C2-07A</t>
  </si>
  <si>
    <t>Thn ke-1 = 250,000
Thn ke-2 s/d ke-5 = 275.000</t>
  </si>
  <si>
    <t>Add-0033/MP-UP/FIX-T/X/2020</t>
  </si>
  <si>
    <t>Surat No. 13/MID/VII/2020 Tgl 16 Jul 20, kompensasi tambahan masa sewa di akhir periode sewa 69 Hari (04-Jun-20 menjadi 12-Jan-21) dan Perubahan PT</t>
  </si>
  <si>
    <t>Add-0034/MP-UP/FIX-T/X/2020</t>
  </si>
  <si>
    <t>Lt. 1, Gd. C, C2-07, C2-07A</t>
  </si>
  <si>
    <t>13-Ags-20</t>
  </si>
  <si>
    <t>BH = 17.5%</t>
  </si>
  <si>
    <t>Di bayar setiap Bulan</t>
  </si>
  <si>
    <t>13-Ags-21</t>
  </si>
  <si>
    <t>Add-0093/MP-UP/FIX-T/XI/2021</t>
  </si>
  <si>
    <t>PT. Mega Perintis (MOC/Manzone)</t>
  </si>
  <si>
    <t>0715/MP-UP/FIX-T/VII/18</t>
  </si>
  <si>
    <t>Lt.1, Gd. A, A2-02</t>
  </si>
  <si>
    <t>9-Okt-18</t>
  </si>
  <si>
    <t>Add-0095/MP-UP/FIX-T/XI/2021</t>
  </si>
  <si>
    <t>Surat No. 04/MID/IX/2021 Tgl 13 Sep 21, kompensasi tambahan masa sewa di akhir periode sewa 216 Hari (08-Okt-21 menjadi 12-Mei-22)</t>
  </si>
  <si>
    <t>Add-0044/MP-UP/FIX-T/V/2022</t>
  </si>
  <si>
    <t>19-Mei-22</t>
  </si>
  <si>
    <t>18-Mei-25</t>
  </si>
  <si>
    <t>90% (24x/Bln)</t>
  </si>
  <si>
    <t>0334/MP-UP/FIX-T/IX/15</t>
  </si>
  <si>
    <t>Lt. 1, Gd. A, A2-18</t>
  </si>
  <si>
    <t>15-Des-15</t>
  </si>
  <si>
    <t>14-Des-18</t>
  </si>
  <si>
    <t>Add-0642/MP-UP/FIX-T/IX/18</t>
  </si>
  <si>
    <t>Lt. 1, Gd. A, A2-18, A2-18B, A2-18C</t>
  </si>
  <si>
    <t>15-Des-18</t>
  </si>
  <si>
    <t>51+17hr</t>
  </si>
  <si>
    <t>Perubahan Pasal 3 Penyewa, Pasal 4 Perincian Ruang Sewa, Pasal 5 Jangka Waktu Sewa, Pasal 6 Harga Sewa &amp; Cara Pembayaran</t>
  </si>
  <si>
    <t>Add-0094/MP-UP/FIX-T/XI/2021</t>
  </si>
  <si>
    <t>Surat No. 04/MID/IX/2021 Tgl 13 Sep 21, kompensasi tambahan masa sewa di akhir periode sewa 179 Hari (31-Mar-23 menjadi 26-Sep-23)</t>
  </si>
  <si>
    <t>Matrix Salon</t>
  </si>
  <si>
    <t>0731/MP-UP/FIX-T/IX/18</t>
  </si>
  <si>
    <t>Lt. 3, Gd. A, A3-06</t>
  </si>
  <si>
    <t>Add-0122/MP-UP/FIX-T/XII/2021</t>
  </si>
  <si>
    <t>Mie Jawa</t>
  </si>
  <si>
    <t>0862/MP-UP/FIX-T/VIII/19</t>
  </si>
  <si>
    <t>Lt. P2 Food Street, CE2/09</t>
  </si>
  <si>
    <t>31-Des-20</t>
  </si>
  <si>
    <t>Periode 1-Nov-19 s/d 31-Des-19 = 1,000,000
 Periode 1-Jan-20 s/d 31-Des-20 = 1,500,000</t>
  </si>
  <si>
    <t>Dimuka Setiap Bln</t>
  </si>
  <si>
    <t>Add-0038/MP-UP/FIX-T/IV/2022</t>
  </si>
  <si>
    <t>21-Mei-22</t>
  </si>
  <si>
    <t>20-Mei-23</t>
  </si>
  <si>
    <t>Mie Garing Sulawesi</t>
  </si>
  <si>
    <t>051/PBH-MP/XI/18</t>
  </si>
  <si>
    <t>Lt. Dasar, Gd. D, D-Ext 01/01A</t>
  </si>
  <si>
    <t>16-Des-18</t>
  </si>
  <si>
    <t>Add-0001/PBH-MP/I/2022</t>
  </si>
  <si>
    <t>Makodang</t>
  </si>
  <si>
    <t>001/PBH-MP/I/2020</t>
  </si>
  <si>
    <t>002/PBH-MP/III/2021</t>
  </si>
  <si>
    <t>IC.D2-3 - IC.D2-4</t>
  </si>
  <si>
    <t>006/PBH-MP/XII/2021</t>
  </si>
  <si>
    <t>Lt. Dasar, Gd. B, BE1-29A, BE1-29B</t>
  </si>
  <si>
    <t>1-Des-21</t>
  </si>
  <si>
    <t>PT. Aditya Mandiri Sejahtera (Mississippi)</t>
  </si>
  <si>
    <t>0755/MP-UP/FIX-T/XII/18</t>
  </si>
  <si>
    <t>Lt. 1, Gd. C, C2-20</t>
  </si>
  <si>
    <t>70% (15x/Bln)</t>
  </si>
  <si>
    <t>Add-0056/MP-UP/FIX-T/VI/2022</t>
  </si>
  <si>
    <t>Lt. 1, Gd. A, A2-21</t>
  </si>
  <si>
    <t>82.28</t>
  </si>
  <si>
    <t>PT. Kreasi Ratu Nusantara (Naughty)</t>
  </si>
  <si>
    <t>0852/MP-UP/FIX-T/VII/19</t>
  </si>
  <si>
    <t>Lt. 2, Gd. B, BE3-03A, BE3-05</t>
  </si>
  <si>
    <t>Add-0005/MP-UP/FIX-T/I/2020</t>
  </si>
  <si>
    <t>Perubahan Pasal 4 Total Luas</t>
  </si>
  <si>
    <t>Add-0109/MP-UP/FIX-T/XI/2021</t>
  </si>
  <si>
    <t>PT. Map Aktif Adiperkasa, Tbk (New Balance)</t>
  </si>
  <si>
    <t>0870/MP-UP/FIX-T/IX/19</t>
  </si>
  <si>
    <t>Lt. Dasar, Gd. B, B1-07</t>
  </si>
  <si>
    <t>PT. Basa Inti Persada (Nobby)</t>
  </si>
  <si>
    <t>0021/MP-UP/FIX-T/XI/2021</t>
  </si>
  <si>
    <t>Lt. 1, Gd. A, A2-16</t>
  </si>
  <si>
    <t>14-Des-24</t>
  </si>
  <si>
    <t>70% (20x/Bln)</t>
  </si>
  <si>
    <t>Add-0124/MP-UP/FIX-T/XII/2021</t>
  </si>
  <si>
    <t>28-Des-24</t>
  </si>
  <si>
    <t>PT. NRI Global Mandiri (Nature Republic)</t>
  </si>
  <si>
    <t>0848/MP-UP/FIX-T/VI/19</t>
  </si>
  <si>
    <t>Lt. Dasar, Gd. C, C1-10B</t>
  </si>
  <si>
    <t>PT. Cardolestari Indonesia (Number 61)</t>
  </si>
  <si>
    <t>0740/MP-UP/FIX-T/X/18</t>
  </si>
  <si>
    <t>Lt. 1, Gd. B (Extension), BE2-23, BE2-25</t>
  </si>
  <si>
    <r>
      <t>Unit BE2-23 = 134.38 M</t>
    </r>
    <r>
      <rPr>
        <sz val="10"/>
        <color indexed="8"/>
        <rFont val="Calibri"/>
        <family val="2"/>
      </rPr>
      <t>²
Unit BE2-25 = 66 M²
Total = 200.38 M²</t>
    </r>
  </si>
  <si>
    <t>Nels</t>
  </si>
  <si>
    <t>0774/MP-UP/FIX-T/I/19</t>
  </si>
  <si>
    <t>Lt. 2, Gd. C, C3-15A</t>
  </si>
  <si>
    <t>220,000 (Hanya 1 Bln)</t>
  </si>
  <si>
    <t>Add-0032/MP-UP/FIX-T/IV/2021</t>
  </si>
  <si>
    <t>PT. Inti Citra Agung (Optik Melawai)</t>
  </si>
  <si>
    <t>0637/MP-UP/FIX-T/XII/17</t>
  </si>
  <si>
    <t>Lt. Dasar, Gd. B, B1-21, B1-22</t>
  </si>
  <si>
    <t>PT. Dunia Megah Cahaya (Optic Gani)</t>
  </si>
  <si>
    <t>0858/MP-UP/FIX-T/VII/19</t>
  </si>
  <si>
    <t>Lt. 2, Gd. B, BE3/5</t>
  </si>
  <si>
    <t>22-Des-19</t>
  </si>
  <si>
    <t>21-Des-22</t>
  </si>
  <si>
    <t>Add-0693/MP-UP/FIX-T/XII/19</t>
  </si>
  <si>
    <t>PT. Optik Seis Jaya (Optik Seis)</t>
  </si>
  <si>
    <t>0642/MP-UP/FIX-T/XII/17</t>
  </si>
  <si>
    <t>Lt. 1, Gd. B, B1-17, B1-18</t>
  </si>
  <si>
    <t>PT. Optik Tunggal Sempurna (Optik Tunggal)</t>
  </si>
  <si>
    <t>0869/MP-UP/FIX-T/IX/19</t>
  </si>
  <si>
    <t>Lt. Dasar, Gd. B, BE1-16</t>
  </si>
  <si>
    <t>Thn ke-1 = 550,000
Thn ke-2 s/d ke-5 = 565.000</t>
  </si>
  <si>
    <t>Orca</t>
  </si>
  <si>
    <t>0912/MP-UP/FIX-T/XII/19</t>
  </si>
  <si>
    <t>Lt. Dasar, Gd. B, IC.B1-07</t>
  </si>
  <si>
    <t>Add-0017/MP-UP/FIX-T/XII/19</t>
  </si>
  <si>
    <t>Add-0030/MP-UP/FIX-T/IV/2022</t>
  </si>
  <si>
    <t>PT. Cipta Kreasi Sandang Mandiri (Osella)</t>
  </si>
  <si>
    <t>0152/MP-UP/FIX-T/VII/13</t>
  </si>
  <si>
    <t>Lt. 1, Gd. C, IS.C2-06</t>
  </si>
  <si>
    <t>1-Okt-13</t>
  </si>
  <si>
    <t>Add-0628/MP-UP/FIX-T/III/18</t>
  </si>
  <si>
    <t xml:space="preserve">Perubahan Pasal 5 Jangka Waktu Sewa (Penambahan Luas = 15-Jun-18 s/d 14-Jun-23 "60 Bln", Existing Luas = 1-Okt-18 s/d 14-Jun-23 "56 Bln + 14 Hr"), Pasal 6 Harga Sewa, Total Harga Sewa, &amp; Cara Pembayaran </t>
  </si>
  <si>
    <t>Add-0020/MP-UP/FIX-T/IX/2020</t>
  </si>
  <si>
    <t>Perubahan Pasal 3 Penyewa (Nama PT) dan Surat No. 015/MID/IX/2020 Tgl 19-Ags-20, kompensasi tambahan masa sewa di akhir periode sewa 99 Hari (14-Jun-23 menjadi 21-Sep-23)</t>
  </si>
  <si>
    <t>PT. Bina Citra Kharisma Lestari (House of OXA)</t>
  </si>
  <si>
    <t>0624/MP-UP/FIX-T/XI/17</t>
  </si>
  <si>
    <t>Lt. 1, Gd. C, IC.C2-03</t>
  </si>
  <si>
    <r>
      <t>Existing Area = 102.00 M</t>
    </r>
    <r>
      <rPr>
        <sz val="10"/>
        <color indexed="8"/>
        <rFont val="Calibri"/>
        <family val="2"/>
      </rPr>
      <t>²
Area Tambahan = 18.00 M²
Total Luas = 120.00 M²</t>
    </r>
  </si>
  <si>
    <t>18-Nov-17 + Free Sewa + Fitt Out 45 Hr = 3-Jan-18</t>
  </si>
  <si>
    <t>420,000 (Hanya 1 Bln)</t>
  </si>
  <si>
    <t>PT. Internasional Budi Pelita (Optik Internasional)</t>
  </si>
  <si>
    <t>0613/MP-UP/FIX-T/X/17</t>
  </si>
  <si>
    <t>Lt. 1, Gd. B, IC.B2-01</t>
  </si>
  <si>
    <t>36-Nov-17</t>
  </si>
  <si>
    <t>Add-0653/MP-UP/FIX-T/IX/18</t>
  </si>
  <si>
    <t>Lt. 1, Gd. B, IC.B2-01, BE1-25, BE1-26, BE1-26A</t>
  </si>
  <si>
    <t>Add-0050/MP-UP/FIX-T/XII/2020</t>
  </si>
  <si>
    <t>Origins</t>
  </si>
  <si>
    <t>0859/MP-UP/FIX-T/VII/19</t>
  </si>
  <si>
    <t>Lt. Dasar, Gd. D, IC/DE1/06</t>
  </si>
  <si>
    <t>15-Des-19</t>
  </si>
  <si>
    <t>Add-0045/MP-UP/FIX-T/XI/2020</t>
  </si>
  <si>
    <t>15-Des-20</t>
  </si>
  <si>
    <t>14-Des-21</t>
  </si>
  <si>
    <t>Add-0025/MP-UP/FIX-T/IV/2022</t>
  </si>
  <si>
    <t>PT. Trio Distribusi (Oke Shop)</t>
  </si>
  <si>
    <t>0881/MP-UP/FIX-T/X/19</t>
  </si>
  <si>
    <t>Lt. Dasar, Gd. B, BE1-09</t>
  </si>
  <si>
    <t>Add-0011/MP-UP/FIX-T/II/2022</t>
  </si>
  <si>
    <t>0882/MP-UP/FIX-T/X/19</t>
  </si>
  <si>
    <t>Lt. Dasar, Gd. B, BE1-08</t>
  </si>
  <si>
    <t>Add-0010/MP-UP/FIX-T/I/2022</t>
  </si>
  <si>
    <t>0904/MP-UP/FIX-T/XII/19</t>
  </si>
  <si>
    <t>Lt. Dasar, Gd. B, IC.B1-15</t>
  </si>
  <si>
    <t>DP (9x/Bln)</t>
  </si>
  <si>
    <t>Add-0033/MP-UP/FIX-T/IV/2021</t>
  </si>
  <si>
    <t>DP (2x/Bln)</t>
  </si>
  <si>
    <t>Add-0097/MP-UP/FIX-T/XI/2021</t>
  </si>
  <si>
    <t>28-Okt-21</t>
  </si>
  <si>
    <t>Add-0009/MP-UP/FIX-T/I/2022</t>
  </si>
  <si>
    <t>Add-0055/MP-UP/FIX-T/VI/2022</t>
  </si>
  <si>
    <t>DP (5x/Bln)</t>
  </si>
  <si>
    <t>PT. Putra Agung Lestari (Payless)</t>
  </si>
  <si>
    <t>0703/MP-UP/FIX-T/VI/18</t>
  </si>
  <si>
    <t>Lt. 1, Gd. C, C3-06, C3-06A</t>
  </si>
  <si>
    <t>1-Ags-18</t>
  </si>
  <si>
    <t>Thn ke-1 = 200,000
Thn ke-2 s/d ke-5 = 210,000</t>
  </si>
  <si>
    <t>PT. Planet Selancar Mandiri (Planet Surf)</t>
  </si>
  <si>
    <t>0632/MP-UP/FIX-T/XI/17</t>
  </si>
  <si>
    <t>Lt. 1, Gd. B, B2-22, B2-25, BE2-21, BE2-12</t>
  </si>
  <si>
    <t>B2-22, B2-25 = 164,400 M²
BE2-21, BE2-12 = 177,735 M²
Total Luas = 342,135 M²</t>
  </si>
  <si>
    <t>Thn ke-1 s/d ke-2 = 325.000
Thn ke-3 s/d ke-5 = 350.000</t>
  </si>
  <si>
    <t>70% (50x/Bln)</t>
  </si>
  <si>
    <t>Add-0637/MP-UP/FIX-T/V/18</t>
  </si>
  <si>
    <t>PT. Sarimelati Kencana (Pizza Hut Indonesia-Support Center)</t>
  </si>
  <si>
    <t>003/PBH-MP/VIII/02</t>
  </si>
  <si>
    <t>Lt. 1, A1-11</t>
  </si>
  <si>
    <t>TBA</t>
  </si>
  <si>
    <t>Bagi Hasil 5%/Bln Bersih, bila kurang dari 300,000,000 dari seluruh hasil penjualan kotor
Bagi Hasil 6%/Bln Bersih, bila kurang dari 350,000,000 dari seluruh hasil penjualan kotor
Bagi Hasil 7%/Bln Bersih, bila kurang dari 400,000,000 dari seluruh hasil penjualan kotor
Bagi Hasil 8%/Bln Bersih, bila kurang dari 450,000,000 dari seluruh hasil penjualan kotor
Bagi Hasil 9%/Bln Bersih, bila kurang dari 500,000,000 dari seluruh hasil penjualan kotor
Bagi Hasil 10%/Bln Bersih, bila kurang dari 500,000,000 dari seluruh hasil penjualan kotor</t>
  </si>
  <si>
    <t>63,000,000 (1x Wajib Lunas)</t>
  </si>
  <si>
    <t>Add-002/PBH-MP/IV/05</t>
  </si>
  <si>
    <t>Perubahan Pasal 1 Ayat 1.1 Luas Ruang Sewa &amp; Pasal 3 Ayat 3.1 Jangka Waktu Sewa</t>
  </si>
  <si>
    <t>02-MID/PBH-MP/IV/08</t>
  </si>
  <si>
    <t>Perubahan Pasal 1 Ayat 1.1 Luas Ruang Sewa, Pasal 2 Ayat 2.1 huruf (a) &amp; (b), Pasal 3 Ayat 3.1 Jangka Waktu Sewa, Pasal 4, &amp; Pasal 5</t>
  </si>
  <si>
    <t>Add-005/PBH-MP/XII/08</t>
  </si>
  <si>
    <t>Perubahan Pasal 1 Ayat 1.1 &amp; Pasal 2 Ayat 2.1 huruf (b)</t>
  </si>
  <si>
    <t>Add-011-MID/PBH-MP/II/13</t>
  </si>
  <si>
    <t>Perubahan Pasal 1, Pasal 2 Ayat 2.1 huruf (a) &amp; (b), Pasal 3 Ayat 3.1 Jangka Waktu Sewa, Pasal 4, &amp; Pasal 5</t>
  </si>
  <si>
    <t>Add-073/PBH-MP/XII/17</t>
  </si>
  <si>
    <t>Pasal 2 Ayat 2.1 huruf (a) &amp; (b), Pasal 3 Ayat 3.1 Jangka Waktu Sewa, &amp; Pasal 6 Security Deposit</t>
  </si>
  <si>
    <t xml:space="preserve">Pink </t>
  </si>
  <si>
    <t>0824/MP-UP/FIX-T/V/19</t>
  </si>
  <si>
    <t>Lt. 2, Gd. B, BE3-06</t>
  </si>
  <si>
    <t>Add-0106/MP-UP/FIX-T/XI/2021</t>
  </si>
  <si>
    <t>7-Des-21</t>
  </si>
  <si>
    <t>6-Des-23</t>
  </si>
  <si>
    <t>90% (16x/Bln)</t>
  </si>
  <si>
    <t>PT. Dunia Sepeda Jaya (Polygon)</t>
  </si>
  <si>
    <t>0851/MP-UP/FIX-T/VI/19</t>
  </si>
  <si>
    <t>Lt. 2, Gd. C, IS.C3-02</t>
  </si>
  <si>
    <t>7-Des-19</t>
  </si>
  <si>
    <t>6-Des-21</t>
  </si>
  <si>
    <t>Add-0114/MP-UP/FIX-T/XII/2021</t>
  </si>
  <si>
    <t>PT. Ksatriya Isis (Point Break World / Rip Curl)</t>
  </si>
  <si>
    <t>0406/MP-UP/FIX-T/VIII/16</t>
  </si>
  <si>
    <t>Lt. 1, Gd. A, A2-19, A2-20</t>
  </si>
  <si>
    <t>3-Ags-16</t>
  </si>
  <si>
    <t>Periode 3-Ags-16 s/d 2-Ags-17 = 175,000
Periode 3-Ags-17 s/d 2-Ags-22 = 250,000</t>
  </si>
  <si>
    <t>80% (60x/Bln)</t>
  </si>
  <si>
    <t>Add-0406/MP-UP/FIX-T/VIII/16</t>
  </si>
  <si>
    <t>Perubahan Pasal 6 Harga Sewa &amp; Cara Pembayaran, Pasal 7 Jaminan, &amp; Syarat Sewa Pasal 9.13 huruf (a) Penyerahan Ruang Sewa</t>
  </si>
  <si>
    <t>Poshboy</t>
  </si>
  <si>
    <t>0857/MP-UP/FIX-T/VII/19</t>
  </si>
  <si>
    <t>Lt. 1, Gd. C, C2-18</t>
  </si>
  <si>
    <t>15% (3x/Bln)</t>
  </si>
  <si>
    <t>85% (45x/Bln)</t>
  </si>
  <si>
    <t>Princess</t>
  </si>
  <si>
    <t>0733/MP-UP/FIX-T/X/18</t>
  </si>
  <si>
    <t>Lt. Dasar, Gd. C, IS.C1/15A</t>
  </si>
  <si>
    <t>Add-0009/MP-UP/FIX-T/I/2021</t>
  </si>
  <si>
    <t>0669/MP-UP/FIX-T/III/18</t>
  </si>
  <si>
    <t>Lt. 1, Gd. B (Extension), BE2-10</t>
  </si>
  <si>
    <t>29.92</t>
  </si>
  <si>
    <t>28-Mei-18</t>
  </si>
  <si>
    <t>27-Mei-21</t>
  </si>
  <si>
    <t>Add-0047/MP-UP/FIX-T/V/2021</t>
  </si>
  <si>
    <t>Lt. 2, Gd. B, BE3-23</t>
  </si>
  <si>
    <t>20-Ags-21</t>
  </si>
  <si>
    <t>19-Ags-22</t>
  </si>
  <si>
    <t>Add-0059/MP-UP/FIX-T/VI/2022</t>
  </si>
  <si>
    <t>20-Ags-22</t>
  </si>
  <si>
    <t>19-Ags-23</t>
  </si>
  <si>
    <t>PT. Putraprima Nusakarya (Polo)</t>
  </si>
  <si>
    <t>0215/MP-UP/FIX-T/IV/14</t>
  </si>
  <si>
    <t>Add-0223/MP-UP/FIX-T/VII/15</t>
  </si>
  <si>
    <t>Lt. 1, Gd. C, C2-08, C2-09</t>
  </si>
  <si>
    <t>10-Okt-15</t>
  </si>
  <si>
    <t>Perubahan Pasal 4 Perincian Ruang Sewa, Pasal 5 Jangka Waktu, Pasal 6 Harga Sewa &amp; Service Charge</t>
  </si>
  <si>
    <t>Add-0046/MP-UP/FIX-T/XI/2020</t>
  </si>
  <si>
    <t>Add-0060/MP-UP/FIX-T/VI/2021</t>
  </si>
  <si>
    <t>Add-0127/MP-UP/FIX-T/XII/2021</t>
  </si>
  <si>
    <t>Add-0049/MP-UP/FIX-T/V/2022</t>
  </si>
  <si>
    <t>PT. Anugrah Busana Indah (Puma)</t>
  </si>
  <si>
    <t>0657/MP-UP/FIX-T/II/18</t>
  </si>
  <si>
    <t>Lt. 1, Gd. B, B2-06</t>
  </si>
  <si>
    <t>25-Mei-18</t>
  </si>
  <si>
    <t>24-Mei-23</t>
  </si>
  <si>
    <t>Add-0640/MP-UP/FIX-T/V/18</t>
  </si>
  <si>
    <t>Perubahan Pasal 4 Total Luas, Pasal 6 Harga Sewa &amp; Cara Pembayaran</t>
  </si>
  <si>
    <t>PT. Champ Resto Indonesia (Platinum Grill)</t>
  </si>
  <si>
    <t>0006/MP-UP/FIX-T/III/2022</t>
  </si>
  <si>
    <t>Lt. Dasar, Gd. C, CE 01/16-17</t>
  </si>
  <si>
    <t>Indoor = 145,13 M
Outdoor = 18 M
Total = 163,13 M</t>
  </si>
  <si>
    <t>Thn ke-1 = BH. 10%, MC. Rp 150.000,-
Thn ke-2 s/d ke-5 = Sewa Rp 250.000,-</t>
  </si>
  <si>
    <t>5% (2x/Bln)</t>
  </si>
  <si>
    <t>95% (40x/Bln)</t>
  </si>
  <si>
    <t>Quickly</t>
  </si>
  <si>
    <t>Add-0030/MP-UP/FIX-T/VIII/2020</t>
  </si>
  <si>
    <t>Lt. Dasar, Gd. D, IC/DE-09</t>
  </si>
  <si>
    <t>23-Okt-20</t>
  </si>
  <si>
    <t>22-Okt-22</t>
  </si>
  <si>
    <t>PT. Aditya Mandiri Sejahtera (Queensland)</t>
  </si>
  <si>
    <t>0029/MP-UP/FIX-T/VIII/2020</t>
  </si>
  <si>
    <t>Lt. 1, Gd. A, A2-12</t>
  </si>
  <si>
    <t>15-Okt-20</t>
  </si>
  <si>
    <t>14-Okt-23</t>
  </si>
  <si>
    <t>Add-0057/MP-UP/FIX-T/VI/2022</t>
  </si>
  <si>
    <t>Lt. 1, Gd. A, A2-17</t>
  </si>
  <si>
    <t>54.50</t>
  </si>
  <si>
    <t>PT. Royal Pancapersada Anugerah (Roppan)</t>
  </si>
  <si>
    <t>0626/MP-UP/FIX-T/I/18</t>
  </si>
  <si>
    <t>Lt. Dasar, Gd. B, BE1-21, BE1-28</t>
  </si>
  <si>
    <r>
      <t>Unit BE1-21 = 38.77 M</t>
    </r>
    <r>
      <rPr>
        <sz val="10"/>
        <color indexed="8"/>
        <rFont val="Calibri"/>
        <family val="2"/>
      </rPr>
      <t>²
Unit BE1-28 = 63.05 M²
Total Luas = 101.82 M²
Dapur = 33.59 M²
Gudang = 35.05 M²</t>
    </r>
  </si>
  <si>
    <t>23-Des-17</t>
  </si>
  <si>
    <t>Toko = 425,000
Dapur = 275,000
Gudang = Free Sewa, Listrik kewajiban Tenant</t>
  </si>
  <si>
    <t>PT. Champ Resto Indonesia (Raa Cha Suki &amp; BBQ)</t>
  </si>
  <si>
    <t>0780/MP-UP/FIX-T/I/19</t>
  </si>
  <si>
    <t>Lt. Dasar, Gd. C (Extension), C-ext 01/09, C-ext 01/10</t>
  </si>
  <si>
    <t>24-Mei-19</t>
  </si>
  <si>
    <t>23-Mei-24</t>
  </si>
  <si>
    <t>Indoor = 240,000
Opsi Seating Area = 96,000</t>
  </si>
  <si>
    <t>Add-0682/MP-UP/FIX-T/VI/19</t>
  </si>
  <si>
    <t>Indoor = 158.51 M²
Outdoor = 40 M²
Total = 198.51 M²</t>
  </si>
  <si>
    <t>PT. Panca Mitrasari Lestari (Ramen 1)</t>
  </si>
  <si>
    <t>0012/MP-UP/FIX-T/V/2021</t>
  </si>
  <si>
    <t>Lt. Dasar, Gd. B, BE1/24, 26-26A</t>
  </si>
  <si>
    <t>Indoor = 104.85 M²
Outdoor = 28.44 M²
Total = 133.29 M²</t>
  </si>
  <si>
    <t>31-Okt-26</t>
  </si>
  <si>
    <t>Indoor
Thn ke-1 = 210,000
Thn ke-2 s/d ke-5 = 280,000
Outdoor
Thn ke-1 = 105,000
Thn ke-2 s/d ke-5 = 140,000</t>
  </si>
  <si>
    <t>Indoor = 280,000
Outdoor = 140,000</t>
  </si>
  <si>
    <t xml:space="preserve">Indoor = 105,000
Outdoor = 52,500 </t>
  </si>
  <si>
    <t>Add-0123/MP-UP/FIX-T/XII/2021</t>
  </si>
  <si>
    <t>09-Des-26</t>
  </si>
  <si>
    <t>PT. Karyamitra Budisentosa (Rotelli)</t>
  </si>
  <si>
    <t>0459/MP-UP/FIX-T/II/17</t>
  </si>
  <si>
    <t>Lt. Dasar, Gd. B, B1-08</t>
  </si>
  <si>
    <t>Add-0019/MP-UP/FIX-T/III/2022</t>
  </si>
  <si>
    <t>PT. Creasi Mode Indonesia (Rubi)</t>
  </si>
  <si>
    <t>0877/MP-UP/FIX-T/X/19</t>
  </si>
  <si>
    <t>Lt. 1, Gd. A, A2-10, A2-11</t>
  </si>
  <si>
    <t>RV Collection</t>
  </si>
  <si>
    <t>0820/MP-UP/FIX-T/IV/19</t>
  </si>
  <si>
    <t>Lt. Dasar, IC.B1-02</t>
  </si>
  <si>
    <t>Add-0102/MP-UP/FIX-T/XI/2021</t>
  </si>
  <si>
    <t>12-Des-21</t>
  </si>
  <si>
    <t>11-Des-23</t>
  </si>
  <si>
    <t>PT. Sebastian Citra Indonesia (Roti-O &amp; Qtalk)</t>
  </si>
  <si>
    <t>0874/MP-UP/FIX-T/IX/19</t>
  </si>
  <si>
    <t>Lt. Dasar, Gd. B, B1-20</t>
  </si>
  <si>
    <t>Add-0039/MP-UP/FIX-T/IV/2022</t>
  </si>
  <si>
    <t>39.84</t>
  </si>
  <si>
    <t>Salon Headquarter</t>
  </si>
  <si>
    <t>0814/MP-UP/FIX-T/IV/19</t>
  </si>
  <si>
    <t>Lt. 2, Gd. C, A3-09, A3-10</t>
  </si>
  <si>
    <t>Shu Shu Joy In A Cup</t>
  </si>
  <si>
    <t>0002/MP-UP/FIX-T/I/2021</t>
  </si>
  <si>
    <t>Lt. Dasar, CE 01/15A-15B</t>
  </si>
  <si>
    <t>Add-0067/MP-UP/FIX-T/VI/2021</t>
  </si>
  <si>
    <t>Surat tanggal 04-Jun-21 Pasal 5 Tanggal Awal Sewa</t>
  </si>
  <si>
    <t>Add-0128/MP-UP/FIX-T/IX/2021</t>
  </si>
  <si>
    <t>Surat tanggal 04-Sep-21 Pasal 5 Tanggal Awal Sewa</t>
  </si>
  <si>
    <t>CV. Christo Jaya Makmur (Salon Christopher)</t>
  </si>
  <si>
    <t>0027/MP-UP/FIX-T/XI/2021</t>
  </si>
  <si>
    <t>Lt. 2, Gd, A, A3-05</t>
  </si>
  <si>
    <t>Thn ke-1 = 150,000
Thn ke-2 = 175,000
Thn ke-3 = 250,000</t>
  </si>
  <si>
    <t>Add-0008/MP-UP/FIX-T/II/2022</t>
  </si>
  <si>
    <t>PT. Mahkota Jayasentosa (Shoeline)</t>
  </si>
  <si>
    <t>0651/MP-UP/FIX-T/I/18</t>
  </si>
  <si>
    <t>Lt. Dasar, Gd. B, B1-10</t>
  </si>
  <si>
    <t>Thn ke-1 s/d ke-2 = 450,000
Thn ke-3 s/d ke-5 = 480,000</t>
  </si>
  <si>
    <t>CV. Martin Lestari (Sharks)</t>
  </si>
  <si>
    <t>0491/MP-UP/FIX-T/V/17</t>
  </si>
  <si>
    <t>Lt. 1, Gd. C, C2-01</t>
  </si>
  <si>
    <t>Add-0309/MP-UP/FIX-T/VI/17</t>
  </si>
  <si>
    <t>Perubahan Pasal 6 Harga Sewa &amp; Cara Pembayaran, Pasal 7 Jaminan Sewa</t>
  </si>
  <si>
    <t>PT. Visi Berkat Indonesia (Spexsymbol)</t>
  </si>
  <si>
    <t>0832/MP-UP/FIX-T/V/19</t>
  </si>
  <si>
    <t>Lt. Dasar, Gd. B, IC.B1-01</t>
  </si>
  <si>
    <t>22 + 2 Hr</t>
  </si>
  <si>
    <t>Add-0687/MP-UP/FIX-T/VIII/19</t>
  </si>
  <si>
    <t>Add-0117/MP-UP/FIX-T/XII/2021</t>
  </si>
  <si>
    <t>PT. Map Aktif Adiperkasa (Skechers)</t>
  </si>
  <si>
    <t>0458/MP-UP/FIX-T/II/17</t>
  </si>
  <si>
    <t>Lt. Dasar, Gd. B, B1-31</t>
  </si>
  <si>
    <t>Thn ke-1 s/d ke-2 = 325,000
Thn ke-3 s/d ke-5 = 350,000</t>
  </si>
  <si>
    <t>Add-0036/MP-UP/FIX-T/IV/2022</t>
  </si>
  <si>
    <t>5-Mei-22</t>
  </si>
  <si>
    <t>4-Mei-23</t>
  </si>
  <si>
    <t>CV. Hero Putra Perkasa (Share Tea)</t>
  </si>
  <si>
    <t>0014/MP-UP/FIX-T/II/2020</t>
  </si>
  <si>
    <t>Lt. Dasar, Gd. A, IC/A1-01</t>
  </si>
  <si>
    <t>Add-0047/MP-UP/FIX-T/V/2022</t>
  </si>
  <si>
    <t>Shine Professional Auto Care</t>
  </si>
  <si>
    <t>0795/MP-UP/FIX-T/III/19</t>
  </si>
  <si>
    <t>Lt. P1-P2, Di bawah dan di samping Ram naik ke P2</t>
  </si>
  <si>
    <r>
      <t>Ram P1 = 128 M</t>
    </r>
    <r>
      <rPr>
        <sz val="10"/>
        <color indexed="8"/>
        <rFont val="Calibri"/>
        <family val="2"/>
      </rPr>
      <t>²
Ram P2 = 192 M²</t>
    </r>
  </si>
  <si>
    <t>400,000,000/Thn</t>
  </si>
  <si>
    <t>70% (21x/Bln)</t>
  </si>
  <si>
    <t>Add-0670/MP-UP/FIX-T/IV/19</t>
  </si>
  <si>
    <t>Perubahan Pasal 5 Tanggal Sewa</t>
  </si>
  <si>
    <t>PT. Metrox Dinamika (Shaga)</t>
  </si>
  <si>
    <t>0782/MP-UP/FIX-T/I/19</t>
  </si>
  <si>
    <t>Lt. Dasar, Gd. C, C1-26</t>
  </si>
  <si>
    <t>Sop Saudara Hj. Lian</t>
  </si>
  <si>
    <t>055/PBH-MP/III/19</t>
  </si>
  <si>
    <t>Food Street P1</t>
  </si>
  <si>
    <t>37.8</t>
  </si>
  <si>
    <t>Periode Thn ke-1 : BH 15% tanpa Min. TO atau MC
Periode Thn ke-1 : BH 15% tanpa Min. TO, MC 10,000,000</t>
  </si>
  <si>
    <t>3 Bln Biaya Bagi Hasil</t>
  </si>
  <si>
    <t>Add-0048/MP-UP/FIX-T/VI/2021</t>
  </si>
  <si>
    <t>P2, Food Street, CE 2/10</t>
  </si>
  <si>
    <t>38.48</t>
  </si>
  <si>
    <t>3,000,000,-/Bln</t>
  </si>
  <si>
    <t>Add-0027/MP-UP/FIX-T/IV/2022</t>
  </si>
  <si>
    <t xml:space="preserve">Somay Little Menteng </t>
  </si>
  <si>
    <t>0023/MP-UP/FIX-T/XI/2021</t>
  </si>
  <si>
    <t>Lt. Dasar, Gd. D, IC-DE 1/05</t>
  </si>
  <si>
    <t>Soto Lamongan Cak M (Makodang)</t>
  </si>
  <si>
    <t>005/PBH-MP/XI/2021</t>
  </si>
  <si>
    <t>Lt. 1, Gd. D, IC-D2/01-02</t>
  </si>
  <si>
    <t>39.91</t>
  </si>
  <si>
    <t>BH 10% tanpa Min. TO atau MC</t>
  </si>
  <si>
    <t>PT. Multi Megah Mandiri (Sox Galeri)</t>
  </si>
  <si>
    <t>0775/MP-UP/FIX-T/I/19</t>
  </si>
  <si>
    <t>Lt. 1, Gd. B, BE1-06</t>
  </si>
  <si>
    <t>560000+N476</t>
  </si>
  <si>
    <t>PT. Map Aktif Adiperkasa (Sport Station)</t>
  </si>
  <si>
    <t>0477/MP-UP/FIX-T/VII/17</t>
  </si>
  <si>
    <t>Lt. 1, Gd. B, B2-02, B2-03</t>
  </si>
  <si>
    <t>15-Ags-17</t>
  </si>
  <si>
    <t>14-Ags-22</t>
  </si>
  <si>
    <t>Add-0601/MP-UP/FIX-T/IX/17</t>
  </si>
  <si>
    <t>Perubahan Pasal 4 Ruang Sewa, Pasal 6 Harga Sewa, Cara Bayar</t>
  </si>
  <si>
    <t>PT. Sukses Alam Makassar (Sumo SushiBar)</t>
  </si>
  <si>
    <t>0865/MP-UP/FIX-T/VIII/19</t>
  </si>
  <si>
    <t>Lt. 2, Gd. A, A3/16-17</t>
  </si>
  <si>
    <r>
      <t>Indoor = 188.3 M</t>
    </r>
    <r>
      <rPr>
        <sz val="10"/>
        <color indexed="8"/>
        <rFont val="Calibri"/>
        <family val="2"/>
      </rPr>
      <t>²
Outdoor 1 = 21.9 M²
Outdoor 2 = 16.5 M²
Total Luas = 226.7 M²</t>
    </r>
  </si>
  <si>
    <t>10-Des-19</t>
  </si>
  <si>
    <t>9-Des-22</t>
  </si>
  <si>
    <t>Add-0079/MP-UP/FIX-T/VIII/19</t>
  </si>
  <si>
    <t>84 Hr</t>
  </si>
  <si>
    <t>36 + 84 Hr</t>
  </si>
  <si>
    <t>Periode 01 Ags 20 s/d 30 Sep 21 : BH 10% tanpa Min. TO atau MC</t>
  </si>
  <si>
    <t>PT. Mitra Gaya Indah (Staccato)</t>
  </si>
  <si>
    <t>0425/MP-UP/FIX-T/X/16</t>
  </si>
  <si>
    <t>Lt. Dasar, Gd. C, C1-19</t>
  </si>
  <si>
    <t>Thn ke-1 s/d ke-2 = 350,000
Thn ke-3 = 375,000 
Thn ke-4 s/d ke-5 = 400,000</t>
  </si>
  <si>
    <t>Add-0290/MP-UP/FIX-T/II/17</t>
  </si>
  <si>
    <t>Perubahan Pasal 4 Perincian Ruang Sewa, Pasal 6 Harga Sewa &amp; Cara Pembayaran</t>
  </si>
  <si>
    <t>Add-0014/MP-UP/FIX-T/III/17</t>
  </si>
  <si>
    <t>PT. Selfinc Retail Indonesia (The Self Inc)</t>
  </si>
  <si>
    <t>0009/MP-UP/FIX-T/IV/2022</t>
  </si>
  <si>
    <t>Lt. Dasar, Gd. B, BE1-05</t>
  </si>
  <si>
    <t>CV. Nusa Prima Pangan (Cafe Sosialita)</t>
  </si>
  <si>
    <t>0485/MP-UP/FIX-T/X/16</t>
  </si>
  <si>
    <t>Lt. 2, Gd. B (Extention), BE1-16A, BE1-17</t>
  </si>
  <si>
    <t>Surat No. Revisi 29/MID/IX/2020 Tgl 16 Sep 20, kompensasi tambahan masa sewa di akhir periode sewa 84 Hari (30-Jun-20 menjadi 22-Sep-20)</t>
  </si>
  <si>
    <t>Add-0021/MP-UP/FIX-T/IX/2020</t>
  </si>
  <si>
    <t>Add-0081/MP-UP/FIX-T/VIII/2021</t>
  </si>
  <si>
    <t>PT. Nusa Prima Pangan (Solaria)</t>
  </si>
  <si>
    <t>0910/MP-UP/FIX-T/XII/19</t>
  </si>
  <si>
    <t>Lt. Dasar, Gd. C, C1-10, C1-15</t>
  </si>
  <si>
    <r>
      <t>Unit = 334.28 M</t>
    </r>
    <r>
      <rPr>
        <sz val="10"/>
        <color indexed="8"/>
        <rFont val="Calibri"/>
        <family val="2"/>
      </rPr>
      <t>²
Ruang Gas = 6.9 M²
Dapur Lama = 33.50 M²
Dapur Baru = 30 M²
Total = 406.68 M²</t>
    </r>
  </si>
  <si>
    <t>12-Mei-20</t>
  </si>
  <si>
    <t>11-Mei-23</t>
  </si>
  <si>
    <t>13,000,000 (Gas)</t>
  </si>
  <si>
    <t>PT. Berjaya Kudapan Sehat (Sour Sally)</t>
  </si>
  <si>
    <t>0899/MP-UP/FIX-T/XI/19</t>
  </si>
  <si>
    <t>Lt. Dasar, Gd. B, IC/B1-21A</t>
  </si>
  <si>
    <t>Add-0024/MP-UP/FIX-T/III/2021</t>
  </si>
  <si>
    <t>Add-0063/MP-UP/FIX-T/VI/2021</t>
  </si>
  <si>
    <t>Surat No. 13/MID/V/2021 Tgl 19 Mei 21, kompensasi tambahan masa sewa di akhir periode sewa 13 Hari</t>
  </si>
  <si>
    <t>CV. Dua Malaikat (Stroberi)</t>
  </si>
  <si>
    <t>0908/MP-UP/FIX-T/XII/19</t>
  </si>
  <si>
    <t>Lt. 2, Gd. B, BE3-25</t>
  </si>
  <si>
    <t>PT. Top Indo Maju (Top Diamond)</t>
  </si>
  <si>
    <t>0789/MP-UP/FIX-T/II/19</t>
  </si>
  <si>
    <t>Lt. Dasar, Gd. B, IC/B1-12</t>
  </si>
  <si>
    <t>Add-0064/MP-UP/FIX-T/VI/2021</t>
  </si>
  <si>
    <t>PT. Cipta Selera Murni (Texas Chicken)</t>
  </si>
  <si>
    <t>055/PBH-MP/VIII/17</t>
  </si>
  <si>
    <t>Lt. 1, A1-03, A1-05</t>
  </si>
  <si>
    <r>
      <t>Unit = 242.00 M</t>
    </r>
    <r>
      <rPr>
        <sz val="10"/>
        <color indexed="8"/>
        <rFont val="Calibri"/>
        <family val="2"/>
      </rPr>
      <t>²
Sitting Area = 42.28 M²
Total = 284.28 M²</t>
    </r>
  </si>
  <si>
    <t>Periode Thn ke-1 : BH 15%, Min. TO, MC 500,000,000/Bln Tanpa MC</t>
  </si>
  <si>
    <t>120,000,000 (1x)</t>
  </si>
  <si>
    <t>Tea Break</t>
  </si>
  <si>
    <t>0015/MP-UP/FIX-T/V/2021</t>
  </si>
  <si>
    <t>Lt. Dasar, Gd. A</t>
  </si>
  <si>
    <t>PT. Everbesindo Surya Jaya (Tracce)</t>
  </si>
  <si>
    <t>0818/MP-UP/FIX-T/IV/19</t>
  </si>
  <si>
    <t>Lt. 1, Gd. D, D1-07</t>
  </si>
  <si>
    <t>Add-0019/MP-UP/FIX-T/IX/19</t>
  </si>
  <si>
    <t>Perubahan Pasal 3 Penyewa (Nama PT) dan Surat No. 06/MID/IX/2020 Tgl 01-Sep-20, kompensasi tambahan masa sewa di akhir periode sewa 99 Hari (14-Apr-23 menjadi 22-Jul-23)</t>
  </si>
  <si>
    <t>PT. Cahaya Tirta Rasa (Tea Bar)</t>
  </si>
  <si>
    <t>0660/MP-UP/FIX-T/III/18</t>
  </si>
  <si>
    <t>Lt. 1, Gd. C, P.C2-11C</t>
  </si>
  <si>
    <t>Add-0006/MP-UP/FIX-T/I/2021</t>
  </si>
  <si>
    <t>0024/MP-UP/FIX-T/XI/2021</t>
  </si>
  <si>
    <t>Lt. 3, Gd. C, C5-05</t>
  </si>
  <si>
    <t>126.95</t>
  </si>
  <si>
    <t>Thn ke-1 = 150,000
Thn ke-2 = 200,000
Thn ke-3 = 200,000</t>
  </si>
  <si>
    <t>PT. Top Indo Maju (Y.O.U)</t>
  </si>
  <si>
    <t>0005/MP-UP/FIX-T/I/2020</t>
  </si>
  <si>
    <t>Lt. 2, Gd. C, C3-15B</t>
  </si>
  <si>
    <t>PT. Surya Wira Mandiri (Tiwie)</t>
  </si>
  <si>
    <t>0606/MP-UP/FIX-T/IX/17</t>
  </si>
  <si>
    <t>Lt. Dasar, Gd. C, C1-05, C1-06</t>
  </si>
  <si>
    <t>Add-0005/MP-UP/FIX-T/I/2021</t>
  </si>
  <si>
    <r>
      <t>BH 15% dan MC 350,000/M</t>
    </r>
    <r>
      <rPr>
        <sz val="10"/>
        <color indexed="8"/>
        <rFont val="Calibri"/>
        <family val="2"/>
      </rPr>
      <t>²/Bln + PPN</t>
    </r>
  </si>
  <si>
    <t>Add-0015/MP-UP/FIX-T/III/2022</t>
  </si>
  <si>
    <t>Add-0048/MP-UP/FIX-T/V/2022</t>
  </si>
  <si>
    <t>PT. Matahari Graha Fantasi (Timezone)</t>
  </si>
  <si>
    <t>Add-0059/MP-UP/FIX-T/I/2020</t>
  </si>
  <si>
    <t>Lt. 3, Gd. A, A3-01A s/d A3-01E, Mezanine</t>
  </si>
  <si>
    <r>
      <t>Unit A3-01A s/d A3-01E = 736.26 M</t>
    </r>
    <r>
      <rPr>
        <sz val="10"/>
        <color indexed="8"/>
        <rFont val="Calibri"/>
        <family val="2"/>
      </rPr>
      <t>²
Unit Mezanine = 80 M²
Total = 816.26 M²</t>
    </r>
  </si>
  <si>
    <t>24-Des-19</t>
  </si>
  <si>
    <t>14-Mei-22</t>
  </si>
  <si>
    <t>24 + 142 Hr</t>
  </si>
  <si>
    <r>
      <t>Unit A3-01A s/d A3-01E = 120,000</t>
    </r>
    <r>
      <rPr>
        <sz val="10"/>
        <color indexed="8"/>
        <rFont val="Calibri"/>
        <family val="2"/>
      </rPr>
      <t xml:space="preserve">
Unit Mezanine = 5,000</t>
    </r>
  </si>
  <si>
    <t>Unit A3-01A s/d A3-01E = 103,000
Unit Mezanine = 68,000</t>
  </si>
  <si>
    <t>Add-0110/MP-UP/FIX-T/XII/2021</t>
  </si>
  <si>
    <t>14-Mei-24</t>
  </si>
  <si>
    <t>Unit A3-01A s/d A3-01E = 105,000
Unit Mezanine = 70,000</t>
  </si>
  <si>
    <t>Add-0022/MP-UP/FIX-T/IV/2022</t>
  </si>
  <si>
    <t>Lt. 3, Gd. A, A3-01A s/d A3-01E, Mezanine
A3-01F, A3-18</t>
  </si>
  <si>
    <r>
      <t>Unit A3-01A s/d A3-01E = 736.26 M²
Unit Mezanine = 80 M²
Total = 816.26 M²
Unit A3-01F = 79 M</t>
    </r>
    <r>
      <rPr>
        <sz val="10"/>
        <color indexed="8"/>
        <rFont val="Calibri"/>
        <family val="2"/>
      </rPr>
      <t>²
Unit A3-18 = 162.66 M²
Total = 241.66 M²</t>
    </r>
  </si>
  <si>
    <t>15-Mei-24</t>
  </si>
  <si>
    <r>
      <t>Unit A3-01A s/d A3-01E = 120,000</t>
    </r>
    <r>
      <rPr>
        <sz val="10"/>
        <color indexed="8"/>
        <rFont val="Calibri"/>
        <family val="2"/>
      </rPr>
      <t xml:space="preserve">
Unit Mezanine = 5,000
Unit A3-01F, A3-18 = 120,000</t>
    </r>
  </si>
  <si>
    <t>2.179.257.600
1.014.972.000</t>
  </si>
  <si>
    <t>10% (1x/Bln)
10% (1x/Bln)</t>
  </si>
  <si>
    <t>90% (6x/Bln)
90% (24x/Bln)</t>
  </si>
  <si>
    <t>0
120,000</t>
  </si>
  <si>
    <t>Unit A3-01A s/d A3-01E = 105,000
Unit Mezanine = 70,000
Unit A3-01F, A3-18 = 105,000</t>
  </si>
  <si>
    <t>PT. Delamibrands Kharisma Busana (Wrangler, The Executive, Colorbox, Adidas) "TX The Executive"</t>
  </si>
  <si>
    <t>Add-0677/MP-UP/FIX-T/V/19</t>
  </si>
  <si>
    <t>BE2-03A, D2-05, BE2-01, B2-01, BE2-02, BE2-03</t>
  </si>
  <si>
    <r>
      <t xml:space="preserve"> Unit BE2-03A = 63.39 M</t>
    </r>
    <r>
      <rPr>
        <sz val="10"/>
        <color indexed="8"/>
        <rFont val="Calibri"/>
        <family val="2"/>
      </rPr>
      <t>²
Unit D2-05 = 162.61 M²
Unit BE2-01 = 61.57 M²
Unit B2-01 = 295.80 M²
Unit BE2-02, BE2-03 = 94.52 M²</t>
    </r>
  </si>
  <si>
    <t>Penggabungan Toko Wrangler, The Executive, Colorbox, Adidas, menjadi Tx The Executive</t>
  </si>
  <si>
    <t>Add-0691/MP-UP/FIX-T/XI/19</t>
  </si>
  <si>
    <t>Perubahan Pasal 5 Tanggal Akhir Sewa, Perhitungan Sewa</t>
  </si>
  <si>
    <t>Lt 1 Gd D</t>
  </si>
  <si>
    <t>BE2-01 = 340,000
BE2-02, BE2-03 = 340,000 
BE2-03A = 250,000
B2-01 = 300,000
D2-05 = 200,000</t>
  </si>
  <si>
    <t>10x/Bln</t>
  </si>
  <si>
    <t>Urban Latte</t>
  </si>
  <si>
    <t>0816/MP-UP/FIX-T/IV/19</t>
  </si>
  <si>
    <t>Lt. 2, Gd. C, IS/C3-01</t>
  </si>
  <si>
    <t>2-Ags-19</t>
  </si>
  <si>
    <t>1-Ags-22</t>
  </si>
  <si>
    <t>Add-0014/MP-UP/FIX-T/II/2021</t>
  </si>
  <si>
    <t>Surat No. Revisi 15/MID/IX/2020 Tgl 06 Sep 20, kompensasi tambahan masa sewa di akhir periode sewa 115 Hari (01-Ags-22 menjadi 24-Nov-20) &amp; Perubahan Menjadi Bagi Hasil 12,5% Tanpa Min. TO dan MC</t>
  </si>
  <si>
    <t>PT. Urban Niaga Citralestari (Urban Essentials)</t>
  </si>
  <si>
    <t>0840/MP-UP/FIX-T/VI/19</t>
  </si>
  <si>
    <t>Lt. Dasar, Gd. C, C1-01</t>
  </si>
  <si>
    <t>PT. Urban Niaga Citralestari (Urban &amp; Co Concept Store)</t>
  </si>
  <si>
    <t>0026/MP-UP/FIX-T/XI/2021</t>
  </si>
  <si>
    <t>Lt. 1, Gd. D, D2-01A, DE2-01, 02, 03</t>
  </si>
  <si>
    <r>
      <t>Unit D2-01A = 835,84 M</t>
    </r>
    <r>
      <rPr>
        <sz val="10"/>
        <color indexed="8"/>
        <rFont val="Calibri"/>
        <family val="2"/>
      </rPr>
      <t>²
Unit DE2-01 = 121,485 M²
Unit DE2-02, 03 = 338 M²
Total Luas = 1.295,325 M²</t>
    </r>
  </si>
  <si>
    <t>10% (5x/Bln)</t>
  </si>
  <si>
    <t>PT. Usaha Sumber Sentosa (USUPSO)</t>
  </si>
  <si>
    <t>0480/MP-UP/FIX-T/V/17</t>
  </si>
  <si>
    <t>Lt. 2, Gd. B (Extension), BE3-01B, BE3-02, BE3-03</t>
  </si>
  <si>
    <t>Thn ke-1 = 200,000
Thn ke-2 s/d ke-3 = 225,000 
Thn ke-4 s/d ke-5 = 250,000</t>
  </si>
  <si>
    <t>20% (5x/Bln)</t>
  </si>
  <si>
    <t>Add-0307/MP-UP/FIX-T/VI/17</t>
  </si>
  <si>
    <t>Perubahan Pasal 4 Total Luas, Pasal 6 Harga Sewa &amp; Service Charge, Cara Pembayaran</t>
  </si>
  <si>
    <t>Add-0310/MP-UP/FIX-T/VI/17</t>
  </si>
  <si>
    <t>PT. Mitra Internasional Indonesia (Urban Republic)</t>
  </si>
  <si>
    <t>0017/MP-UP/FIX-T/VI/2021</t>
  </si>
  <si>
    <t>85.28</t>
  </si>
  <si>
    <t>Uttara Parfume</t>
  </si>
  <si>
    <t>0801/MP-UP/FIX-T/III/19</t>
  </si>
  <si>
    <t>Lt. Dasar, Gd. C, IC/C1-05</t>
  </si>
  <si>
    <t>17-Ags-19</t>
  </si>
  <si>
    <t>16-Ags-20</t>
  </si>
  <si>
    <t>Add-0025/MP-UP/FIX-T/VII/2020</t>
  </si>
  <si>
    <t>17-Ags-20</t>
  </si>
  <si>
    <t>16-Ags-21</t>
  </si>
  <si>
    <t>Add-0028/MP-UP/FIX-T/IV/2021</t>
  </si>
  <si>
    <t>Surat No. 038/MID/VI/2020 Tgl 15 Jun 20, kompensasi tambahan masa sewa di akhir periode sewa 84 Hari</t>
  </si>
  <si>
    <t>Add-0105/MP-UP/FIX-T/XI/2021</t>
  </si>
  <si>
    <t>PT. Navya Retail Indonesia (Van's)</t>
  </si>
  <si>
    <t>0601/MP-UP/FIX-T/VIII/17</t>
  </si>
  <si>
    <t>Lt. 1, Gd. B, B2-05A</t>
  </si>
  <si>
    <t>6-Okt-17</t>
  </si>
  <si>
    <t>5-Okt-20</t>
  </si>
  <si>
    <t>Periode 6-Okt-17 s/d 14-Ags-18 = 350,000
Periode 15-Ags-18 s/d 5-Okt-20 = 367,500</t>
  </si>
  <si>
    <t>Add-0607/MP-UP/FIX-T/X/17</t>
  </si>
  <si>
    <t>Perubahan Pasal 4 Perincian Ruang Sewa, Pasal 5 Jangka Waktu, Pasal 6 Harga Sewa &amp; Service Charge, Pasal 7 Jaminan</t>
  </si>
  <si>
    <t>Add-0042/MP-UP/FIX-T/XI/2020</t>
  </si>
  <si>
    <t>Thn ke-1 = Rp 367,500,-
Thn ke-2 s/d ke-3 Rp 400,000,-</t>
  </si>
  <si>
    <t>PT. Binabusana Internusa (Valino)</t>
  </si>
  <si>
    <t>0793/MP-UP/FIX-T/III/19</t>
  </si>
  <si>
    <t>Lt. 1, Gd. C, IS.C2-01</t>
  </si>
  <si>
    <t>PT. Win Access Telecommunication (Vivo)</t>
  </si>
  <si>
    <t>0030/MP-UP/FIX-T/VIII/2020</t>
  </si>
  <si>
    <t>Lt. Dasar, Gd. D, K/D1-03</t>
  </si>
  <si>
    <t>Add-0049/MP-UP/FIX-T/VI/2021</t>
  </si>
  <si>
    <t>0014/MP-UP/FIX-T/V/2021</t>
  </si>
  <si>
    <t>Lt. Dasar, Gd. B, BE 1/28A</t>
  </si>
  <si>
    <t>Warung Jawa Solo</t>
  </si>
  <si>
    <t>0016/MP-UP/FIX-T/VI/2021</t>
  </si>
  <si>
    <t>Lt. P2, Food Street, CE 2/03</t>
  </si>
  <si>
    <t>50,000/1 Bln</t>
  </si>
  <si>
    <t>Add-0058/MP-UP/FIX-T/VII/2021</t>
  </si>
  <si>
    <t>Add-0029/MP-UP/FIX-T/IV/2022</t>
  </si>
  <si>
    <t>2,500,000,-/Bln</t>
  </si>
  <si>
    <t>PT. Indonesian Wacoal (Wacoal)</t>
  </si>
  <si>
    <t>0384/MP-UP/FIX-T/IV/16</t>
  </si>
  <si>
    <t>Lt. 1, Gd. C, C2-11b</t>
  </si>
  <si>
    <t xml:space="preserve">Periode 1-Jul-16 s/d 31-Des-17 = 300,000
Periode 1-Jan-18 s/d 30-Jun-21 = 320,000 </t>
  </si>
  <si>
    <t>Add-0089/MP-UP/FIX-T/XI/2021</t>
  </si>
  <si>
    <t>7-Okt-24</t>
  </si>
  <si>
    <t>PT. Panca Mitra Prima Sejahtera (Watch Club)</t>
  </si>
  <si>
    <t>0831/MP-UP/FIX-T/V/19</t>
  </si>
  <si>
    <t>Lt. Dasar, Gd. B, IC.B1-10</t>
  </si>
  <si>
    <t>Add-0116/MP-UP/FIX-T/XII/2021</t>
  </si>
  <si>
    <t>PT. Duta Intidaya, Tbk (Watsons)</t>
  </si>
  <si>
    <t>0894/MP-UP/FIX-T/XI/19</t>
  </si>
  <si>
    <t>Lt. 2, Gd. C, C3-11</t>
  </si>
  <si>
    <t>39+11 Hr</t>
  </si>
  <si>
    <t>Add-0665/MP-UP/FIX-T/X/18</t>
  </si>
  <si>
    <t>Belakang D'Cost Ex. Gudang 101 Shoes, Gd. C, Lt. 3</t>
  </si>
  <si>
    <t>Perubahan Pasal 6 Harga Sewa</t>
  </si>
  <si>
    <t>PT. GFC Terpadu (White Mode)</t>
  </si>
  <si>
    <t>0007/MP-UP/FIX-T/I/2020</t>
  </si>
  <si>
    <t>Lt. 1, Gd. C, C2-03</t>
  </si>
  <si>
    <t>46+18 Hr</t>
  </si>
  <si>
    <t>PT. GFC Terpadu (X-8)</t>
  </si>
  <si>
    <t>0721/MP-UP/FIX-T/VIII/18</t>
  </si>
  <si>
    <t>Lt. 1, Gd. C, IS.C2-05</t>
  </si>
  <si>
    <t>3 (Free sewa)</t>
  </si>
  <si>
    <t>PT. Lestari Mitra Sembada (XXI)</t>
  </si>
  <si>
    <t>007/PBH-MP/V/10</t>
  </si>
  <si>
    <t>20 Tahun</t>
  </si>
  <si>
    <t>Thn ke-1 = Hasil Penjualan kurang dari/sama (Patokan Omzet) = 1,200,000,000 maka BH. 5% jika lebih maka BH. 7.5%
Thn ke-2 = Hasil Penjualan kurang dari/sama (Patokan Omzet) = 1,275,000,000 maka BH. 5% jika lebih maka BH. 7.5%
Thn ke-3 = Hasil Penjualan kurang dari/sama (Patokan Omzet) = 1,350,000,000 maka BH. 5% jika lebih maka BH. 7.5%
Thn ke-4 = Hasil Penjualan kurang dari/sama (Patokan Omzet) = 1,425,000,000 maka BH. 5% jika lebih maka BH. 7.5%</t>
  </si>
  <si>
    <t>Add-001/PBH-MP/VIII/11</t>
  </si>
  <si>
    <t>Perubahan Pasal 4 Ayat 4.1 Jangka Waktu Sewa</t>
  </si>
  <si>
    <t>PT. Erafone Artha Retailindo (Xiaomi)</t>
  </si>
  <si>
    <t>0009/MP-UP/FIX-T/III/2021</t>
  </si>
  <si>
    <t>Lt. Dasar, Gd D, D1-01</t>
  </si>
  <si>
    <t>PT. Sukses Pangan Abadi (XO Suki / Dim Sum)</t>
  </si>
  <si>
    <t>0811/MP-UP/FIX-T/III/19</t>
  </si>
  <si>
    <t>Lt. 1, Gd. D, D-Ext 01/03-05</t>
  </si>
  <si>
    <t>Lokasi Lama :
Bln ke-1 s/d ke-6 = 220,000
Bln ke-7 s/d ke-57 = 250,000
Lokasi Baru :
18 Bln Pertama = 250,000
42 Bln Selanjutnya = 300,000</t>
  </si>
  <si>
    <t>PT. Masakin Makassar Boba (Xing Fu Tang)</t>
  </si>
  <si>
    <t>0031/MP-UP/FIX-T/IX/2020</t>
  </si>
  <si>
    <t>Lt. Dasar, Gd. B, BE1/21</t>
  </si>
  <si>
    <t>1-Des-20</t>
  </si>
  <si>
    <t>Thn ke-1 = Rp 400,000,-
Thn ke-2 s/d ke-3 = Rp 470,000,-</t>
  </si>
  <si>
    <t>PT. Multirasa Nusantara (Yoshinoya)</t>
  </si>
  <si>
    <t>0876/MP-UP/FIX-T/X/19</t>
  </si>
  <si>
    <t>Lt. Dasar, D-Ext 01/06</t>
  </si>
  <si>
    <r>
      <t>Indoor = 118.40 M</t>
    </r>
    <r>
      <rPr>
        <sz val="10"/>
        <color indexed="8"/>
        <rFont val="Calibri"/>
        <family val="2"/>
      </rPr>
      <t>²
Outdoor = 24.47 M²
Total Luas = 142.87 M ²
Gudang = 78.39 M²</t>
    </r>
  </si>
  <si>
    <t>31-Okt-24</t>
  </si>
  <si>
    <t>Indoor = 250,000
Outdoor = 125,000
Gudang = Free Biaya Sewa</t>
  </si>
  <si>
    <t>Unit = 250,000
Gudang = 250,000</t>
  </si>
  <si>
    <t>Unti = 43,500
Gudang = 12,500</t>
  </si>
  <si>
    <t>NON ANCHOR NOTA</t>
  </si>
  <si>
    <t>Roppan</t>
  </si>
  <si>
    <t>Ex Gudan Lee</t>
  </si>
  <si>
    <t>Count of Nama Tenant / Perusahaan</t>
  </si>
  <si>
    <t>Sum of Luas</t>
  </si>
  <si>
    <t>(blank)</t>
  </si>
  <si>
    <t>Grand Total</t>
  </si>
  <si>
    <t>No</t>
  </si>
  <si>
    <t>Nama Tenant</t>
  </si>
  <si>
    <t>Luas (m2)</t>
  </si>
  <si>
    <r>
      <rPr>
        <sz val="9"/>
        <color rgb="FF000000"/>
        <rFont val="Calibri"/>
        <family val="2"/>
      </rPr>
      <t>1)</t>
    </r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 </t>
    </r>
  </si>
  <si>
    <t>PT. Matahari Department Store Tbk</t>
  </si>
  <si>
    <r>
      <t>2)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</si>
  <si>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t>3)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</si>
  <si>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t>4)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</si>
  <si>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t>5)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</si>
  <si>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rPr>
        <sz val="9"/>
        <color rgb="FF000000"/>
        <rFont val="Calibri"/>
        <family val="2"/>
      </rPr>
      <t>6)</t>
    </r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 </t>
    </r>
  </si>
  <si>
    <r>
      <t>7)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</si>
  <si>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t>8)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</si>
  <si>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r>
      <t>9)</t>
    </r>
    <r>
      <rPr>
        <sz val="7"/>
        <color theme="1"/>
        <rFont val="Times New Roman"/>
        <family val="1"/>
        <charset val="1"/>
      </rPr>
      <t xml:space="preserve"> </t>
    </r>
    <r>
      <rPr>
        <sz val="9"/>
        <color theme="1"/>
        <rFont val="Calibri"/>
        <family val="2"/>
        <charset val="1"/>
      </rPr>
      <t> </t>
    </r>
  </si>
  <si>
    <t>PT. Rekso Nasional Food (McDonald’s)</t>
  </si>
  <si>
    <t>Total Luas Anchor Tenant</t>
  </si>
  <si>
    <t>Total Leaseable</t>
  </si>
  <si>
    <t>%Leased Anchor/Leaseable</t>
  </si>
  <si>
    <t>Ket: Perhitungan Leaseable tersebut tidak termasuk luas Hotel Myko, sehingga Hotel Myko (Anchor Tenant) tidak dimasukan dalam perhitungan luas anchor tenant ini</t>
  </si>
  <si>
    <t>Sampling Incoming</t>
  </si>
  <si>
    <t>Tenant</t>
  </si>
  <si>
    <t>Nominal</t>
  </si>
  <si>
    <t>Pembayaran</t>
  </si>
  <si>
    <t>Nom/Bulan</t>
  </si>
  <si>
    <t>SC/m2/Bulan</t>
  </si>
  <si>
    <t>Nom SC</t>
  </si>
  <si>
    <t>Bulan sampling</t>
  </si>
  <si>
    <t>Pembayaran Based Kontrak</t>
  </si>
  <si>
    <t>Mutasi Rekening</t>
  </si>
  <si>
    <t>Pencerminan</t>
  </si>
  <si>
    <t>Ket</t>
  </si>
  <si>
    <r>
      <rPr>
        <sz val="10"/>
        <color rgb="FF000000"/>
        <rFont val="Calibri"/>
        <family val="2"/>
      </rPr>
      <t>1)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 </t>
    </r>
  </si>
  <si>
    <r>
      <t>2)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</si>
  <si>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t>3)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</si>
  <si>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t>4)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</si>
  <si>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t>5)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</si>
  <si>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rPr>
        <sz val="10"/>
        <color rgb="FF000000"/>
        <rFont val="Calibri"/>
        <family val="2"/>
      </rPr>
      <t>6)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 </t>
    </r>
  </si>
  <si>
    <r>
      <t>7)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</si>
  <si>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t>8)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</si>
  <si>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r>
      <t>9)</t>
    </r>
    <r>
      <rPr>
        <sz val="10"/>
        <color theme="1"/>
        <rFont val="Times New Roman"/>
        <family val="1"/>
        <charset val="1"/>
      </rPr>
      <t xml:space="preserve"> </t>
    </r>
    <r>
      <rPr>
        <sz val="10"/>
        <color theme="1"/>
        <rFont val="Calibri"/>
        <family val="2"/>
        <charset val="1"/>
      </rPr>
      <t> </t>
    </r>
  </si>
  <si>
    <t>10)</t>
  </si>
  <si>
    <t>CV Gracia Lestari</t>
  </si>
  <si>
    <t>Solaria</t>
  </si>
  <si>
    <t>Biaya sewa 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</si>
</sst>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</font>
    <font>
      <sz val="7"/>
      <color theme="1"/>
      <name val="Times New Roman"/>
      <family val="1"/>
      <charset val="1"/>
    </font>
    <font>
      <sz val="9"/>
      <color rgb="FF000000"/>
      <name val="Calibri"/>
      <family val="2"/>
    </font>
    <font>
      <sz val="7"/>
      <color rgb="FF000000"/>
      <name val="Times New Roman"/>
      <family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</font>
    <font>
      <sz val="10"/>
      <color theme="1"/>
      <name val="Calibri"/>
      <family val="2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right" vertical="center"/>
    </xf>
    <xf numFmtId="164" fontId="8" fillId="2" borderId="1" xfId="0" quotePrefix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64" fontId="8" fillId="2" borderId="7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4" xfId="0" quotePrefix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3" fontId="8" fillId="2" borderId="1" xfId="1" applyFont="1" applyFill="1" applyBorder="1" applyAlignment="1">
      <alignment horizontal="center" vertical="center" wrapText="1"/>
    </xf>
    <xf numFmtId="43" fontId="6" fillId="2" borderId="1" xfId="1" applyFont="1" applyFill="1" applyBorder="1"/>
    <xf numFmtId="43" fontId="9" fillId="2" borderId="1" xfId="1" applyFont="1" applyFill="1" applyBorder="1" applyAlignment="1">
      <alignment vertical="center" wrapText="1"/>
    </xf>
    <xf numFmtId="43" fontId="7" fillId="2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center" vertical="center" wrapText="1"/>
    </xf>
    <xf numFmtId="43" fontId="8" fillId="2" borderId="1" xfId="1" quotePrefix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0" fontId="0" fillId="2" borderId="0" xfId="0" applyNumberFormat="1" applyFill="1"/>
    <xf numFmtId="43" fontId="0" fillId="2" borderId="0" xfId="0" applyNumberFormat="1" applyFill="1"/>
    <xf numFmtId="0" fontId="12" fillId="2" borderId="4" xfId="0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0" fillId="0" borderId="1" xfId="0" applyBorder="1"/>
    <xf numFmtId="43" fontId="0" fillId="0" borderId="1" xfId="1" applyFont="1" applyBorder="1"/>
    <xf numFmtId="164" fontId="8" fillId="2" borderId="4" xfId="0" applyNumberFormat="1" applyFont="1" applyFill="1" applyBorder="1" applyAlignment="1">
      <alignment vertical="center" wrapText="1"/>
    </xf>
    <xf numFmtId="164" fontId="8" fillId="2" borderId="9" xfId="0" applyNumberFormat="1" applyFont="1" applyFill="1" applyBorder="1" applyAlignment="1">
      <alignment vertical="center" wrapText="1"/>
    </xf>
    <xf numFmtId="164" fontId="8" fillId="2" borderId="6" xfId="0" applyNumberFormat="1" applyFont="1" applyFill="1" applyBorder="1" applyAlignment="1">
      <alignment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vertical="center" wrapText="1"/>
    </xf>
    <xf numFmtId="0" fontId="8" fillId="2" borderId="0" xfId="0" applyFont="1" applyFill="1"/>
    <xf numFmtId="0" fontId="8" fillId="0" borderId="0" xfId="0" applyFont="1"/>
    <xf numFmtId="43" fontId="8" fillId="0" borderId="0" xfId="1" applyFont="1"/>
    <xf numFmtId="0" fontId="7" fillId="0" borderId="1" xfId="0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0" fontId="8" fillId="0" borderId="1" xfId="0" applyFont="1" applyBorder="1"/>
    <xf numFmtId="43" fontId="8" fillId="0" borderId="1" xfId="1" applyFont="1" applyBorder="1"/>
    <xf numFmtId="14" fontId="8" fillId="0" borderId="1" xfId="0" applyNumberFormat="1" applyFont="1" applyBorder="1"/>
    <xf numFmtId="43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8" fillId="0" borderId="16" xfId="0" applyFont="1" applyBorder="1"/>
    <xf numFmtId="0" fontId="14" fillId="0" borderId="16" xfId="0" applyFont="1" applyBorder="1"/>
    <xf numFmtId="165" fontId="0" fillId="0" borderId="16" xfId="0" applyNumberFormat="1" applyBorder="1"/>
    <xf numFmtId="9" fontId="0" fillId="0" borderId="21" xfId="0" applyNumberFormat="1" applyBorder="1"/>
    <xf numFmtId="0" fontId="0" fillId="0" borderId="16" xfId="0" applyBorder="1"/>
    <xf numFmtId="0" fontId="19" fillId="0" borderId="16" xfId="0" applyFont="1" applyBorder="1"/>
    <xf numFmtId="0" fontId="21" fillId="0" borderId="16" xfId="0" applyFont="1" applyBorder="1"/>
    <xf numFmtId="0" fontId="7" fillId="6" borderId="16" xfId="0" applyFont="1" applyFill="1" applyBorder="1" applyAlignment="1">
      <alignment horizontal="center" vertical="center"/>
    </xf>
    <xf numFmtId="165" fontId="0" fillId="0" borderId="0" xfId="0" applyNumberFormat="1"/>
    <xf numFmtId="0" fontId="0" fillId="7" borderId="0" xfId="0" applyFill="1"/>
    <xf numFmtId="9" fontId="0" fillId="0" borderId="16" xfId="0" applyNumberFormat="1" applyBorder="1" applyAlignment="1">
      <alignment horizontal="right"/>
    </xf>
    <xf numFmtId="165" fontId="21" fillId="0" borderId="16" xfId="0" applyNumberFormat="1" applyFont="1" applyBorder="1" applyAlignment="1">
      <alignment horizontal="right"/>
    </xf>
    <xf numFmtId="17" fontId="8" fillId="0" borderId="16" xfId="0" applyNumberFormat="1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17" fontId="0" fillId="0" borderId="16" xfId="0" applyNumberFormat="1" applyBorder="1" applyAlignment="1">
      <alignment horizontal="right"/>
    </xf>
    <xf numFmtId="0" fontId="0" fillId="4" borderId="0" xfId="0" applyFill="1"/>
    <xf numFmtId="17" fontId="0" fillId="0" borderId="16" xfId="0" applyNumberFormat="1" applyBorder="1"/>
    <xf numFmtId="0" fontId="8" fillId="2" borderId="1" xfId="0" applyFont="1" applyFill="1" applyBorder="1" applyAlignment="1">
      <alignment horizontal="left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quotePrefix="1" applyNumberFormat="1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164" fontId="8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8" fillId="2" borderId="9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164" fontId="8" fillId="2" borderId="3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right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9" xfId="0" applyNumberFormat="1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3" fontId="8" fillId="2" borderId="1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8" fillId="2" borderId="1" xfId="0" applyNumberFormat="1" applyFont="1" applyFill="1" applyBorder="1" applyAlignment="1">
      <alignment horizontal="right" vertical="center" wrapText="1"/>
    </xf>
    <xf numFmtId="164" fontId="8" fillId="2" borderId="15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164" fontId="8" fillId="2" borderId="1" xfId="0" quotePrefix="1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0" fillId="2" borderId="4" xfId="0" applyNumberFormat="1" applyFill="1" applyBorder="1" applyAlignment="1">
      <alignment horizontal="center"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164" fontId="8" fillId="2" borderId="11" xfId="0" applyNumberFormat="1" applyFont="1" applyFill="1" applyBorder="1" applyAlignment="1">
      <alignment horizontal="center" vertical="center" wrapText="1"/>
    </xf>
    <xf numFmtId="164" fontId="8" fillId="2" borderId="13" xfId="0" applyNumberFormat="1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0" fillId="0" borderId="16" xfId="0" applyBorder="1" applyAlignment="1">
      <alignment horizontal="left" wrapText="1"/>
    </xf>
  </cellXfs>
  <cellStyles count="2">
    <cellStyle name="Comma" xfId="1" builtinId="3"/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PTEKTO" id="{D8B2DC43-16D3-48D6-B658-0967939FD243}" userId="S::praptekto.praptekto@bankmandiri.co.id::3c6fefc3-770a-46e8-bb1a-3a25d294383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845.363068402781" createdVersion="8" refreshedVersion="8" minRefreshableVersion="3" recordCount="538">
  <cacheSource type="worksheet">
    <worksheetSource ref="A4:F542" sheet="Olah data"/>
  </cacheSource>
  <cacheFields count="6">
    <cacheField name="Nama Tenant / Perusahaan" numFmtId="0">
      <sharedItems containsBlank="1" count="240">
        <s v="PT. Transmarco Retail Sejahtera (101 Shoes, Playboy, Obermain, Rombo Gigli)"/>
        <s v="PT. Artharetailindo Perkasa (Ada Fashion)"/>
        <s v="Atte Kitchen"/>
        <s v="Asinan &amp; Salad Buah"/>
        <m/>
        <s v="PT. Artharetailindo Perkasa (Aleeya)"/>
        <s v="PT. Prima Usaha Era Mandiri (A &amp; W Restaurant)"/>
        <s v="PT. Anugerah Wira Sportindo (Adidas)"/>
        <s v="PT. Aura Cantik Retailindo (Aura)"/>
        <s v="Ayamerah"/>
        <s v="PT. Avenue Dewata Indonesia"/>
        <s v="PT. Trimega Citra Nusantara (Avenue)"/>
        <s v="PT. Sari Burger Indonesia (Burger King)"/>
        <s v="PT. Global Teknologi Niaga (Blibli)"/>
        <s v="Bakso Lapangan Tembak"/>
        <s v="PT. Louise And Chelsea Indonesia (Bambu Spa)"/>
        <s v="PT. Sepatu Bata, Tbk (Sepatu Bata)"/>
        <s v="PT. Batik Keris (Batik Keris)"/>
        <s v="PT. Efrata Retailindo (Bateeq)"/>
        <s v="PT. Karyamitra Budi Sentosa (Bellagio)"/>
        <s v="PT. Megariamas Sentosa (Bra House)"/>
        <s v="Beluga Orange"/>
        <s v="Bakmi Warisan"/>
        <s v="Bakso Ikan MP"/>
        <s v="PT. Berry Cipta Lestari (Berrybenka)"/>
        <s v="PT. Talkindo Selaksa Anugerah (Breadtalk)"/>
        <s v="PT. Jaco Premier (BFIT)"/>
        <s v="Bugis Manis"/>
        <s v="PT. Monica Hijaulestari (The Body Shop)"/>
        <s v="PT. Buccheri Indonesia (Buccheri)"/>
        <s v="PT. Bank Central Asia, Tbk (BCA)"/>
        <s v="PT. Bank Rakyat Indonesia (Persero), Tbk"/>
        <s v="PT. Bank Pembangunan Daerah JaBar &amp; Banten, Tbk - Cab. Makassar"/>
        <s v="PT. Bank Pembangunan Daerah SulSel &amp; SulBa"/>
        <s v="PT. Bank Mega, Tbk (Mega)"/>
        <s v="PT. Bank Negara Indonesia (Persero), Tbk (BNI)"/>
        <s v="PT. Bank Mandiri (Persero), Tbk"/>
        <s v="PT. Bank Tabungan Negara (Persero), Tbk"/>
        <s v="PT. Joey Sasmita Lencana (Cool Kids)"/>
        <s v="Chillin Chick"/>
        <s v="CV. Gracia Lestari (Charles &amp; Keith)"/>
        <s v="PT. Aditya Mandiri Sejahtera (Celcius)"/>
        <s v="Chop Buntut Cak Yo"/>
        <s v="PT. Multi Garmenjaya (Cardinal)"/>
        <s v="PT. Mitra Global Ritel (Scandia)"/>
        <s v="PT. Multi Garmenjaya (Cardinal Concept)"/>
        <s v="Cielo Boutique"/>
        <s v="PT. Perintis Pelayanan Paripurna (Century Health Care)"/>
        <s v="PT. Food Beverages Indonesia (Cha Time)"/>
        <s v="PT. Pan Mitra Sembada (Cinema 21)"/>
        <s v="Chi-Fry"/>
        <s v="PT. Excelso Multi Rasa (Café Excelso)"/>
        <s v="PT. Izone Indonusa (C &amp; F)"/>
        <s v="PT. Pendekar Bodoh (D'Cost Seafood Restaurant)"/>
        <s v="PT. Daya Indah Yasa (Mr. DIY)"/>
        <s v="PT. Karya Idaman Bersama (Donini)"/>
        <s v="Dum Dum Thai Tea"/>
        <s v="PT. Jaddi Pastrisindo Gemilang (D'Crepes)"/>
        <s v="CV. Mega Digital (Me Gallery)"/>
        <s v="CV. Mega Digital (Digi Store &amp; Me Gallery)"/>
        <s v="PT. Bank Danamon Indonesia, Tbk (ATM Danamon)"/>
        <s v="PT. Urban Niaga Citralestari (Essentials)"/>
        <s v="PT. Erafone Artha Retailindo (Erafone)"/>
        <s v="PT. Elizabeth Hanjaya (Elizabeth)"/>
        <s v="PT. Anugrah Busana Indah (Eprise)"/>
        <s v="PT. Electronic City Indonesia, Tbk (Electronic City)"/>
        <s v="PT. Everbesindo Surya Jaya (Everbest)"/>
        <s v="PT. Everbesindo Surya Jaya (EVB Shoes)"/>
        <s v="PT. Nusa Gemilang Abadi (Face Shop)"/>
        <s v="PT. Infrastruktur Bisnis Sejahtera (Smartfren)"/>
        <s v="Food Pedia"/>
        <s v="Fipper"/>
        <s v="PT. Polyfilatex (Fila)"/>
        <s v="PT. Aditya Mandiri Sejahtera (Flies)"/>
        <s v="PT. Fore Kopi Indonesia (Fore Coffee)"/>
        <s v="PT. Funworld Prima (Funworld)"/>
        <s v="PT. Gaudi Dwi Laras (Gaudi)"/>
        <s v="PT. Milano Mitra Abadi (Gabino)"/>
        <s v="PT. Karyamitra BudiSentosa (Gosh)"/>
        <s v="PT. Gramedia Asri Media (Gramedia)"/>
        <s v="PT. Hero Supermarket, Tbk (Guardian)"/>
        <s v="Gina Accessories"/>
        <s v="PT. Giordano Indonesia (Giordano)"/>
        <s v="PT. Sepatu Mas Indonesia (Gino Mariani Shoes &amp; Cavallero Shoes)"/>
        <s v="PT. Champ Resto Indonesia (Gokana Ramen &amp; Teppan)"/>
        <s v="Gelato"/>
        <s v="PT. Teh Bunga Bangsa (Gulu-Gulu)"/>
        <s v="Holdak Chicken"/>
        <s v="PT. Sumberdipta Asia (Henry Adams)"/>
        <s v="PT. Victoria Care Indonesia (Herborist)"/>
        <s v="PT. Kopanitia (Hassenda)"/>
        <s v="Hardware"/>
        <s v="PT. Warna Mardhika (Hammer)"/>
        <s v="PT. Haguro Inspira Mandiri (Happy Kiddy)"/>
        <s v="PT. Cakrawala Kreasi Abadi (Hava)"/>
        <s v="PT. Matahari Putra Prima, Tbk (Hypermart)"/>
        <s v="PT. Putera Konsepindo (Hush Puppies)"/>
        <s v="CV. Internasional Sukses Abadi (Internasional Arloji)"/>
        <s v="CV. Internasional Sukses Abadi (Internasional Collection)"/>
        <s v="Istana Arloji"/>
        <s v="PT. Ixobox Mitra Sejahtera"/>
        <s v="PT. Adicipta Boga Intiprima (Imperial Kitchen)"/>
        <s v="PT. Indosat, Tbk"/>
        <s v="PT. Harmoni Mitrajaya (Johnny Andrean Salon)"/>
        <s v="Janji Jiwa"/>
        <s v="PT. Jaco Nusantara Mandiri (Jaco)"/>
        <s v="PT. JCO Donut &amp; Coffee (JCO Donut &amp; Coffee)"/>
        <s v="PT. Inti Selaras Mandiri (JYSK Furniture)"/>
        <s v="CV. Mekar Julian Jaya (Julian Potts)"/>
        <s v="Joyful Bakery"/>
        <s v="PT. Seraphim Karya Agung (J.REP)"/>
        <s v="PT. Fast Food Indonesia (KFC)"/>
        <s v="Kebab Turki"/>
        <s v="PT. Mahkota Petriedo Indoperkasa (Kickers)"/>
        <s v="PT. Map Aktif Adiperkasa, Tbk (Kidz Station)"/>
        <s v="PT. Erandra Surya Manunggal (Kids Icon &amp; Curly)"/>
        <s v="Kedai Selera"/>
        <s v="Ke-Kha Drink"/>
        <s v="Kedai Nano"/>
        <s v="PT. Bumi Berkah Boga (Kopi Kenangan)"/>
        <s v="Kopi Tiam"/>
        <s v="K Food Anthena Shop"/>
        <s v="Kanini Indonesia"/>
        <s v="PT. Indah Subur Sejati (LGS)"/>
        <s v="PT. Bangun Insan Gemilang (Les Femmes)"/>
        <s v="PT. Bersama Pasti Sukses (Laviola)"/>
        <s v="PT. Gaya Makmur Sentosa (Lee Cooper)"/>
        <s v="PT. Intigarmindo Persada (Louis Jeans)"/>
        <s v="PT. Mega Sukses (LOLYPOLY)"/>
        <s v="Toko Loly Poly"/>
        <s v="I Loly Optikal (Ex. LOVEPOLY / LOLYPOLY)"/>
        <s v="PT. GFC Terpadu (Little X-8)"/>
        <s v="PT. Lunadorii Utama Indonesia (Lunadorii)"/>
        <s v="PT. Surya Multi Laksana (Boombogie / Logo)"/>
        <s v="PT. Anugerah Mulia Perfecta (LEVI'S)"/>
        <s v="PT. Lotte Mart Indonesia (Lotte Mart)"/>
        <s v="PT. Matahari Putra Prima, Tbk (Matahari &quot;MDS&quot;)"/>
        <s v="Madonna"/>
        <s v="PT. Sepatu Bata, Tbk (Marie Claire &amp; Ladies)"/>
        <s v="PT. Cosmeticindo Slimming Utama (Marie France Bodyline)"/>
        <s v="Mama Chicken"/>
        <s v="My Secret Garden"/>
        <s v="PT. Megariamas Sentosa (Minoshe)"/>
        <s v="PT. Rekso Nasional Food (McDonald's)"/>
        <s v="PT. Sriboga Marugame Indonesia (Marugame Udon Restaurant)"/>
        <s v="PT. Karya Sejati Indonesia (My Feet)"/>
        <s v="PT. Mega Perintis, Tbk (Minimal)"/>
        <s v="PT. Mega Perintis (MOC/Manzone)"/>
        <s v="Matrix Salon"/>
        <s v="Mie Jawa"/>
        <s v="Mie Garing Sulawesi"/>
        <s v="Makodang"/>
        <s v="PT. Aditya Mandiri Sejahtera (Mississippi)"/>
        <s v="PT. Kreasi Ratu Nusantara (Naughty)"/>
        <s v="PT. Map Aktif Adiperkasa, Tbk (New Balance)"/>
        <s v="PT. Basa Inti Persada (Nobby)"/>
        <s v="PT. NRI Global Mandiri (Nature Republic)"/>
        <s v="PT. Cardolestari Indonesia (Number 61)"/>
        <s v="Nels"/>
        <s v="PT. Inti Citra Agung (Optik Melawai)"/>
        <s v="PT. Dunia Megah Cahaya (Optic Gani)"/>
        <s v="PT. Optik Seis Jaya (Optik Seis)"/>
        <s v="PT. Optik Tunggal Sempurna (Optik Tunggal)"/>
        <s v="Orca"/>
        <s v="PT. Cipta Kreasi Sandang Mandiri (Osella)"/>
        <s v="PT. Bina Citra Kharisma Lestari (House of OXA)"/>
        <s v="PT. Internasional Budi Pelita (Optik Internasional)"/>
        <s v="Origins"/>
        <s v="PT. Trio Distribusi (Oke Shop)"/>
        <s v="PT. Putra Agung Lestari (Payless)"/>
        <s v="PT. Planet Selancar Mandiri (Planet Surf)"/>
        <s v="PT. Sarimelati Kencana (Pizza Hut Indonesia-Support Center)"/>
        <s v="Pink "/>
        <s v="PT. Dunia Sepeda Jaya (Polygon)"/>
        <s v="PT. Ksatriya Isis (Point Break World / Rip Curl)"/>
        <s v="Poshboy"/>
        <s v="Princess"/>
        <s v="PT. Putraprima Nusakarya (Polo)"/>
        <s v="PT. Anugrah Busana Indah (Puma)"/>
        <s v="PT. Champ Resto Indonesia (Platinum Grill)"/>
        <s v="Quickly"/>
        <s v="PT. Aditya Mandiri Sejahtera (Queensland)"/>
        <s v="PT. Royal Pancapersada Anugerah (Roppan)"/>
        <s v="PT. Champ Resto Indonesia (Raa Cha Suki &amp; BBQ)"/>
        <s v="PT. Panca Mitrasari Lestari (Ramen 1)"/>
        <s v="PT. Karyamitra Budisentosa (Rotelli)"/>
        <s v="PT. Creasi Mode Indonesia (Rubi)"/>
        <s v="RV Collection"/>
        <s v="PT. Sebastian Citra Indonesia (Roti-O &amp; Qtalk)"/>
        <s v="Salon Headquarter"/>
        <s v="Shu Shu Joy In A Cup"/>
        <s v="CV. Christo Jaya Makmur (Salon Christopher)"/>
        <s v="PT. Mahkota Jayasentosa (Shoeline)"/>
        <s v="CV. Martin Lestari (Sharks)"/>
        <s v="PT. Visi Berkat Indonesia (Spexsymbol)"/>
        <s v="PT. Map Aktif Adiperkasa (Skechers)"/>
        <s v="CV. Hero Putra Perkasa (Share Tea)"/>
        <s v="Shine Professional Auto Care"/>
        <s v="PT. Metrox Dinamika (Shaga)"/>
        <s v="Sop Saudara Hj. Lian"/>
        <s v="Somay Little Menteng "/>
        <s v="Soto Lamongan Cak M (Makodang)"/>
        <s v="PT. Multi Megah Mandiri (Sox Galeri)"/>
        <s v="PT. Map Aktif Adiperkasa (Sport Station)"/>
        <s v="PT. Sukses Alam Makassar (Sumo SushiBar)"/>
        <s v="PT. Mitra Gaya Indah (Staccato)"/>
        <s v="PT. Selfinc Retail Indonesia (The Self Inc)"/>
        <s v="CV. Nusa Prima Pangan (Cafe Sosialita)"/>
        <s v="PT. Nusa Prima Pangan (Solaria)"/>
        <s v="PT. Berjaya Kudapan Sehat (Sour Sally)"/>
        <s v="CV. Dua Malaikat (Stroberi)"/>
        <s v="PT. Top Indo Maju (Top Diamond)"/>
        <s v="PT. Cipta Selera Murni (Texas Chicken)"/>
        <s v="Tea Break"/>
        <s v="PT. Everbesindo Surya Jaya (Tracce)"/>
        <s v="PT. Cahaya Tirta Rasa (Tea Bar)"/>
        <s v="PT. Top Indo Maju (Y.O.U)"/>
        <s v="PT. Surya Wira Mandiri (Tiwie)"/>
        <s v="PT. Matahari Graha Fantasi (Timezone)"/>
        <s v="PT. Delamibrands Kharisma Busana (Wrangler, The Executive, Colorbox, Adidas) &quot;TX The Executive&quot;"/>
        <s v="Urban Latte"/>
        <s v="PT. Urban Niaga Citralestari (Urban Essentials)"/>
        <s v="PT. Urban Niaga Citralestari (Urban &amp; Co Concept Store)"/>
        <s v="PT. Usaha Sumber Sentosa (USUPSO)"/>
        <s v="PT. Mitra Internasional Indonesia (Urban Republic)"/>
        <s v="Uttara Parfume"/>
        <s v="PT. Navya Retail Indonesia (Van's)"/>
        <s v="PT. Binabusana Internusa (Valino)"/>
        <s v="PT. Win Access Telecommunication (Vivo)"/>
        <s v="Warung Jawa Solo"/>
        <s v="PT. Indonesian Wacoal (Wacoal)"/>
        <s v="PT. Panca Mitra Prima Sejahtera (Watch Club)"/>
        <s v="PT. Duta Intidaya, Tbk (Watsons)"/>
        <s v="PT. GFC Terpadu (White Mode)"/>
        <s v="PT. GFC Terpadu (X-8)"/>
        <s v="PT. Lestari Mitra Sembada (XXI)"/>
        <s v="PT. Erafone Artha Retailindo (Xiaomi)"/>
        <s v="PT. Sukses Pangan Abadi (XO Suki / Dim Sum)"/>
        <s v="PT. Masakin Makassar Boba (Xing Fu Tang)"/>
        <s v="PT. Multirasa Nusantara (Yoshinoya)"/>
      </sharedItems>
    </cacheField>
    <cacheField name="Gedung" numFmtId="0">
      <sharedItems containsBlank="1"/>
    </cacheField>
    <cacheField name="Lantai" numFmtId="0">
      <sharedItems containsBlank="1" containsMixedTypes="1" containsNumber="1" containsInteger="1" minValue="1" maxValue="3" count="7">
        <m/>
        <s v="Dasar"/>
        <n v="2"/>
        <n v="1"/>
        <n v="3"/>
        <s v="NA"/>
        <s v="Basement"/>
      </sharedItems>
    </cacheField>
    <cacheField name="Luas" numFmtId="43">
      <sharedItems containsBlank="1" containsMixedTypes="1" containsNumber="1" minValue="1.5" maxValue="9996.49"/>
    </cacheField>
    <cacheField name="Awal Sewa" numFmtId="0">
      <sharedItems containsDate="1" containsBlank="1" containsMixedTypes="1" minDate="2003-03-30T00:00:00" maxDate="2022-09-12T00:00:00"/>
    </cacheField>
    <cacheField name="Akhir Sewa" numFmtId="0">
      <sharedItems containsDate="1" containsBlank="1" containsMixedTypes="1" minDate="1931-07-09T00:00:00" maxDate="2030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m/>
    <x v="0"/>
    <m/>
    <s v="15-Des-17"/>
    <s v="14-Des-20"/>
  </r>
  <r>
    <x v="0"/>
    <m/>
    <x v="0"/>
    <m/>
    <m/>
    <m/>
  </r>
  <r>
    <x v="0"/>
    <m/>
    <x v="0"/>
    <m/>
    <d v="2021-02-25T00:00:00"/>
    <d v="2022-02-24T00:00:00"/>
  </r>
  <r>
    <x v="0"/>
    <s v="A"/>
    <x v="1"/>
    <n v="136.75"/>
    <d v="2022-02-25T00:00:00"/>
    <d v="2023-02-24T00:00:00"/>
  </r>
  <r>
    <x v="1"/>
    <m/>
    <x v="0"/>
    <m/>
    <d v="2017-04-15T00:00:00"/>
    <d v="2022-04-14T00:00:00"/>
  </r>
  <r>
    <x v="1"/>
    <s v="B"/>
    <x v="2"/>
    <n v="306"/>
    <d v="2022-09-11T00:00:00"/>
    <d v="2023-09-10T00:00:00"/>
  </r>
  <r>
    <x v="2"/>
    <s v="P"/>
    <x v="2"/>
    <n v="3"/>
    <d v="2021-04-05T00:00:00"/>
    <d v="2022-04-04T00:00:00"/>
  </r>
  <r>
    <x v="3"/>
    <m/>
    <x v="0"/>
    <m/>
    <s v="24-Mei-21"/>
    <s v="23-Mei-22"/>
  </r>
  <r>
    <x v="4"/>
    <s v="A"/>
    <x v="1"/>
    <n v="9"/>
    <s v="24-Mei-22"/>
    <s v="23-Mei-23"/>
  </r>
  <r>
    <x v="5"/>
    <s v="B"/>
    <x v="3"/>
    <n v="292.77999999999997"/>
    <d v="2019-06-01T00:00:00"/>
    <s v="31-Mei-24"/>
  </r>
  <r>
    <x v="6"/>
    <m/>
    <x v="0"/>
    <m/>
    <d v="2019-01-29T00:00:00"/>
    <d v="2024-01-28T00:00:00"/>
  </r>
  <r>
    <x v="6"/>
    <m/>
    <x v="0"/>
    <m/>
    <m/>
    <m/>
  </r>
  <r>
    <x v="6"/>
    <m/>
    <x v="0"/>
    <m/>
    <s v="29-Des-21"/>
    <d v="2022-03-28T00:00:00"/>
  </r>
  <r>
    <x v="6"/>
    <s v="B"/>
    <x v="3"/>
    <n v="222.42500000000001"/>
    <d v="2022-03-29T00:00:00"/>
    <d v="2022-06-28T00:00:00"/>
  </r>
  <r>
    <x v="7"/>
    <s v="B"/>
    <x v="3"/>
    <n v="135"/>
    <d v="2021-11-15T00:00:00"/>
    <d v="2026-11-14T00:00:00"/>
  </r>
  <r>
    <x v="8"/>
    <m/>
    <x v="0"/>
    <m/>
    <d v="2022-04-15T00:00:00"/>
    <d v="2027-04-14T00:00:00"/>
  </r>
  <r>
    <x v="4"/>
    <s v="C"/>
    <x v="1"/>
    <n v="44.06"/>
    <d v="2022-04-23T00:00:00"/>
    <d v="2027-04-22T00:00:00"/>
  </r>
  <r>
    <x v="9"/>
    <s v="C"/>
    <x v="2"/>
    <n v="28.23"/>
    <d v="2019-07-13T00:00:00"/>
    <d v="2022-07-12T00:00:00"/>
  </r>
  <r>
    <x v="10"/>
    <s v="C"/>
    <x v="2"/>
    <n v="32"/>
    <d v="2019-06-07T00:00:00"/>
    <d v="2024-06-06T00:00:00"/>
  </r>
  <r>
    <x v="11"/>
    <m/>
    <x v="0"/>
    <m/>
    <s v="13-Ags-18"/>
    <s v="12-Ags-21"/>
  </r>
  <r>
    <x v="4"/>
    <s v="C"/>
    <x v="3"/>
    <n v="61.5"/>
    <d v="2021-11-05T00:00:00"/>
    <d v="2022-11-04T00:00:00"/>
  </r>
  <r>
    <x v="12"/>
    <s v="D"/>
    <x v="1"/>
    <n v="250"/>
    <d v="2019-01-15T00:00:00"/>
    <d v="2024-01-14T00:00:00"/>
  </r>
  <r>
    <x v="13"/>
    <s v="B"/>
    <x v="1"/>
    <n v="50.19"/>
    <d v="2022-02-11T00:00:00"/>
    <d v="2025-02-10T00:00:00"/>
  </r>
  <r>
    <x v="14"/>
    <m/>
    <x v="0"/>
    <m/>
    <d v="2019-04-15T00:00:00"/>
    <d v="2022-04-14T00:00:00"/>
  </r>
  <r>
    <x v="14"/>
    <s v="A"/>
    <x v="1"/>
    <n v="267.27"/>
    <d v="2022-04-15T00:00:00"/>
    <d v="2025-04-14T00:00:00"/>
  </r>
  <r>
    <x v="15"/>
    <m/>
    <x v="0"/>
    <m/>
    <s v="1-Okt-17"/>
    <d v="2022-11-30T00:00:00"/>
  </r>
  <r>
    <x v="15"/>
    <s v="B"/>
    <x v="3"/>
    <n v="267.08"/>
    <d v="2018-06-09T00:00:00"/>
    <d v="2023-06-08T00:00:00"/>
  </r>
  <r>
    <x v="16"/>
    <m/>
    <x v="0"/>
    <m/>
    <d v="2015-09-01T00:00:00"/>
    <s v="31-Ags-20"/>
  </r>
  <r>
    <x v="16"/>
    <s v="B"/>
    <x v="3"/>
    <n v="97.5"/>
    <s v="25-Des-20"/>
    <s v="24-Des-22"/>
  </r>
  <r>
    <x v="17"/>
    <s v="B"/>
    <x v="1"/>
    <n v="175.44"/>
    <d v="2018-09-15T00:00:00"/>
    <d v="2023-09-14T00:00:00"/>
  </r>
  <r>
    <x v="18"/>
    <m/>
    <x v="0"/>
    <m/>
    <d v="2019-11-01T00:00:00"/>
    <s v="31-Okt-21"/>
  </r>
  <r>
    <x v="18"/>
    <m/>
    <x v="0"/>
    <m/>
    <m/>
    <d v="2022-01-23T00:00:00"/>
  </r>
  <r>
    <x v="18"/>
    <s v="B"/>
    <x v="3"/>
    <n v="67.849999999999994"/>
    <d v="2022-01-24T00:00:00"/>
    <d v="2023-01-23T00:00:00"/>
  </r>
  <r>
    <x v="19"/>
    <m/>
    <x v="0"/>
    <m/>
    <d v="2018-02-01T00:00:00"/>
    <d v="2023-01-31T00:00:00"/>
  </r>
  <r>
    <x v="19"/>
    <s v="B"/>
    <x v="3"/>
    <n v="96.78"/>
    <d v="2018-02-01T00:00:00"/>
    <s v="31-Mei-23"/>
  </r>
  <r>
    <x v="20"/>
    <m/>
    <x v="0"/>
    <m/>
    <s v="15-Mei-22"/>
    <s v="14-Mei-25"/>
  </r>
  <r>
    <x v="4"/>
    <s v="C"/>
    <x v="1"/>
    <n v="63.52"/>
    <d v="2022-04-13T00:00:00"/>
    <d v="2025-04-12T00:00:00"/>
  </r>
  <r>
    <x v="21"/>
    <s v="D"/>
    <x v="1"/>
    <n v="47.5"/>
    <d v="2018-09-01T00:00:00"/>
    <s v="31-Ags-21"/>
  </r>
  <r>
    <x v="21"/>
    <s v="C"/>
    <x v="1"/>
    <n v="10"/>
    <d v="2022-01-07T00:00:00"/>
    <d v="2025-01-06T00:00:00"/>
  </r>
  <r>
    <x v="22"/>
    <s v="A"/>
    <x v="1"/>
    <n v="60"/>
    <d v="2022-06-01T00:00:00"/>
    <s v="31-Mei-25"/>
  </r>
  <r>
    <x v="23"/>
    <s v="P"/>
    <x v="4"/>
    <n v="22.33"/>
    <d v="2019-06-01T00:00:00"/>
    <s v="31-Mei-22"/>
  </r>
  <r>
    <x v="24"/>
    <s v="C"/>
    <x v="3"/>
    <n v="117.66"/>
    <d v="2020-03-01T00:00:00"/>
    <d v="2023-02-28T00:00:00"/>
  </r>
  <r>
    <x v="25"/>
    <m/>
    <x v="0"/>
    <m/>
    <d v="2019-07-10T00:00:00"/>
    <d v="2020-07-09T00:00:00"/>
  </r>
  <r>
    <x v="25"/>
    <m/>
    <x v="0"/>
    <m/>
    <d v="2020-07-10T00:00:00"/>
    <d v="2021-07-09T00:00:00"/>
  </r>
  <r>
    <x v="25"/>
    <m/>
    <x v="0"/>
    <m/>
    <d v="2021-07-10T00:00:00"/>
    <d v="2022-07-09T00:00:00"/>
  </r>
  <r>
    <x v="25"/>
    <s v="C"/>
    <x v="4"/>
    <n v="41.5"/>
    <d v="2022-07-10T00:00:00"/>
    <d v="2023-07-09T00:00:00"/>
  </r>
  <r>
    <x v="25"/>
    <m/>
    <x v="0"/>
    <m/>
    <m/>
    <m/>
  </r>
  <r>
    <x v="25"/>
    <m/>
    <x v="0"/>
    <m/>
    <d v="2021-07-30T00:00:00"/>
    <s v="29-Okt-21"/>
  </r>
  <r>
    <x v="25"/>
    <s v="A"/>
    <x v="2"/>
    <n v="92.92"/>
    <s v="30-Okt-21"/>
    <s v="29-Okt-26"/>
  </r>
  <r>
    <x v="26"/>
    <m/>
    <x v="0"/>
    <m/>
    <d v="2019-09-02T00:00:00"/>
    <d v="2020-09-01T00:00:00"/>
  </r>
  <r>
    <x v="26"/>
    <m/>
    <x v="0"/>
    <m/>
    <d v="2020-09-02T00:00:00"/>
    <d v="2020-11-12T00:00:00"/>
  </r>
  <r>
    <x v="26"/>
    <m/>
    <x v="0"/>
    <m/>
    <d v="2020-11-13T00:00:00"/>
    <d v="2021-11-12T00:00:00"/>
  </r>
  <r>
    <x v="26"/>
    <s v="A"/>
    <x v="3"/>
    <n v="16"/>
    <s v="30-Des-21"/>
    <s v="29-Des-22"/>
  </r>
  <r>
    <x v="27"/>
    <s v="A"/>
    <x v="1"/>
    <n v="9"/>
    <s v="15-Des-21"/>
    <s v="14-Des-22"/>
  </r>
  <r>
    <x v="27"/>
    <m/>
    <x v="0"/>
    <m/>
    <d v="2018-06-24T00:00:00"/>
    <d v="2021-06-23T00:00:00"/>
  </r>
  <r>
    <x v="27"/>
    <s v="B"/>
    <x v="2"/>
    <n v="70"/>
    <d v="2021-09-16T00:00:00"/>
    <d v="2024-09-15T00:00:00"/>
  </r>
  <r>
    <x v="28"/>
    <s v="B"/>
    <x v="1"/>
    <n v="49.85"/>
    <d v="2018-04-01T00:00:00"/>
    <d v="2023-03-31T00:00:00"/>
  </r>
  <r>
    <x v="4"/>
    <s v="B"/>
    <x v="1"/>
    <n v="56.51"/>
    <d v="2022-02-01T00:00:00"/>
    <d v="2023-09-29T00:00:00"/>
  </r>
  <r>
    <x v="29"/>
    <m/>
    <x v="0"/>
    <m/>
    <s v="1-Okt-15"/>
    <d v="2020-09-30T00:00:00"/>
  </r>
  <r>
    <x v="29"/>
    <m/>
    <x v="0"/>
    <m/>
    <m/>
    <m/>
  </r>
  <r>
    <x v="29"/>
    <s v="C"/>
    <x v="2"/>
    <n v="93.6"/>
    <d v="2021-01-24T00:00:00"/>
    <d v="2022-01-23T00:00:00"/>
  </r>
  <r>
    <x v="29"/>
    <s v="D"/>
    <x v="1"/>
    <n v="62.2"/>
    <d v="2022-03-01T00:00:00"/>
    <d v="2025-02-28T00:00:00"/>
  </r>
  <r>
    <x v="29"/>
    <s v="Roppan"/>
    <x v="4"/>
    <n v="30"/>
    <d v="2022-03-01T00:00:00"/>
    <d v="2025-02-28T00:00:00"/>
  </r>
  <r>
    <x v="30"/>
    <s v="D"/>
    <x v="1"/>
    <s v="NA"/>
    <s v="15-Ags-19"/>
    <s v="14-Ags-24"/>
  </r>
  <r>
    <x v="31"/>
    <m/>
    <x v="0"/>
    <m/>
    <d v="2018-09-22T00:00:00"/>
    <d v="2021-09-21T00:00:00"/>
  </r>
  <r>
    <x v="31"/>
    <s v="D"/>
    <x v="1"/>
    <s v="NA"/>
    <d v="2021-09-22T00:00:00"/>
    <d v="2024-09-21T00:00:00"/>
  </r>
  <r>
    <x v="31"/>
    <m/>
    <x v="0"/>
    <m/>
    <d v="2018-09-01T00:00:00"/>
    <s v="31-Ags-21"/>
  </r>
  <r>
    <x v="31"/>
    <s v="D"/>
    <x v="1"/>
    <s v="NA"/>
    <d v="2021-09-01T00:00:00"/>
    <s v="31-Ags-24"/>
  </r>
  <r>
    <x v="31"/>
    <m/>
    <x v="0"/>
    <m/>
    <d v="2018-01-01T00:00:00"/>
    <s v="31-Des-21"/>
  </r>
  <r>
    <x v="31"/>
    <s v="ATM Center"/>
    <x v="1"/>
    <s v="NA"/>
    <d v="2022-01-01T00:00:00"/>
    <s v="31-Des-24"/>
  </r>
  <r>
    <x v="32"/>
    <s v="ATM Center"/>
    <x v="1"/>
    <s v="NA"/>
    <d v="2020-06-01T00:00:00"/>
    <s v="31-Mei-22"/>
  </r>
  <r>
    <x v="32"/>
    <s v="ATM Center"/>
    <x v="1"/>
    <n v="1.5"/>
    <d v="2022-06-01T00:00:00"/>
    <s v="31-Mei-23"/>
  </r>
  <r>
    <x v="33"/>
    <m/>
    <x v="0"/>
    <m/>
    <s v="1-Mei-20"/>
    <d v="2022-04-30T00:00:00"/>
  </r>
  <r>
    <x v="33"/>
    <s v="ATM Center"/>
    <x v="1"/>
    <s v="NA"/>
    <s v="1-Mei-22"/>
    <d v="2024-04-30T00:00:00"/>
  </r>
  <r>
    <x v="34"/>
    <m/>
    <x v="0"/>
    <m/>
    <d v="2019-01-01T00:00:00"/>
    <s v="31-Des-21"/>
  </r>
  <r>
    <x v="34"/>
    <s v="ATM Center"/>
    <x v="1"/>
    <s v="NA"/>
    <d v="2022-01-01T00:00:00"/>
    <s v="31-Des-24"/>
  </r>
  <r>
    <x v="35"/>
    <m/>
    <x v="0"/>
    <m/>
    <s v="27-Ags-18"/>
    <s v="26-Ags-21"/>
  </r>
  <r>
    <x v="4"/>
    <s v="ATM Center"/>
    <x v="1"/>
    <n v="38.76"/>
    <s v="27-Ags-21"/>
    <s v="26-Ags-24"/>
  </r>
  <r>
    <x v="36"/>
    <m/>
    <x v="0"/>
    <m/>
    <d v="2019-06-01T00:00:00"/>
    <s v="31-Mei-22"/>
  </r>
  <r>
    <x v="36"/>
    <s v="ATM Center"/>
    <x v="1"/>
    <n v="1.5"/>
    <d v="2022-06-01T00:00:00"/>
    <s v="31-Mei-24"/>
  </r>
  <r>
    <x v="36"/>
    <s v="ATM Center"/>
    <x v="1"/>
    <n v="1.5"/>
    <d v="2022-06-01T00:00:00"/>
    <s v="31-Mei-24"/>
  </r>
  <r>
    <x v="37"/>
    <m/>
    <x v="0"/>
    <m/>
    <d v="2018-07-09T00:00:00"/>
    <d v="2021-07-08T00:00:00"/>
  </r>
  <r>
    <x v="37"/>
    <s v="ATM Center"/>
    <x v="1"/>
    <n v="1.8"/>
    <d v="2021-07-09T00:00:00"/>
    <d v="2023-07-08T00:00:00"/>
  </r>
  <r>
    <x v="37"/>
    <m/>
    <x v="0"/>
    <m/>
    <d v="2021-09-07T00:00:00"/>
    <d v="2023-09-06T00:00:00"/>
  </r>
  <r>
    <x v="37"/>
    <m/>
    <x v="0"/>
    <m/>
    <d v="2018-11-30T00:00:00"/>
    <d v="2021-11-29T00:00:00"/>
  </r>
  <r>
    <x v="37"/>
    <s v="B"/>
    <x v="2"/>
    <n v="56.89"/>
    <d v="2021-07-07T00:00:00"/>
    <d v="2023-07-06T00:00:00"/>
  </r>
  <r>
    <x v="38"/>
    <s v="A"/>
    <x v="2"/>
    <n v="55"/>
    <d v="2019-07-20T00:00:00"/>
    <d v="2022-07-19T00:00:00"/>
  </r>
  <r>
    <x v="39"/>
    <m/>
    <x v="0"/>
    <m/>
    <s v="11-Mei-20"/>
    <s v="10-Mei-21"/>
  </r>
  <r>
    <x v="39"/>
    <m/>
    <x v="0"/>
    <m/>
    <s v="3-Ags-20"/>
    <s v="2-Ags-21"/>
  </r>
  <r>
    <x v="39"/>
    <m/>
    <x v="0"/>
    <m/>
    <s v="3-Ags-21"/>
    <s v="2-Ags-22"/>
  </r>
  <r>
    <x v="39"/>
    <s v="D"/>
    <x v="1"/>
    <n v="9"/>
    <s v="3-Ags-22"/>
    <s v="2-Ags-23"/>
  </r>
  <r>
    <x v="40"/>
    <s v="B"/>
    <x v="3"/>
    <n v="136"/>
    <d v="2018-11-01T00:00:00"/>
    <s v="31-Okt-23"/>
  </r>
  <r>
    <x v="41"/>
    <s v="A"/>
    <x v="3"/>
    <n v="47.22"/>
    <d v="2020-09-01T00:00:00"/>
    <s v="31-Ags-23"/>
  </r>
  <r>
    <x v="42"/>
    <m/>
    <x v="0"/>
    <m/>
    <s v="1-Mei-18"/>
    <d v="2021-04-30T00:00:00"/>
  </r>
  <r>
    <x v="42"/>
    <m/>
    <x v="0"/>
    <m/>
    <m/>
    <m/>
  </r>
  <r>
    <x v="42"/>
    <m/>
    <x v="0"/>
    <m/>
    <s v="1-Mei-21"/>
    <s v="31-Okt-21"/>
  </r>
  <r>
    <x v="42"/>
    <m/>
    <x v="0"/>
    <m/>
    <d v="2021-11-01T00:00:00"/>
    <d v="2022-04-30T00:00:00"/>
  </r>
  <r>
    <x v="42"/>
    <s v="C"/>
    <x v="4"/>
    <n v="187"/>
    <s v="1-Mei-22"/>
    <d v="2025-04-30T00:00:00"/>
  </r>
  <r>
    <x v="43"/>
    <m/>
    <x v="0"/>
    <m/>
    <s v="16-Ags-15"/>
    <s v="15-Ags-20"/>
  </r>
  <r>
    <x v="43"/>
    <m/>
    <x v="0"/>
    <m/>
    <m/>
    <m/>
  </r>
  <r>
    <x v="43"/>
    <m/>
    <x v="0"/>
    <m/>
    <m/>
    <d v="2020-11-21T00:00:00"/>
  </r>
  <r>
    <x v="43"/>
    <m/>
    <x v="0"/>
    <m/>
    <d v="2020-11-22T00:00:00"/>
    <d v="2021-11-21T00:00:00"/>
  </r>
  <r>
    <x v="43"/>
    <s v="C"/>
    <x v="3"/>
    <n v="68.599999999999994"/>
    <d v="2021-11-23T00:00:00"/>
    <d v="2024-11-22T00:00:00"/>
  </r>
  <r>
    <x v="44"/>
    <s v="C"/>
    <x v="2"/>
    <n v="856"/>
    <d v="2021-09-01T00:00:00"/>
    <d v="2024-07-31T00:00:00"/>
  </r>
  <r>
    <x v="45"/>
    <m/>
    <x v="0"/>
    <m/>
    <s v="15-Mei-18"/>
    <s v="14-Mei-21"/>
  </r>
  <r>
    <x v="45"/>
    <s v="C"/>
    <x v="3"/>
    <n v="142.29499999999999"/>
    <s v="22-Ags-21"/>
    <s v="21-Ags-22"/>
  </r>
  <r>
    <x v="46"/>
    <m/>
    <x v="0"/>
    <m/>
    <d v="2018-09-01T00:00:00"/>
    <s v="31-Ags-21"/>
  </r>
  <r>
    <x v="4"/>
    <s v="B"/>
    <x v="2"/>
    <n v="25.95"/>
    <d v="2021-11-24T00:00:00"/>
    <d v="2024-11-23T00:00:00"/>
  </r>
  <r>
    <x v="47"/>
    <s v="B"/>
    <x v="1"/>
    <n v="47.42"/>
    <s v="1-Des-18"/>
    <d v="2023-11-30T00:00:00"/>
  </r>
  <r>
    <x v="48"/>
    <m/>
    <x v="0"/>
    <m/>
    <d v="2018-09-01T00:00:00"/>
    <s v="31-Ags-21"/>
  </r>
  <r>
    <x v="4"/>
    <s v="C"/>
    <x v="3"/>
    <n v="24"/>
    <s v="17-Des-21"/>
    <s v="16-Des-24"/>
  </r>
  <r>
    <x v="49"/>
    <m/>
    <x v="0"/>
    <m/>
    <d v="2004-07-01T00:00:00"/>
    <d v="2014-06-30T00:00:00"/>
  </r>
  <r>
    <x v="49"/>
    <m/>
    <x v="0"/>
    <m/>
    <m/>
    <m/>
  </r>
  <r>
    <x v="49"/>
    <m/>
    <x v="0"/>
    <m/>
    <d v="2014-07-01T00:00:00"/>
    <s v="31-Des-17"/>
  </r>
  <r>
    <x v="49"/>
    <s v="D"/>
    <x v="2"/>
    <n v="2307"/>
    <d v="2018-01-01T00:00:00"/>
    <s v="31-Des-22"/>
  </r>
  <r>
    <x v="50"/>
    <m/>
    <x v="0"/>
    <m/>
    <s v="9-Okt-19"/>
    <s v="8-Okt-20"/>
  </r>
  <r>
    <x v="50"/>
    <m/>
    <x v="0"/>
    <m/>
    <s v="9-Okt-20"/>
    <s v="8-Okt-21"/>
  </r>
  <r>
    <x v="50"/>
    <s v="A"/>
    <x v="1"/>
    <n v="6"/>
    <d v="2022-01-30T00:00:00"/>
    <d v="2023-01-29T00:00:00"/>
  </r>
  <r>
    <x v="51"/>
    <s v="B"/>
    <x v="1"/>
    <n v="182.44"/>
    <d v="2019-11-02T00:00:00"/>
    <d v="2025-05-26T00:00:00"/>
  </r>
  <r>
    <x v="51"/>
    <m/>
    <x v="0"/>
    <m/>
    <m/>
    <m/>
  </r>
  <r>
    <x v="51"/>
    <s v="C"/>
    <x v="4"/>
    <n v="37.024000000000001"/>
    <d v="2019-11-02T00:00:00"/>
    <d v="2025-05-26T00:00:00"/>
  </r>
  <r>
    <x v="52"/>
    <m/>
    <x v="0"/>
    <m/>
    <s v="10-Mei-20"/>
    <s v="9-Mei-25"/>
  </r>
  <r>
    <x v="52"/>
    <s v="B"/>
    <x v="1"/>
    <n v="32.799999999999997"/>
    <d v="2020-11-25T00:00:00"/>
    <d v="2025-11-24T00:00:00"/>
  </r>
  <r>
    <x v="53"/>
    <s v="C"/>
    <x v="1"/>
    <n v="151.19999999999999"/>
    <d v="2020-03-15T00:00:00"/>
    <d v="2025-03-14T00:00:00"/>
  </r>
  <r>
    <x v="53"/>
    <m/>
    <x v="0"/>
    <m/>
    <d v="2021-01-23T00:00:00"/>
    <d v="2025-03-14T00:00:00"/>
  </r>
  <r>
    <x v="53"/>
    <s v="C"/>
    <x v="4"/>
    <n v="20"/>
    <m/>
    <m/>
  </r>
  <r>
    <x v="54"/>
    <m/>
    <x v="0"/>
    <m/>
    <s v="1-Mei-19"/>
    <d v="2024-04-30T00:00:00"/>
  </r>
  <r>
    <x v="54"/>
    <s v="D"/>
    <x v="3"/>
    <n v="2819.6"/>
    <m/>
    <m/>
  </r>
  <r>
    <x v="55"/>
    <m/>
    <x v="0"/>
    <m/>
    <s v="12-Ags-20"/>
    <s v="11-Ags-24"/>
  </r>
  <r>
    <x v="55"/>
    <s v="C"/>
    <x v="1"/>
    <n v="66.599999999999994"/>
    <m/>
    <d v="2024-11-03T00:00:00"/>
  </r>
  <r>
    <x v="56"/>
    <m/>
    <x v="0"/>
    <m/>
    <d v="2019-09-01T00:00:00"/>
    <s v="31-Ags-20"/>
  </r>
  <r>
    <x v="56"/>
    <m/>
    <x v="0"/>
    <m/>
    <d v="2020-11-23T00:00:00"/>
    <d v="2021-11-24T00:00:00"/>
  </r>
  <r>
    <x v="56"/>
    <m/>
    <x v="0"/>
    <m/>
    <m/>
    <m/>
  </r>
  <r>
    <x v="56"/>
    <s v="C"/>
    <x v="1"/>
    <n v="9"/>
    <s v="23-Des-21"/>
    <s v="22-Des-22"/>
  </r>
  <r>
    <x v="57"/>
    <m/>
    <x v="0"/>
    <m/>
    <s v="19-Des-18"/>
    <s v="18-Des-21"/>
  </r>
  <r>
    <x v="4"/>
    <s v="B"/>
    <x v="1"/>
    <n v="12"/>
    <s v="19-Des-21"/>
    <s v="18-Des-24"/>
  </r>
  <r>
    <x v="58"/>
    <s v="D"/>
    <x v="1"/>
    <n v="60"/>
    <s v="15-Ags-22"/>
    <s v="14-Ags-25"/>
  </r>
  <r>
    <x v="59"/>
    <m/>
    <x v="0"/>
    <m/>
    <d v="2019-01-12T00:00:00"/>
    <d v="2022-01-11T00:00:00"/>
  </r>
  <r>
    <x v="4"/>
    <s v="C"/>
    <x v="2"/>
    <n v="186.88"/>
    <s v="7-Mei-22"/>
    <s v="6-Mei-23"/>
  </r>
  <r>
    <x v="60"/>
    <m/>
    <x v="0"/>
    <m/>
    <s v="2-Okt-18"/>
    <s v="1-Okt-21"/>
  </r>
  <r>
    <x v="60"/>
    <s v="ATM Center"/>
    <x v="1"/>
    <s v="NA"/>
    <s v="2-Okt-21"/>
    <s v="1-Okt-24"/>
  </r>
  <r>
    <x v="61"/>
    <s v="D"/>
    <x v="1"/>
    <n v="60"/>
    <d v="2021-01-15T00:00:00"/>
    <d v="2026-01-14T00:00:00"/>
  </r>
  <r>
    <x v="62"/>
    <s v="D"/>
    <x v="1"/>
    <n v="31.5"/>
    <d v="2021-04-30T00:00:00"/>
    <d v="2025-04-29T00:00:00"/>
  </r>
  <r>
    <x v="4"/>
    <s v="D"/>
    <x v="1"/>
    <n v="64.83"/>
    <d v="2021-04-30T00:00:00"/>
    <d v="2025-04-29T00:00:00"/>
  </r>
  <r>
    <x v="63"/>
    <m/>
    <x v="0"/>
    <m/>
    <d v="2017-02-01T00:00:00"/>
    <d v="2022-01-31T00:00:00"/>
  </r>
  <r>
    <x v="63"/>
    <m/>
    <x v="0"/>
    <m/>
    <d v="2018-03-15T00:00:00"/>
    <d v="2023-03-14T00:00:00"/>
  </r>
  <r>
    <x v="63"/>
    <s v="B"/>
    <x v="2"/>
    <n v="339.24"/>
    <m/>
    <m/>
  </r>
  <r>
    <x v="64"/>
    <m/>
    <x v="0"/>
    <m/>
    <s v="1-Mei-16"/>
    <d v="2021-04-30T00:00:00"/>
  </r>
  <r>
    <x v="64"/>
    <m/>
    <x v="0"/>
    <m/>
    <m/>
    <m/>
  </r>
  <r>
    <x v="64"/>
    <s v="C"/>
    <x v="3"/>
    <n v="68.430000000000007"/>
    <s v="30-Okt-21"/>
    <s v="29-Okt-22"/>
  </r>
  <r>
    <x v="65"/>
    <s v="C"/>
    <x v="2"/>
    <n v="715.94"/>
    <s v="20-Mei-19"/>
    <s v="19-Mei-24"/>
  </r>
  <r>
    <x v="66"/>
    <m/>
    <x v="0"/>
    <m/>
    <d v="2018-07-21T00:00:00"/>
    <d v="2023-07-20T00:00:00"/>
  </r>
  <r>
    <x v="66"/>
    <s v="B"/>
    <x v="1"/>
    <n v="116.15"/>
    <m/>
    <d v="2023-07-20T00:00:00"/>
  </r>
  <r>
    <x v="66"/>
    <m/>
    <x v="0"/>
    <m/>
    <d v="2019-03-08T00:00:00"/>
    <d v="2023-07-21T00:00:00"/>
  </r>
  <r>
    <x v="66"/>
    <s v="C"/>
    <x v="1"/>
    <n v="55.3"/>
    <m/>
    <d v="2023-07-21T00:00:00"/>
  </r>
  <r>
    <x v="67"/>
    <m/>
    <x v="0"/>
    <m/>
    <d v="2017-09-14T00:00:00"/>
    <d v="2022-09-13T00:00:00"/>
  </r>
  <r>
    <x v="67"/>
    <s v="D"/>
    <x v="1"/>
    <n v="94.22999999999999"/>
    <m/>
    <d v="2022-09-13T00:00:00"/>
  </r>
  <r>
    <x v="68"/>
    <m/>
    <x v="0"/>
    <m/>
    <d v="2020-01-26T00:00:00"/>
    <d v="2021-01-25T00:00:00"/>
  </r>
  <r>
    <x v="4"/>
    <m/>
    <x v="0"/>
    <m/>
    <m/>
    <m/>
  </r>
  <r>
    <x v="4"/>
    <m/>
    <x v="0"/>
    <m/>
    <s v="5-Mei-21"/>
    <s v="4-Mei-22"/>
  </r>
  <r>
    <x v="4"/>
    <s v="B"/>
    <x v="1"/>
    <n v="22.81"/>
    <s v="1-Okt-21"/>
    <d v="2024-09-30T00:00:00"/>
  </r>
  <r>
    <x v="69"/>
    <s v="NA"/>
    <x v="5"/>
    <s v="NA"/>
    <d v="2020-01-01T00:00:00"/>
    <s v="31-Des-24"/>
  </r>
  <r>
    <x v="70"/>
    <s v="C"/>
    <x v="4"/>
    <n v="111.81"/>
    <d v="2020-04-15T00:00:00"/>
    <d v="2023-04-14T00:00:00"/>
  </r>
  <r>
    <x v="71"/>
    <s v="B"/>
    <x v="3"/>
    <n v="17.649999999999999"/>
    <d v="2021-03-02T00:00:00"/>
    <d v="2023-03-01T00:00:00"/>
  </r>
  <r>
    <x v="72"/>
    <m/>
    <x v="0"/>
    <m/>
    <s v="1-Des-17"/>
    <d v="2022-11-30T00:00:00"/>
  </r>
  <r>
    <x v="4"/>
    <s v="B"/>
    <x v="3"/>
    <n v="94.56"/>
    <m/>
    <m/>
  </r>
  <r>
    <x v="73"/>
    <m/>
    <x v="0"/>
    <m/>
    <d v="2019-03-25T00:00:00"/>
    <d v="2022-03-24T00:00:00"/>
  </r>
  <r>
    <x v="4"/>
    <s v="A"/>
    <x v="3"/>
    <n v="84.16"/>
    <d v="2022-07-25T00:00:00"/>
    <d v="2025-07-24T00:00:00"/>
  </r>
  <r>
    <x v="74"/>
    <m/>
    <x v="0"/>
    <m/>
    <s v="1-Ags-21"/>
    <d v="2024-07-31T00:00:00"/>
  </r>
  <r>
    <x v="74"/>
    <s v="B"/>
    <x v="1"/>
    <n v="63.05"/>
    <d v="2021-09-30T00:00:00"/>
    <d v="2024-09-29T00:00:00"/>
  </r>
  <r>
    <x v="74"/>
    <s v="B"/>
    <x v="1"/>
    <n v="2.8"/>
    <d v="2021-11-01T00:00:00"/>
    <d v="2024-09-29T00:00:00"/>
  </r>
  <r>
    <x v="75"/>
    <s v="B"/>
    <x v="4"/>
    <n v="700"/>
    <s v="1-Ags-17"/>
    <d v="2022-07-31T00:00:00"/>
  </r>
  <r>
    <x v="76"/>
    <m/>
    <x v="0"/>
    <m/>
    <d v="2017-02-01T00:00:00"/>
    <d v="2022-01-31T00:00:00"/>
  </r>
  <r>
    <x v="4"/>
    <s v="C"/>
    <x v="3"/>
    <n v="127.42"/>
    <d v="2022-07-09T00:00:00"/>
    <d v="2025-07-08T00:00:00"/>
  </r>
  <r>
    <x v="77"/>
    <m/>
    <x v="0"/>
    <m/>
    <d v="2018-02-01T00:00:00"/>
    <d v="2020-01-31T00:00:00"/>
  </r>
  <r>
    <x v="77"/>
    <m/>
    <x v="0"/>
    <m/>
    <d v="2018-02-25T00:00:00"/>
    <d v="2021-01-24T00:00:00"/>
  </r>
  <r>
    <x v="77"/>
    <m/>
    <x v="0"/>
    <m/>
    <d v="2021-07-13T00:00:00"/>
    <s v="12-Okt-21"/>
  </r>
  <r>
    <x v="77"/>
    <m/>
    <x v="0"/>
    <m/>
    <d v="2021-11-11T00:00:00"/>
    <d v="2022-02-10T00:00:00"/>
  </r>
  <r>
    <x v="77"/>
    <m/>
    <x v="0"/>
    <m/>
    <d v="2022-02-11T00:00:00"/>
    <s v="10-Mei22"/>
  </r>
  <r>
    <x v="77"/>
    <s v="C"/>
    <x v="2"/>
    <n v="68.760000000000005"/>
    <s v="10-Mei-22"/>
    <s v="10-Ags-22"/>
  </r>
  <r>
    <x v="78"/>
    <m/>
    <x v="0"/>
    <m/>
    <s v="16-Mei-16"/>
    <s v="15-Mei-21"/>
  </r>
  <r>
    <x v="4"/>
    <s v="B"/>
    <x v="1"/>
    <n v="51.78"/>
    <d v="2021-09-08T00:00:00"/>
    <d v="2022-09-09T00:00:00"/>
  </r>
  <r>
    <x v="79"/>
    <s v="A"/>
    <x v="2"/>
    <n v="2056.7460000000001"/>
    <d v="2018-04-24T00:00:00"/>
    <d v="2023-06-23T00:00:00"/>
  </r>
  <r>
    <x v="80"/>
    <s v="D"/>
    <x v="1"/>
    <n v="106.395"/>
    <d v="2018-02-24T00:00:00"/>
    <d v="2023-02-23T00:00:00"/>
  </r>
  <r>
    <x v="81"/>
    <m/>
    <x v="0"/>
    <m/>
    <s v="3-Ags-20"/>
    <s v="2-Ags-21"/>
  </r>
  <r>
    <x v="4"/>
    <s v="B"/>
    <x v="3"/>
    <n v="1.69"/>
    <s v="3-Ags-21"/>
    <s v="2-Ags-22"/>
  </r>
  <r>
    <x v="82"/>
    <m/>
    <x v="0"/>
    <m/>
    <d v="2019-09-16T00:00:00"/>
    <d v="2022-09-15T00:00:00"/>
  </r>
  <r>
    <x v="4"/>
    <s v="B"/>
    <x v="1"/>
    <n v="100"/>
    <m/>
    <m/>
  </r>
  <r>
    <x v="83"/>
    <m/>
    <x v="0"/>
    <m/>
    <d v="2019-01-08T00:00:00"/>
    <d v="2022-01-07T00:00:00"/>
  </r>
  <r>
    <x v="4"/>
    <s v="D"/>
    <x v="1"/>
    <n v="91"/>
    <d v="2022-07-21T00:00:00"/>
    <d v="2024-07-20T00:00:00"/>
  </r>
  <r>
    <x v="84"/>
    <s v="C"/>
    <x v="1"/>
    <n v="134.86000000000001"/>
    <d v="2019-07-01T00:00:00"/>
    <d v="2024-09-30T00:00:00"/>
  </r>
  <r>
    <x v="84"/>
    <s v="C"/>
    <x v="1"/>
    <n v="156.35"/>
    <m/>
    <m/>
  </r>
  <r>
    <x v="85"/>
    <m/>
    <x v="0"/>
    <m/>
    <s v="15-Mei-19"/>
    <s v="14-Mei-20"/>
  </r>
  <r>
    <x v="85"/>
    <m/>
    <x v="0"/>
    <m/>
    <s v="31-Mei-19"/>
    <s v="30-Mei-20"/>
  </r>
  <r>
    <x v="85"/>
    <m/>
    <x v="0"/>
    <m/>
    <s v="3-Ags-20"/>
    <s v="2-Ags-21"/>
  </r>
  <r>
    <x v="85"/>
    <m/>
    <x v="0"/>
    <m/>
    <s v="3-Ags-21"/>
    <s v="2-Ags-22"/>
  </r>
  <r>
    <x v="85"/>
    <s v="A"/>
    <x v="1"/>
    <n v="4"/>
    <m/>
    <s v="13-Okt-22"/>
  </r>
  <r>
    <x v="86"/>
    <m/>
    <x v="0"/>
    <m/>
    <s v="12-Des-19"/>
    <s v="11-Des-20"/>
  </r>
  <r>
    <x v="86"/>
    <m/>
    <x v="0"/>
    <m/>
    <d v="2021-04-25T00:00:00"/>
    <d v="2022-04-24T00:00:00"/>
  </r>
  <r>
    <x v="86"/>
    <s v="B"/>
    <x v="1"/>
    <n v="20.399999999999999"/>
    <s v="28-Mei-22"/>
    <s v="27-Mei-23"/>
  </r>
  <r>
    <x v="87"/>
    <s v="C"/>
    <x v="1"/>
    <n v="80"/>
    <d v="2019-06-01T00:00:00"/>
    <s v="31-Mei-22"/>
  </r>
  <r>
    <x v="88"/>
    <m/>
    <x v="0"/>
    <m/>
    <d v="2019-07-01T00:00:00"/>
    <d v="2022-06-30T00:00:00"/>
  </r>
  <r>
    <x v="88"/>
    <s v="C"/>
    <x v="3"/>
    <n v="24.54"/>
    <d v="2022-07-01T00:00:00"/>
    <d v="2023-06-30T00:00:00"/>
  </r>
  <r>
    <x v="89"/>
    <m/>
    <x v="0"/>
    <m/>
    <d v="2019-06-14T00:00:00"/>
    <d v="2020-06-13T00:00:00"/>
  </r>
  <r>
    <x v="89"/>
    <m/>
    <x v="0"/>
    <m/>
    <m/>
    <m/>
  </r>
  <r>
    <x v="89"/>
    <m/>
    <x v="0"/>
    <m/>
    <d v="2019-07-05T00:00:00"/>
    <d v="2020-07-05T00:00:00"/>
  </r>
  <r>
    <x v="89"/>
    <m/>
    <x v="0"/>
    <m/>
    <s v="28-Okt-20"/>
    <s v="27-Okt-21"/>
  </r>
  <r>
    <x v="89"/>
    <m/>
    <x v="0"/>
    <m/>
    <m/>
    <s v="10-Des-21"/>
  </r>
  <r>
    <x v="89"/>
    <s v="C"/>
    <x v="1"/>
    <n v="15"/>
    <s v="25-Des-21"/>
    <s v="24-Des-22"/>
  </r>
  <r>
    <x v="90"/>
    <s v="B"/>
    <x v="3"/>
    <n v="70.540000000000006"/>
    <d v="2020-09-15T00:00:00"/>
    <d v="2023-09-14T00:00:00"/>
  </r>
  <r>
    <x v="91"/>
    <s v="C"/>
    <x v="3"/>
    <n v="51.92"/>
    <d v="2020-04-15T00:00:00"/>
    <d v="2025-04-14T00:00:00"/>
  </r>
  <r>
    <x v="92"/>
    <s v="B"/>
    <x v="3"/>
    <n v="70.430000000000007"/>
    <d v="2020-07-01T00:00:00"/>
    <d v="2025-06-30T00:00:00"/>
  </r>
  <r>
    <x v="93"/>
    <s v="C"/>
    <x v="4"/>
    <n v="748"/>
    <d v="2019-06-01T00:00:00"/>
    <s v="31-Mei-24"/>
  </r>
  <r>
    <x v="94"/>
    <s v="C"/>
    <x v="3"/>
    <n v="99.82"/>
    <d v="2020-06-05T00:00:00"/>
    <d v="2025-06-04T00:00:00"/>
  </r>
  <r>
    <x v="95"/>
    <m/>
    <x v="0"/>
    <m/>
    <s v="29-Mei-03"/>
    <s v="28-Mei-14"/>
  </r>
  <r>
    <x v="95"/>
    <s v="C"/>
    <x v="1"/>
    <n v="1372.31"/>
    <s v="1-Okt-21"/>
    <d v="2026-09-30T00:00:00"/>
  </r>
  <r>
    <x v="96"/>
    <m/>
    <x v="0"/>
    <m/>
    <s v="15-Mei-18"/>
    <s v="14-Mei-21"/>
  </r>
  <r>
    <x v="96"/>
    <m/>
    <x v="0"/>
    <m/>
    <s v="17-Ags-21"/>
    <d v="2021-11-16T00:00:00"/>
  </r>
  <r>
    <x v="96"/>
    <s v="C"/>
    <x v="1"/>
    <n v="91.59"/>
    <s v="16-Des-21"/>
    <s v="17-Des-26"/>
  </r>
  <r>
    <x v="96"/>
    <s v="Ex Gudan Lee"/>
    <x v="4"/>
    <n v="35"/>
    <d v="2021-09-28T00:00:00"/>
    <d v="2022-09-27T00:00:00"/>
  </r>
  <r>
    <x v="97"/>
    <s v="B"/>
    <x v="1"/>
    <n v="46.12"/>
    <d v="2020-03-01T00:00:00"/>
    <s v="28-Fbe-23"/>
  </r>
  <r>
    <x v="97"/>
    <m/>
    <x v="0"/>
    <m/>
    <s v="25-Mei-19"/>
    <s v="24-Mei-21"/>
  </r>
  <r>
    <x v="97"/>
    <s v="A"/>
    <x v="1"/>
    <n v="44.4"/>
    <s v="17-Ags-21"/>
    <s v="16-Ags-23"/>
  </r>
  <r>
    <x v="98"/>
    <m/>
    <x v="0"/>
    <m/>
    <d v="2018-07-10T00:00:00"/>
    <d v="2021-07-09T00:00:00"/>
  </r>
  <r>
    <x v="98"/>
    <s v="D"/>
    <x v="1"/>
    <n v="57.2"/>
    <s v="2-Okt-21"/>
    <s v="1-Okt-24"/>
  </r>
  <r>
    <x v="99"/>
    <m/>
    <x v="0"/>
    <m/>
    <s v="1-Okt-19"/>
    <d v="2021-09-30T00:00:00"/>
  </r>
  <r>
    <x v="4"/>
    <m/>
    <x v="0"/>
    <m/>
    <s v="24-Des-21"/>
    <s v="23-Des-22"/>
  </r>
  <r>
    <x v="4"/>
    <s v="C"/>
    <x v="1"/>
    <n v="28"/>
    <d v="2022-01-22T00:00:00"/>
    <d v="2023-01-21T00:00:00"/>
  </r>
  <r>
    <x v="100"/>
    <m/>
    <x v="0"/>
    <m/>
    <s v="25-Mei-19"/>
    <s v="24-Mei-22"/>
  </r>
  <r>
    <x v="100"/>
    <s v="A"/>
    <x v="2"/>
    <n v="16.100000000000001"/>
    <d v="2019-06-03T00:00:00"/>
    <d v="2022-06-02T00:00:00"/>
  </r>
  <r>
    <x v="101"/>
    <s v="C"/>
    <x v="1"/>
    <n v="162"/>
    <d v="2020-02-01T00:00:00"/>
    <d v="2025-01-31T00:00:00"/>
  </r>
  <r>
    <x v="102"/>
    <s v="NA"/>
    <x v="5"/>
    <s v="NA"/>
    <d v="2020-11-02T00:00:00"/>
    <d v="2023-11-01T00:00:00"/>
  </r>
  <r>
    <x v="103"/>
    <s v="A"/>
    <x v="2"/>
    <n v="92.38"/>
    <d v="2019-01-01T00:00:00"/>
    <s v="31-Des-23"/>
  </r>
  <r>
    <x v="103"/>
    <m/>
    <x v="0"/>
    <m/>
    <s v="11-Des-16"/>
    <s v="10-Des-21"/>
  </r>
  <r>
    <x v="103"/>
    <m/>
    <x v="0"/>
    <m/>
    <m/>
    <m/>
  </r>
  <r>
    <x v="103"/>
    <s v="C"/>
    <x v="2"/>
    <n v="57.56"/>
    <s v="4-Mei-22"/>
    <s v="3-Mei-27"/>
  </r>
  <r>
    <x v="104"/>
    <m/>
    <x v="0"/>
    <m/>
    <d v="2020-02-27T00:00:00"/>
    <d v="2021-02-26T00:00:00"/>
  </r>
  <r>
    <x v="104"/>
    <s v="D"/>
    <x v="1"/>
    <n v="9"/>
    <s v="10-Mei-21"/>
    <s v="9-Mei-22"/>
  </r>
  <r>
    <x v="105"/>
    <m/>
    <x v="0"/>
    <m/>
    <s v="10-Okt-18"/>
    <s v="9-Okt-20"/>
  </r>
  <r>
    <x v="105"/>
    <m/>
    <x v="0"/>
    <m/>
    <m/>
    <m/>
  </r>
  <r>
    <x v="105"/>
    <m/>
    <x v="0"/>
    <m/>
    <s v="10-Okt-20"/>
    <s v="9-Okt-22"/>
  </r>
  <r>
    <x v="105"/>
    <s v="A"/>
    <x v="3"/>
    <n v="32"/>
    <s v="21-Des-20"/>
    <s v="20-Des-22"/>
  </r>
  <r>
    <x v="106"/>
    <m/>
    <x v="0"/>
    <m/>
    <s v="11-Ags-19"/>
    <s v="10-Ags-20"/>
  </r>
  <r>
    <x v="106"/>
    <m/>
    <x v="0"/>
    <m/>
    <s v="11-Ags-20"/>
    <s v="10-Ags-21"/>
  </r>
  <r>
    <x v="106"/>
    <m/>
    <x v="0"/>
    <m/>
    <s v="10-Ags-21"/>
    <s v="9-Ags-22"/>
  </r>
  <r>
    <x v="106"/>
    <s v="C"/>
    <x v="4"/>
    <n v="41.5"/>
    <s v="10-Ags-22"/>
    <s v="9-Ags-23"/>
  </r>
  <r>
    <x v="106"/>
    <m/>
    <x v="0"/>
    <m/>
    <d v="2016-04-08T00:00:00"/>
    <d v="2021-04-07T00:00:00"/>
  </r>
  <r>
    <x v="106"/>
    <m/>
    <x v="0"/>
    <m/>
    <s v="7-Mei-16"/>
    <s v="6-Mei-21"/>
  </r>
  <r>
    <x v="106"/>
    <m/>
    <x v="0"/>
    <m/>
    <d v="2021-07-18T00:00:00"/>
    <s v="17-Okt-21"/>
  </r>
  <r>
    <x v="106"/>
    <s v="C"/>
    <x v="4"/>
    <n v="74.53"/>
    <s v="18-Okt-21"/>
    <s v="17-Okt-26"/>
  </r>
  <r>
    <x v="107"/>
    <m/>
    <x v="0"/>
    <m/>
    <d v="2018-04-15T00:00:00"/>
    <d v="2024-07-31T00:00:00"/>
  </r>
  <r>
    <x v="107"/>
    <m/>
    <x v="0"/>
    <m/>
    <m/>
    <m/>
  </r>
  <r>
    <x v="107"/>
    <s v="C"/>
    <x v="2"/>
    <n v="900"/>
    <m/>
    <m/>
  </r>
  <r>
    <x v="108"/>
    <m/>
    <x v="0"/>
    <m/>
    <s v="15-Ags-18"/>
    <s v="14-Ags-21"/>
  </r>
  <r>
    <x v="108"/>
    <m/>
    <x v="0"/>
    <m/>
    <m/>
    <m/>
  </r>
  <r>
    <x v="108"/>
    <m/>
    <x v="0"/>
    <m/>
    <s v="15-Ags-18"/>
    <d v="2021-11-06T00:00:00"/>
  </r>
  <r>
    <x v="108"/>
    <m/>
    <x v="0"/>
    <m/>
    <m/>
    <m/>
  </r>
  <r>
    <x v="108"/>
    <s v="B"/>
    <x v="2"/>
    <n v="55.46"/>
    <d v="2022-01-24T00:00:00"/>
    <d v="2025-01-23T00:00:00"/>
  </r>
  <r>
    <x v="109"/>
    <m/>
    <x v="0"/>
    <m/>
    <d v="2019-01-01T00:00:00"/>
    <s v="31-Des-21"/>
  </r>
  <r>
    <x v="109"/>
    <s v="A"/>
    <x v="1"/>
    <n v="55.56"/>
    <d v="2022-01-01T00:00:00"/>
    <s v="31-Des-22"/>
  </r>
  <r>
    <x v="110"/>
    <m/>
    <x v="0"/>
    <m/>
    <s v="13-Ags-18"/>
    <s v="12-Ags-21"/>
  </r>
  <r>
    <x v="110"/>
    <s v="C"/>
    <x v="3"/>
    <n v="61.97"/>
    <s v="4-Des-21"/>
    <s v="3-Des-22"/>
  </r>
  <r>
    <x v="110"/>
    <s v="B"/>
    <x v="3"/>
    <n v="60.21"/>
    <d v="2021-11-05T00:00:00"/>
    <d v="2024-11-04T00:00:00"/>
  </r>
  <r>
    <x v="111"/>
    <m/>
    <x v="0"/>
    <m/>
    <d v="2010-11-27T00:00:00"/>
    <d v="2020-11-26T00:00:00"/>
  </r>
  <r>
    <x v="111"/>
    <s v="A"/>
    <x v="3"/>
    <n v="31.2"/>
    <d v="2020-11-27T00:00:00"/>
    <d v="2025-11-26T00:00:00"/>
  </r>
  <r>
    <x v="111"/>
    <m/>
    <x v="0"/>
    <m/>
    <d v="2010-11-27T00:00:00"/>
    <d v="2020-11-26T00:00:00"/>
  </r>
  <r>
    <x v="111"/>
    <s v="A"/>
    <x v="3"/>
    <n v="307"/>
    <d v="2020-11-27T00:00:00"/>
    <d v="2025-11-26T00:00:00"/>
  </r>
  <r>
    <x v="112"/>
    <m/>
    <x v="0"/>
    <m/>
    <d v="2020-04-11T00:00:00"/>
    <d v="2021-04-10T00:00:00"/>
  </r>
  <r>
    <x v="112"/>
    <m/>
    <x v="0"/>
    <m/>
    <d v="2021-07-04T00:00:00"/>
    <d v="2022-07-03T00:00:00"/>
  </r>
  <r>
    <x v="112"/>
    <s v="B"/>
    <x v="1"/>
    <n v="6"/>
    <d v="2022-07-04T00:00:00"/>
    <d v="2023-07-03T00:00:00"/>
  </r>
  <r>
    <x v="113"/>
    <s v="C"/>
    <x v="3"/>
    <n v="66.319999999999993"/>
    <d v="2017-11-01T00:00:00"/>
    <s v="31-Okt-22"/>
  </r>
  <r>
    <x v="114"/>
    <s v="A"/>
    <x v="2"/>
    <n v="238.68"/>
    <d v="2019-04-23T00:00:00"/>
    <d v="2024-04-22T00:00:00"/>
  </r>
  <r>
    <x v="115"/>
    <m/>
    <x v="0"/>
    <m/>
    <s v="1-Okt-17"/>
    <d v="2020-09-30T00:00:00"/>
  </r>
  <r>
    <x v="115"/>
    <m/>
    <x v="0"/>
    <m/>
    <d v="2021-01-24T00:00:00"/>
    <d v="2021-07-21T00:00:00"/>
  </r>
  <r>
    <x v="115"/>
    <m/>
    <x v="0"/>
    <m/>
    <d v="2021-07-24T00:00:00"/>
    <d v="2022-01-23T00:00:00"/>
  </r>
  <r>
    <x v="115"/>
    <s v="B"/>
    <x v="3"/>
    <n v="119.86"/>
    <d v="2022-01-24T00:00:00"/>
    <d v="2022-07-23T00:00:00"/>
  </r>
  <r>
    <x v="116"/>
    <s v="P"/>
    <x v="4"/>
    <n v="74"/>
    <d v="2019-07-01T00:00:00"/>
    <d v="2022-06-30T00:00:00"/>
  </r>
  <r>
    <x v="117"/>
    <s v="C"/>
    <x v="1"/>
    <n v="9.6"/>
    <d v="2021-03-01T00:00:00"/>
    <d v="2022-02-28T00:00:00"/>
  </r>
  <r>
    <x v="118"/>
    <s v="NA"/>
    <x v="5"/>
    <n v="104.73"/>
    <d v="2020-06-19T00:00:00"/>
    <d v="2023-06-18T00:00:00"/>
  </r>
  <r>
    <x v="119"/>
    <s v="B"/>
    <x v="1"/>
    <n v="21.61"/>
    <d v="2019-11-29T00:00:00"/>
    <d v="2024-11-28T00:00:00"/>
  </r>
  <r>
    <x v="120"/>
    <s v="NA"/>
    <x v="5"/>
    <n v="80"/>
    <s v="16-Mei-20"/>
    <s v="15-Mei-23"/>
  </r>
  <r>
    <x v="121"/>
    <m/>
    <x v="0"/>
    <m/>
    <s v="1-Des-19"/>
    <s v="31-Mei-20"/>
  </r>
  <r>
    <x v="121"/>
    <m/>
    <x v="0"/>
    <m/>
    <m/>
    <m/>
  </r>
  <r>
    <x v="121"/>
    <m/>
    <x v="0"/>
    <m/>
    <s v="12-Ags-20"/>
    <d v="2021-01-11T00:00:00"/>
  </r>
  <r>
    <x v="121"/>
    <s v="B"/>
    <x v="2"/>
    <n v="33.83"/>
    <d v="2021-02-16T00:00:00"/>
    <d v="2022-02-15T00:00:00"/>
  </r>
  <r>
    <x v="122"/>
    <m/>
    <x v="0"/>
    <m/>
    <s v="1-Des-19"/>
    <d v="2020-11-30T00:00:00"/>
  </r>
  <r>
    <x v="122"/>
    <m/>
    <x v="0"/>
    <m/>
    <d v="2021-04-03T00:00:00"/>
    <s v="2-Okt-21"/>
  </r>
  <r>
    <x v="122"/>
    <m/>
    <x v="0"/>
    <m/>
    <d v="2021-11-01T00:00:00"/>
    <d v="2022-04-30T00:00:00"/>
  </r>
  <r>
    <x v="122"/>
    <s v="C"/>
    <x v="1"/>
    <n v="12.5"/>
    <s v="1-Mei-22"/>
    <s v="31-Okt-22"/>
  </r>
  <r>
    <x v="123"/>
    <s v="C"/>
    <x v="3"/>
    <n v="52.5"/>
    <d v="2020-02-15T00:00:00"/>
    <d v="2023-02-14T00:00:00"/>
  </r>
  <r>
    <x v="124"/>
    <s v="A"/>
    <x v="1"/>
    <n v="73.2"/>
    <d v="2020-07-01T00:00:00"/>
    <d v="2023-06-30T00:00:00"/>
  </r>
  <r>
    <x v="125"/>
    <s v="C"/>
    <x v="3"/>
    <n v="52.56"/>
    <d v="2021-02-01T00:00:00"/>
    <d v="2024-01-31T00:00:00"/>
  </r>
  <r>
    <x v="126"/>
    <m/>
    <x v="0"/>
    <m/>
    <d v="2017-04-15T00:00:00"/>
    <d v="2022-04-14T00:00:00"/>
  </r>
  <r>
    <x v="126"/>
    <s v="C"/>
    <x v="1"/>
    <n v="107.42"/>
    <m/>
    <m/>
  </r>
  <r>
    <x v="127"/>
    <s v="C"/>
    <x v="3"/>
    <n v="63.87"/>
    <d v="2020-06-17T00:00:00"/>
    <d v="2025-06-16T00:00:00"/>
  </r>
  <r>
    <x v="128"/>
    <m/>
    <x v="0"/>
    <m/>
    <s v="20-Okt-19"/>
    <s v="19-Okt-21"/>
  </r>
  <r>
    <x v="128"/>
    <s v="B"/>
    <x v="1"/>
    <n v="9"/>
    <d v="2022-01-30T00:00:00"/>
    <d v="2023-01-29T00:00:00"/>
  </r>
  <r>
    <x v="129"/>
    <s v="C"/>
    <x v="3"/>
    <n v="43.27"/>
    <d v="2019-09-01T00:00:00"/>
    <s v="31-Ags-22"/>
  </r>
  <r>
    <x v="130"/>
    <m/>
    <x v="0"/>
    <m/>
    <d v="2018-06-01T00:00:00"/>
    <s v="31-Mei-21"/>
  </r>
  <r>
    <x v="130"/>
    <m/>
    <x v="0"/>
    <m/>
    <m/>
    <m/>
  </r>
  <r>
    <x v="130"/>
    <s v="C"/>
    <x v="1"/>
    <n v="15"/>
    <s v="24-Ags-21"/>
    <s v="23-Ags-23"/>
  </r>
  <r>
    <x v="131"/>
    <s v="A"/>
    <x v="2"/>
    <n v="64"/>
    <d v="2019-06-01T00:00:00"/>
    <s v="31-Mei-24"/>
  </r>
  <r>
    <x v="132"/>
    <m/>
    <x v="0"/>
    <m/>
    <d v="2019-04-05T00:00:00"/>
    <d v="2022-04-04T00:00:00"/>
  </r>
  <r>
    <x v="132"/>
    <s v="C"/>
    <x v="1"/>
    <n v="85.28"/>
    <d v="2019-04-24T00:00:00"/>
    <d v="2022-04-23T00:00:00"/>
  </r>
  <r>
    <x v="133"/>
    <s v="B"/>
    <x v="3"/>
    <n v="284.39999999999998"/>
    <s v="7-Okt-19"/>
    <s v="6-Okt-22"/>
  </r>
  <r>
    <x v="134"/>
    <s v="B"/>
    <x v="3"/>
    <n v="134"/>
    <s v="1-Ags-19"/>
    <d v="2025-02-02T00:00:00"/>
  </r>
  <r>
    <x v="135"/>
    <s v="A"/>
    <x v="1"/>
    <n v="9996.49"/>
    <s v="4-Okt-10"/>
    <s v="3-Okt-35"/>
  </r>
  <r>
    <x v="136"/>
    <s v="C"/>
    <x v="2"/>
    <n v="2298.04"/>
    <s v="1-Okt-05"/>
    <d v="2016-09-30T00:00:00"/>
  </r>
  <r>
    <x v="136"/>
    <s v="C"/>
    <x v="3"/>
    <n v="3732.22"/>
    <s v="1-Okt-16"/>
    <d v="2021-09-30T00:00:00"/>
  </r>
  <r>
    <x v="136"/>
    <s v="C"/>
    <x v="1"/>
    <n v="4578.83"/>
    <s v="30-Des-21"/>
    <s v="29-Des-31"/>
  </r>
  <r>
    <x v="137"/>
    <m/>
    <x v="0"/>
    <m/>
    <d v="2019-11-01T00:00:00"/>
    <s v="31-Okt-20"/>
  </r>
  <r>
    <x v="137"/>
    <m/>
    <x v="0"/>
    <m/>
    <d v="2021-01-24T00:00:00"/>
    <d v="2021-07-31T00:00:00"/>
  </r>
  <r>
    <x v="137"/>
    <m/>
    <x v="0"/>
    <m/>
    <s v="1-Ags-21"/>
    <d v="2022-01-31T00:00:00"/>
  </r>
  <r>
    <x v="137"/>
    <s v="B"/>
    <x v="1"/>
    <n v="9"/>
    <d v="2022-02-01T00:00:00"/>
    <d v="2022-07-31T00:00:00"/>
  </r>
  <r>
    <x v="138"/>
    <s v="B"/>
    <x v="3"/>
    <n v="60.21"/>
    <d v="2022-04-15T00:00:00"/>
    <d v="2023-04-14T00:00:00"/>
  </r>
  <r>
    <x v="139"/>
    <s v="C"/>
    <x v="2"/>
    <n v="183.62"/>
    <d v="2019-06-25T00:00:00"/>
    <d v="2022-06-24T00:00:00"/>
  </r>
  <r>
    <x v="140"/>
    <s v="A"/>
    <x v="1"/>
    <n v="189.995"/>
    <d v="2020-01-17T00:00:00"/>
    <d v="2023-01-16T00:00:00"/>
  </r>
  <r>
    <x v="141"/>
    <m/>
    <x v="0"/>
    <m/>
    <d v="2019-06-13T00:00:00"/>
    <d v="2021-06-12T00:00:00"/>
  </r>
  <r>
    <x v="141"/>
    <m/>
    <x v="0"/>
    <m/>
    <m/>
    <m/>
  </r>
  <r>
    <x v="141"/>
    <s v="C"/>
    <x v="2"/>
    <n v="42.96"/>
    <s v="6-Okt-21"/>
    <s v="5-Okt-23"/>
  </r>
  <r>
    <x v="141"/>
    <m/>
    <x v="0"/>
    <m/>
    <d v="2019-11-01T00:00:00"/>
    <s v="31-Okt-20"/>
  </r>
  <r>
    <x v="141"/>
    <m/>
    <x v="0"/>
    <m/>
    <d v="2021-02-24T00:00:00"/>
    <d v="2022-02-23T00:00:00"/>
  </r>
  <r>
    <x v="141"/>
    <s v="C"/>
    <x v="1"/>
    <n v="15"/>
    <d v="2022-03-18T00:00:00"/>
    <d v="2023-03-17T00:00:00"/>
  </r>
  <r>
    <x v="142"/>
    <m/>
    <x v="0"/>
    <m/>
    <d v="2017-07-07T00:00:00"/>
    <d v="2022-07-06T00:00:00"/>
  </r>
  <r>
    <x v="142"/>
    <s v="C"/>
    <x v="1"/>
    <n v="68.8"/>
    <d v="2022-07-07T00:00:00"/>
    <d v="2025-07-06T00:00:00"/>
  </r>
  <r>
    <x v="143"/>
    <s v="C"/>
    <x v="1"/>
    <n v="294.32"/>
    <d v="2020-10-01T00:00:00"/>
    <d v="2030-09-30T00:00:00"/>
  </r>
  <r>
    <x v="143"/>
    <s v="P"/>
    <x v="3"/>
    <n v="222.53"/>
    <d v="2020-10-01T00:00:00"/>
    <d v="2030-09-30T00:00:00"/>
  </r>
  <r>
    <x v="143"/>
    <m/>
    <x v="0"/>
    <m/>
    <d v="2018-07-21T00:00:00"/>
    <d v="2020-07-20T00:00:00"/>
  </r>
  <r>
    <x v="143"/>
    <m/>
    <x v="0"/>
    <m/>
    <m/>
    <m/>
  </r>
  <r>
    <x v="143"/>
    <m/>
    <x v="0"/>
    <m/>
    <s v="1-Okt-20"/>
    <d v="2022-09-30T00:00:00"/>
  </r>
  <r>
    <x v="143"/>
    <s v="D"/>
    <x v="1"/>
    <n v="12"/>
    <s v="1-Okt-22"/>
    <d v="2024-09-30T00:00:00"/>
  </r>
  <r>
    <x v="144"/>
    <s v="C"/>
    <x v="1"/>
    <n v="223.38499999999999"/>
    <d v="2020-04-15T00:00:00"/>
    <d v="2025-04-14T00:00:00"/>
  </r>
  <r>
    <x v="145"/>
    <m/>
    <x v="0"/>
    <m/>
    <d v="2022-04-26T00:00:00"/>
    <d v="2025-04-25T00:00:00"/>
  </r>
  <r>
    <x v="145"/>
    <s v="D"/>
    <x v="1"/>
    <n v="44.53"/>
    <m/>
    <m/>
  </r>
  <r>
    <x v="145"/>
    <s v="C"/>
    <x v="4"/>
    <n v="20"/>
    <d v="2022-04-19T00:00:00"/>
    <d v="2025-04-25T00:00:00"/>
  </r>
  <r>
    <x v="146"/>
    <m/>
    <x v="0"/>
    <m/>
    <d v="2015-06-05T00:00:00"/>
    <d v="2020-06-04T00:00:00"/>
  </r>
  <r>
    <x v="146"/>
    <m/>
    <x v="0"/>
    <m/>
    <m/>
    <m/>
  </r>
  <r>
    <x v="146"/>
    <m/>
    <x v="0"/>
    <m/>
    <s v="13-Ags-20"/>
    <d v="2021-01-12T00:00:00"/>
  </r>
  <r>
    <x v="146"/>
    <m/>
    <x v="0"/>
    <m/>
    <s v="13-Ags-21"/>
    <d v="2022-01-12T00:00:00"/>
  </r>
  <r>
    <x v="146"/>
    <s v="C"/>
    <x v="3"/>
    <n v="187.57"/>
    <d v="2022-02-23T00:00:00"/>
    <d v="2023-02-22T00:00:00"/>
  </r>
  <r>
    <x v="147"/>
    <m/>
    <x v="0"/>
    <m/>
    <s v="9-Okt-18"/>
    <s v="8-Okt-21"/>
  </r>
  <r>
    <x v="147"/>
    <m/>
    <x v="0"/>
    <m/>
    <m/>
    <m/>
  </r>
  <r>
    <x v="147"/>
    <s v="A"/>
    <x v="3"/>
    <n v="61.62"/>
    <s v="19-Mei-22"/>
    <s v="18-Mei-25"/>
  </r>
  <r>
    <x v="147"/>
    <m/>
    <x v="0"/>
    <m/>
    <s v="15-Des-15"/>
    <s v="14-Des-18"/>
  </r>
  <r>
    <x v="147"/>
    <m/>
    <x v="0"/>
    <m/>
    <s v="15-Des-18"/>
    <d v="2023-03-31T00:00:00"/>
  </r>
  <r>
    <x v="147"/>
    <s v="A"/>
    <x v="3"/>
    <n v="202.35"/>
    <s v="15-Des-18"/>
    <d v="2023-03-31T00:00:00"/>
  </r>
  <r>
    <x v="148"/>
    <m/>
    <x v="0"/>
    <m/>
    <d v="2018-11-01T00:00:00"/>
    <s v="31-Okt-21"/>
  </r>
  <r>
    <x v="148"/>
    <s v="A"/>
    <x v="4"/>
    <n v="55.8"/>
    <d v="2022-01-24T00:00:00"/>
    <d v="2025-01-23T00:00:00"/>
  </r>
  <r>
    <x v="149"/>
    <m/>
    <x v="0"/>
    <m/>
    <d v="2019-11-01T00:00:00"/>
    <s v="31-Des-20"/>
  </r>
  <r>
    <x v="149"/>
    <s v="P"/>
    <x v="2"/>
    <n v="37"/>
    <s v="21-Mei-22"/>
    <s v="20-Mei-23"/>
  </r>
  <r>
    <x v="150"/>
    <m/>
    <x v="0"/>
    <m/>
    <s v="16-Des-18"/>
    <s v="15-Des-21"/>
  </r>
  <r>
    <x v="150"/>
    <s v="D"/>
    <x v="1"/>
    <n v="50"/>
    <d v="2022-02-15T00:00:00"/>
    <d v="2025-02-14T00:00:00"/>
  </r>
  <r>
    <x v="151"/>
    <s v="NA"/>
    <x v="5"/>
    <n v="46.03"/>
    <d v="2020-02-01T00:00:00"/>
    <d v="2023-01-31T00:00:00"/>
  </r>
  <r>
    <x v="151"/>
    <s v="NA"/>
    <x v="5"/>
    <n v="33.22"/>
    <d v="2021-04-20T00:00:00"/>
    <d v="2023-04-19T00:00:00"/>
  </r>
  <r>
    <x v="151"/>
    <s v="B"/>
    <x v="1"/>
    <n v="12"/>
    <s v="1-Des-21"/>
    <d v="2022-11-30T00:00:00"/>
  </r>
  <r>
    <x v="152"/>
    <s v="C"/>
    <x v="3"/>
    <n v="54.83"/>
    <d v="2019-06-21T00:00:00"/>
    <d v="2022-06-20T00:00:00"/>
  </r>
  <r>
    <x v="152"/>
    <s v="A"/>
    <x v="3"/>
    <n v="82.28"/>
    <d v="2022-07-29T00:00:00"/>
    <d v="2025-07-28T00:00:00"/>
  </r>
  <r>
    <x v="153"/>
    <m/>
    <x v="0"/>
    <m/>
    <d v="2019-11-01T00:00:00"/>
    <s v="31-Okt-22"/>
  </r>
  <r>
    <x v="153"/>
    <m/>
    <x v="0"/>
    <m/>
    <m/>
    <m/>
  </r>
  <r>
    <x v="153"/>
    <s v="B"/>
    <x v="2"/>
    <n v="40.03"/>
    <m/>
    <m/>
  </r>
  <r>
    <x v="154"/>
    <s v="B"/>
    <x v="1"/>
    <n v="54.62"/>
    <d v="2019-11-28T00:00:00"/>
    <d v="2024-11-27T00:00:00"/>
  </r>
  <r>
    <x v="155"/>
    <m/>
    <x v="0"/>
    <m/>
    <s v="15-Des-21"/>
    <s v="14-Des-24"/>
  </r>
  <r>
    <x v="155"/>
    <s v="A"/>
    <x v="3"/>
    <n v="48.5"/>
    <s v="29-Des-21"/>
    <s v="28-Des-24"/>
  </r>
  <r>
    <x v="156"/>
    <s v="C"/>
    <x v="1"/>
    <n v="77"/>
    <d v="2019-09-15T00:00:00"/>
    <d v="2022-09-14T00:00:00"/>
  </r>
  <r>
    <x v="157"/>
    <m/>
    <x v="0"/>
    <m/>
    <d v="2019-02-01T00:00:00"/>
    <d v="2024-01-31T00:00:00"/>
  </r>
  <r>
    <x v="158"/>
    <m/>
    <x v="0"/>
    <m/>
    <d v="2019-04-14T00:00:00"/>
    <d v="2021-04-13T00:00:00"/>
  </r>
  <r>
    <x v="158"/>
    <s v="C"/>
    <x v="2"/>
    <n v="25.18"/>
    <d v="2021-07-22T00:00:00"/>
    <d v="2023-07-21T00:00:00"/>
  </r>
  <r>
    <x v="159"/>
    <s v="B"/>
    <x v="1"/>
    <n v="55"/>
    <d v="2018-01-31T00:00:00"/>
    <d v="2023-01-30T00:00:00"/>
  </r>
  <r>
    <x v="160"/>
    <m/>
    <x v="0"/>
    <m/>
    <s v="22-Des-19"/>
    <s v="21-Des-22"/>
  </r>
  <r>
    <x v="160"/>
    <s v="B"/>
    <x v="2"/>
    <n v="50.4"/>
    <m/>
    <m/>
  </r>
  <r>
    <x v="161"/>
    <s v="B"/>
    <x v="3"/>
    <n v="55.22"/>
    <d v="2018-04-01T00:00:00"/>
    <d v="2023-03-31T00:00:00"/>
  </r>
  <r>
    <x v="162"/>
    <s v="B"/>
    <x v="1"/>
    <n v="96.5"/>
    <d v="2020-03-01T00:00:00"/>
    <d v="2025-02-28T00:00:00"/>
  </r>
  <r>
    <x v="163"/>
    <m/>
    <x v="0"/>
    <m/>
    <d v="2020-03-10T00:00:00"/>
    <d v="2021-03-09T00:00:00"/>
  </r>
  <r>
    <x v="163"/>
    <m/>
    <x v="0"/>
    <m/>
    <d v="2021-06-17T00:00:00"/>
    <d v="2022-06-16T00:00:00"/>
  </r>
  <r>
    <x v="163"/>
    <s v="B"/>
    <x v="1"/>
    <n v="9"/>
    <d v="2022-06-17T00:00:00"/>
    <d v="2023-06-16T00:00:00"/>
  </r>
  <r>
    <x v="164"/>
    <m/>
    <x v="0"/>
    <m/>
    <s v="1-Okt-13"/>
    <d v="2018-09-30T00:00:00"/>
  </r>
  <r>
    <x v="164"/>
    <m/>
    <x v="0"/>
    <m/>
    <m/>
    <m/>
  </r>
  <r>
    <x v="164"/>
    <s v="C"/>
    <x v="3"/>
    <n v="74"/>
    <m/>
    <m/>
  </r>
  <r>
    <x v="165"/>
    <s v="C"/>
    <x v="3"/>
    <n v="120"/>
    <s v="18-Nov-17 + Free Sewa + Fitt Out 45 Hr = 3-Jan-18"/>
    <d v="2023-01-02T00:00:00"/>
  </r>
  <r>
    <x v="166"/>
    <m/>
    <x v="0"/>
    <m/>
    <s v="36-Nov-17"/>
    <d v="2020-11-25T00:00:00"/>
  </r>
  <r>
    <x v="166"/>
    <m/>
    <x v="0"/>
    <m/>
    <m/>
    <m/>
  </r>
  <r>
    <x v="166"/>
    <s v="B"/>
    <x v="3"/>
    <n v="30"/>
    <d v="2021-02-18T00:00:00"/>
    <d v="2024-02-17T00:00:00"/>
  </r>
  <r>
    <x v="167"/>
    <m/>
    <x v="0"/>
    <m/>
    <s v="15-Des-19"/>
    <s v="14-Des-20"/>
  </r>
  <r>
    <x v="167"/>
    <m/>
    <x v="0"/>
    <m/>
    <s v="15-Des-20"/>
    <s v="14-Des-21"/>
  </r>
  <r>
    <x v="167"/>
    <s v="D"/>
    <x v="1"/>
    <n v="9"/>
    <d v="2022-04-26T00:00:00"/>
    <d v="2023-04-25T00:00:00"/>
  </r>
  <r>
    <x v="168"/>
    <m/>
    <x v="0"/>
    <m/>
    <s v="15-Des-19"/>
    <s v="14-Des-21"/>
  </r>
  <r>
    <x v="168"/>
    <s v="B"/>
    <x v="1"/>
    <n v="99.7"/>
    <d v="2022-02-25T00:00:00"/>
    <d v="2023-02-24T00:00:00"/>
  </r>
  <r>
    <x v="168"/>
    <m/>
    <x v="0"/>
    <m/>
    <d v="2019-11-01T00:00:00"/>
    <s v="31-Okt-21"/>
  </r>
  <r>
    <x v="168"/>
    <s v="B"/>
    <x v="1"/>
    <n v="33.020000000000003"/>
    <d v="2022-01-12T00:00:00"/>
    <d v="2023-01-11T00:00:00"/>
  </r>
  <r>
    <x v="168"/>
    <m/>
    <x v="0"/>
    <m/>
    <d v="2020-02-15T00:00:00"/>
    <d v="2021-02-14T00:00:00"/>
  </r>
  <r>
    <x v="168"/>
    <m/>
    <x v="0"/>
    <m/>
    <d v="2021-04-28T00:00:00"/>
    <s v="27-Okt-21"/>
  </r>
  <r>
    <x v="168"/>
    <m/>
    <x v="0"/>
    <m/>
    <s v="28-Okt-21"/>
    <d v="2022-01-27T00:00:00"/>
  </r>
  <r>
    <x v="168"/>
    <m/>
    <x v="0"/>
    <m/>
    <d v="2022-01-28T00:00:00"/>
    <d v="2022-07-27T00:00:00"/>
  </r>
  <r>
    <x v="168"/>
    <s v="B"/>
    <x v="1"/>
    <n v="6"/>
    <d v="2022-07-28T00:00:00"/>
    <d v="2023-01-27T00:00:00"/>
  </r>
  <r>
    <x v="169"/>
    <s v="C"/>
    <x v="3"/>
    <n v="266.16000000000003"/>
    <s v="1-Ags-18"/>
    <d v="2023-07-31T00:00:00"/>
  </r>
  <r>
    <x v="170"/>
    <m/>
    <x v="0"/>
    <m/>
    <s v="1-Des-17"/>
    <d v="2022-11-30T00:00:00"/>
  </r>
  <r>
    <x v="170"/>
    <s v="B"/>
    <x v="3"/>
    <n v="342.13499999999999"/>
    <m/>
    <m/>
  </r>
  <r>
    <x v="171"/>
    <m/>
    <x v="0"/>
    <m/>
    <m/>
    <m/>
  </r>
  <r>
    <x v="171"/>
    <m/>
    <x v="0"/>
    <m/>
    <d v="2003-03-30T00:00:00"/>
    <d v="2008-03-30T00:00:00"/>
  </r>
  <r>
    <x v="171"/>
    <m/>
    <x v="0"/>
    <m/>
    <d v="2008-03-30T00:00:00"/>
    <d v="2013-03-30T00:00:00"/>
  </r>
  <r>
    <x v="171"/>
    <m/>
    <x v="0"/>
    <m/>
    <m/>
    <m/>
  </r>
  <r>
    <x v="171"/>
    <m/>
    <x v="0"/>
    <m/>
    <d v="2013-03-31T00:00:00"/>
    <d v="2018-03-30T00:00:00"/>
  </r>
  <r>
    <x v="171"/>
    <s v="A"/>
    <x v="3"/>
    <n v="348.91"/>
    <d v="2018-03-31T00:00:00"/>
    <d v="2023-03-30T00:00:00"/>
  </r>
  <r>
    <x v="172"/>
    <m/>
    <x v="0"/>
    <m/>
    <s v="1-Ags-19"/>
    <d v="2021-07-31T00:00:00"/>
  </r>
  <r>
    <x v="4"/>
    <s v="B"/>
    <x v="2"/>
    <n v="26.93"/>
    <s v="7-Des-21"/>
    <s v="6-Des-23"/>
  </r>
  <r>
    <x v="173"/>
    <m/>
    <x v="0"/>
    <m/>
    <s v="7-Des-19"/>
    <s v="6-Des-21"/>
  </r>
  <r>
    <x v="4"/>
    <s v="C"/>
    <x v="2"/>
    <n v="96.5"/>
    <s v="7-Des-21"/>
    <s v="6-Des-23"/>
  </r>
  <r>
    <x v="174"/>
    <m/>
    <x v="0"/>
    <m/>
    <s v="3-Ags-16"/>
    <s v="2-Ags-22"/>
  </r>
  <r>
    <x v="174"/>
    <s v="A"/>
    <x v="3"/>
    <n v="421"/>
    <m/>
    <m/>
  </r>
  <r>
    <x v="175"/>
    <s v="C"/>
    <x v="3"/>
    <n v="63.52"/>
    <d v="2019-07-22T00:00:00"/>
    <d v="2024-07-21T00:00:00"/>
  </r>
  <r>
    <x v="176"/>
    <m/>
    <x v="0"/>
    <m/>
    <d v="2019-01-01T00:00:00"/>
    <s v="31-Des-20"/>
  </r>
  <r>
    <x v="176"/>
    <s v="C"/>
    <x v="1"/>
    <n v="3"/>
    <d v="2021-03-26T00:00:00"/>
    <d v="2023-03-25T00:00:00"/>
  </r>
  <r>
    <x v="176"/>
    <m/>
    <x v="0"/>
    <m/>
    <s v="28-Mei-18"/>
    <s v="27-Mei-21"/>
  </r>
  <r>
    <x v="176"/>
    <m/>
    <x v="0"/>
    <m/>
    <s v="20-Ags-21"/>
    <s v="19-Ags-22"/>
  </r>
  <r>
    <x v="176"/>
    <s v="B"/>
    <x v="2"/>
    <n v="29.92"/>
    <s v="20-Ags-22"/>
    <s v="19-Ags-23"/>
  </r>
  <r>
    <x v="177"/>
    <m/>
    <x v="0"/>
    <m/>
    <d v="2014-06-15T00:00:00"/>
    <d v="2016-06-14T00:00:00"/>
  </r>
  <r>
    <x v="177"/>
    <m/>
    <x v="0"/>
    <m/>
    <s v="10-Okt-15"/>
    <s v="9-Okt-20"/>
  </r>
  <r>
    <x v="177"/>
    <m/>
    <x v="0"/>
    <m/>
    <d v="2021-01-02T00:00:00"/>
    <d v="2021-07-01T00:00:00"/>
  </r>
  <r>
    <x v="177"/>
    <m/>
    <x v="0"/>
    <m/>
    <d v="2021-07-02T00:00:00"/>
    <s v="31-Des-21"/>
  </r>
  <r>
    <x v="177"/>
    <m/>
    <x v="0"/>
    <m/>
    <d v="2022-01-01T00:00:00"/>
    <d v="2022-06-30T00:00:00"/>
  </r>
  <r>
    <x v="177"/>
    <s v="C"/>
    <x v="3"/>
    <n v="127.2"/>
    <d v="2022-07-01T00:00:00"/>
    <s v="31-Des-22"/>
  </r>
  <r>
    <x v="178"/>
    <m/>
    <x v="0"/>
    <m/>
    <s v="25-Mei-18"/>
    <s v="24-Mei-23"/>
  </r>
  <r>
    <x v="178"/>
    <s v="B"/>
    <x v="3"/>
    <n v="86.144000000000005"/>
    <m/>
    <m/>
  </r>
  <r>
    <x v="179"/>
    <s v="C"/>
    <x v="1"/>
    <n v="163.13"/>
    <d v="2022-03-20T00:00:00"/>
    <d v="2027-03-19T00:00:00"/>
  </r>
  <r>
    <x v="180"/>
    <s v="D"/>
    <x v="1"/>
    <n v="10.8"/>
    <s v="23-Okt-20"/>
    <s v="22-Okt-22"/>
  </r>
  <r>
    <x v="181"/>
    <m/>
    <x v="0"/>
    <m/>
    <s v="15-Okt-20"/>
    <s v="14-Okt-23"/>
  </r>
  <r>
    <x v="181"/>
    <s v="A"/>
    <x v="3"/>
    <n v="100.25"/>
    <s v="1-Okt-22"/>
    <d v="2025-09-30T00:00:00"/>
  </r>
  <r>
    <x v="182"/>
    <s v="B"/>
    <x v="1"/>
    <n v="170.46"/>
    <s v="23-Des-17"/>
    <s v="22-Des-22"/>
  </r>
  <r>
    <x v="183"/>
    <m/>
    <x v="0"/>
    <m/>
    <s v="24-Mei-19"/>
    <s v="23-Mei-24"/>
  </r>
  <r>
    <x v="183"/>
    <s v="C"/>
    <x v="1"/>
    <n v="198.51"/>
    <m/>
    <m/>
  </r>
  <r>
    <x v="184"/>
    <m/>
    <x v="0"/>
    <m/>
    <d v="2021-11-01T00:00:00"/>
    <s v="31-Okt-26"/>
  </r>
  <r>
    <x v="184"/>
    <s v="B"/>
    <x v="1"/>
    <n v="133.29"/>
    <s v="10-Des-21"/>
    <s v="09-Des-26"/>
  </r>
  <r>
    <x v="185"/>
    <m/>
    <x v="0"/>
    <m/>
    <d v="2017-04-01T00:00:00"/>
    <d v="2022-03-31T00:00:00"/>
  </r>
  <r>
    <x v="185"/>
    <s v="B"/>
    <x v="1"/>
    <n v="80.034999999999997"/>
    <d v="2022-07-25T00:00:00"/>
    <d v="2023-07-24T00:00:00"/>
  </r>
  <r>
    <x v="186"/>
    <s v="A"/>
    <x v="3"/>
    <n v="103.44"/>
    <d v="2020-04-01T00:00:00"/>
    <d v="2025-03-31T00:00:00"/>
  </r>
  <r>
    <x v="187"/>
    <m/>
    <x v="0"/>
    <m/>
    <s v="1-Okt-19"/>
    <d v="2021-09-30T00:00:00"/>
  </r>
  <r>
    <x v="187"/>
    <s v="B"/>
    <x v="1"/>
    <n v="10"/>
    <s v="12-Des-21"/>
    <s v="11-Des-23"/>
  </r>
  <r>
    <x v="188"/>
    <m/>
    <x v="0"/>
    <m/>
    <d v="2020-01-06T00:00:00"/>
    <d v="2022-01-05T00:00:00"/>
  </r>
  <r>
    <x v="188"/>
    <s v="B"/>
    <x v="1"/>
    <n v="39.840000000000003"/>
    <d v="2022-03-19T00:00:00"/>
    <d v="2024-03-18T00:00:00"/>
  </r>
  <r>
    <x v="189"/>
    <s v="C"/>
    <x v="2"/>
    <n v="93.78"/>
    <d v="2019-07-22T00:00:00"/>
    <d v="2022-07-21T00:00:00"/>
  </r>
  <r>
    <x v="190"/>
    <m/>
    <x v="0"/>
    <m/>
    <d v="2021-02-15T00:00:00"/>
    <d v="2022-02-14T00:00:00"/>
  </r>
  <r>
    <x v="190"/>
    <m/>
    <x v="0"/>
    <m/>
    <d v="2021-07-01T00:00:00"/>
    <d v="2022-06-30T00:00:00"/>
  </r>
  <r>
    <x v="190"/>
    <s v="C"/>
    <x v="1"/>
    <n v="25.76"/>
    <d v="2021-09-24T00:00:00"/>
    <d v="2022-09-23T00:00:00"/>
  </r>
  <r>
    <x v="191"/>
    <m/>
    <x v="0"/>
    <m/>
    <d v="2022-01-15T00:00:00"/>
    <d v="2027-01-14T00:00:00"/>
  </r>
  <r>
    <x v="191"/>
    <s v="A"/>
    <x v="2"/>
    <n v="102"/>
    <d v="2022-03-01T00:00:00"/>
    <d v="2027-02-28T00:00:00"/>
  </r>
  <r>
    <x v="192"/>
    <s v="B"/>
    <x v="1"/>
    <n v="49.43"/>
    <d v="2018-02-23T00:00:00"/>
    <d v="2023-02-22T00:00:00"/>
  </r>
  <r>
    <x v="193"/>
    <m/>
    <x v="0"/>
    <m/>
    <d v="2017-09-01T00:00:00"/>
    <s v="31-Ags-22"/>
  </r>
  <r>
    <x v="193"/>
    <s v="C"/>
    <x v="3"/>
    <n v="32.07"/>
    <m/>
    <m/>
  </r>
  <r>
    <x v="194"/>
    <m/>
    <x v="0"/>
    <m/>
    <d v="2019-11-29T00:00:00"/>
    <d v="2021-09-30T00:00:00"/>
  </r>
  <r>
    <x v="194"/>
    <m/>
    <x v="0"/>
    <m/>
    <m/>
    <m/>
  </r>
  <r>
    <x v="194"/>
    <s v="B"/>
    <x v="1"/>
    <n v="10"/>
    <s v="24-Des-21"/>
    <s v="23-Des-22"/>
  </r>
  <r>
    <x v="195"/>
    <m/>
    <x v="0"/>
    <m/>
    <d v="2017-04-25T00:00:00"/>
    <d v="2022-04-24T00:00:00"/>
  </r>
  <r>
    <x v="195"/>
    <s v="B"/>
    <x v="1"/>
    <n v="180"/>
    <s v="5-Mei-22"/>
    <s v="4-Mei-23"/>
  </r>
  <r>
    <x v="196"/>
    <m/>
    <x v="0"/>
    <m/>
    <d v="2020-06-01T00:00:00"/>
    <s v="31-Mei-22"/>
  </r>
  <r>
    <x v="196"/>
    <s v="A"/>
    <x v="1"/>
    <n v="21"/>
    <d v="2022-06-01T00:00:00"/>
    <s v="31-Mei-24"/>
  </r>
  <r>
    <x v="197"/>
    <s v="P"/>
    <x v="3"/>
    <n v="128"/>
    <d v="2019-04-01T00:00:00"/>
    <d v="2023-03-31T00:00:00"/>
  </r>
  <r>
    <x v="197"/>
    <s v="P"/>
    <x v="2"/>
    <n v="192"/>
    <s v="1-Mei-19"/>
    <d v="2023-03-31T00:00:00"/>
  </r>
  <r>
    <x v="198"/>
    <m/>
    <x v="0"/>
    <m/>
    <d v="2019-04-26T00:00:00"/>
    <d v="2022-04-25T00:00:00"/>
  </r>
  <r>
    <x v="199"/>
    <s v="P"/>
    <x v="3"/>
    <n v="37.799999999999997"/>
    <s v="1-Mei-19"/>
    <d v="2021-04-30T00:00:00"/>
  </r>
  <r>
    <x v="199"/>
    <m/>
    <x v="0"/>
    <m/>
    <d v="2021-04-08T00:00:00"/>
    <d v="2022-04-07T00:00:00"/>
  </r>
  <r>
    <x v="199"/>
    <s v="P"/>
    <x v="2"/>
    <n v="38.479999999999997"/>
    <d v="2022-04-08T00:00:00"/>
    <d v="2023-04-07T00:00:00"/>
  </r>
  <r>
    <x v="200"/>
    <s v="D"/>
    <x v="1"/>
    <n v="6"/>
    <s v="1-Des-21"/>
    <d v="2022-11-30T00:00:00"/>
  </r>
  <r>
    <x v="201"/>
    <s v="D"/>
    <x v="3"/>
    <n v="39.909999999999997"/>
    <s v="1-Des-21"/>
    <d v="2024-11-30T00:00:00"/>
  </r>
  <r>
    <x v="202"/>
    <s v="B"/>
    <x v="3"/>
    <n v="22.58"/>
    <d v="2019-04-23T00:00:00"/>
    <d v="2024-04-22T00:00:00"/>
  </r>
  <r>
    <x v="203"/>
    <m/>
    <x v="0"/>
    <m/>
    <s v="15-Ags-17"/>
    <s v="14-Ags-22"/>
  </r>
  <r>
    <x v="203"/>
    <s v="B"/>
    <x v="3"/>
    <n v="370.24"/>
    <m/>
    <m/>
  </r>
  <r>
    <x v="204"/>
    <m/>
    <x v="0"/>
    <m/>
    <s v="10-Des-19"/>
    <s v="9-Des-22"/>
  </r>
  <r>
    <x v="204"/>
    <s v="A"/>
    <x v="2"/>
    <n v="226.7"/>
    <m/>
    <d v="2023-03-03T00:00:00"/>
  </r>
  <r>
    <x v="205"/>
    <m/>
    <x v="0"/>
    <m/>
    <d v="2017-01-15T00:00:00"/>
    <d v="2022-01-14T00:00:00"/>
  </r>
  <r>
    <x v="205"/>
    <m/>
    <x v="0"/>
    <m/>
    <m/>
    <m/>
  </r>
  <r>
    <x v="205"/>
    <s v="C"/>
    <x v="1"/>
    <n v="64.03"/>
    <d v="2022-03-06T00:00:00"/>
    <d v="2025-03-05T00:00:00"/>
  </r>
  <r>
    <x v="206"/>
    <s v="B"/>
    <x v="1"/>
    <n v="21.68"/>
    <d v="2022-04-22T00:00:00"/>
    <d v="2025-04-21T00:00:00"/>
  </r>
  <r>
    <x v="207"/>
    <m/>
    <x v="0"/>
    <m/>
    <d v="2017-07-01T00:00:00"/>
    <d v="2020-06-30T00:00:00"/>
  </r>
  <r>
    <x v="207"/>
    <m/>
    <x v="0"/>
    <m/>
    <m/>
    <m/>
  </r>
  <r>
    <x v="207"/>
    <m/>
    <x v="0"/>
    <m/>
    <d v="2020-09-23T00:00:00"/>
    <d v="2021-09-22T00:00:00"/>
  </r>
  <r>
    <x v="207"/>
    <s v="B"/>
    <x v="2"/>
    <n v="228.18"/>
    <d v="2021-11-09T00:00:00"/>
    <d v="2022-11-08T00:00:00"/>
  </r>
  <r>
    <x v="208"/>
    <s v="C"/>
    <x v="1"/>
    <n v="406.68"/>
    <s v="12-Mei-20"/>
    <s v="11-Mei-23"/>
  </r>
  <r>
    <x v="209"/>
    <m/>
    <x v="0"/>
    <m/>
    <s v="12-Des-19"/>
    <s v="11-Des-20"/>
  </r>
  <r>
    <x v="209"/>
    <m/>
    <x v="0"/>
    <m/>
    <d v="2021-04-25T00:00:00"/>
    <d v="2022-04-24T00:00:00"/>
  </r>
  <r>
    <x v="209"/>
    <s v="B"/>
    <x v="1"/>
    <n v="23.34"/>
    <m/>
    <s v="7-Mei-22"/>
  </r>
  <r>
    <x v="210"/>
    <s v="B"/>
    <x v="2"/>
    <n v="73.64"/>
    <d v="2020-06-01T00:00:00"/>
    <s v="31-Mei-23"/>
  </r>
  <r>
    <x v="211"/>
    <m/>
    <x v="0"/>
    <m/>
    <d v="2019-06-21T00:00:00"/>
    <d v="2021-06-20T00:00:00"/>
  </r>
  <r>
    <x v="211"/>
    <s v="B"/>
    <x v="1"/>
    <n v="31.62"/>
    <d v="2021-09-01T00:00:00"/>
    <s v="31-Ags-22"/>
  </r>
  <r>
    <x v="212"/>
    <s v="A"/>
    <x v="3"/>
    <n v="284.27999999999997"/>
    <s v="1-Des-17"/>
    <d v="2022-11-30T00:00:00"/>
  </r>
  <r>
    <x v="213"/>
    <s v="A"/>
    <x v="1"/>
    <n v="9"/>
    <d v="2021-06-10T00:00:00"/>
    <d v="2022-06-09T00:00:00"/>
  </r>
  <r>
    <x v="214"/>
    <m/>
    <x v="0"/>
    <m/>
    <d v="2020-04-15T00:00:00"/>
    <d v="2023-04-14T00:00:00"/>
  </r>
  <r>
    <x v="214"/>
    <s v="D"/>
    <x v="3"/>
    <n v="60"/>
    <m/>
    <d v="2023-07-22T00:00:00"/>
  </r>
  <r>
    <x v="215"/>
    <m/>
    <x v="0"/>
    <m/>
    <d v="2018-02-01T00:00:00"/>
    <d v="2021-01-31T00:00:00"/>
  </r>
  <r>
    <x v="215"/>
    <s v="C"/>
    <x v="3"/>
    <n v="63.304000000000002"/>
    <d v="2021-04-14T00:00:00"/>
    <d v="2024-04-13T00:00:00"/>
  </r>
  <r>
    <x v="215"/>
    <s v="C"/>
    <x v="4"/>
    <s v="126.95"/>
    <d v="2021-04-01T00:00:00"/>
    <d v="2024-03-31T00:00:00"/>
  </r>
  <r>
    <x v="216"/>
    <s v="C"/>
    <x v="2"/>
    <n v="12.79"/>
    <d v="2020-03-02T00:00:00"/>
    <d v="2023-03-01T00:00:00"/>
  </r>
  <r>
    <x v="217"/>
    <m/>
    <x v="0"/>
    <m/>
    <d v="2017-11-15T00:00:00"/>
    <d v="2020-11-14T00:00:00"/>
  </r>
  <r>
    <x v="217"/>
    <m/>
    <x v="0"/>
    <m/>
    <d v="2021-03-10T00:00:00"/>
    <d v="2022-03-09T00:00:00"/>
  </r>
  <r>
    <x v="217"/>
    <m/>
    <x v="0"/>
    <m/>
    <d v="2022-03-10T00:00:00"/>
    <d v="2022-06-09T00:00:00"/>
  </r>
  <r>
    <x v="217"/>
    <s v="C"/>
    <x v="1"/>
    <n v="66.739999999999995"/>
    <d v="2022-06-10T00:00:00"/>
    <d v="2022-09-09T00:00:00"/>
  </r>
  <r>
    <x v="218"/>
    <m/>
    <x v="0"/>
    <m/>
    <s v="24-Des-19"/>
    <s v="14-Mei-22"/>
  </r>
  <r>
    <x v="218"/>
    <m/>
    <x v="0"/>
    <m/>
    <s v="15-Mei-22"/>
    <s v="14-Mei-24"/>
  </r>
  <r>
    <x v="218"/>
    <s v="A"/>
    <x v="4"/>
    <n v="1057.92"/>
    <s v="15-Mei-24"/>
    <s v="14-Mei-25"/>
  </r>
  <r>
    <x v="219"/>
    <m/>
    <x v="0"/>
    <m/>
    <d v="2019-04-01T00:00:00"/>
    <d v="2021-07-31T00:00:00"/>
  </r>
  <r>
    <x v="219"/>
    <m/>
    <x v="0"/>
    <m/>
    <s v="1-Ags-19"/>
    <s v="3-Ags-21"/>
  </r>
  <r>
    <x v="219"/>
    <s v="D"/>
    <x v="3"/>
    <n v="677.89"/>
    <d v="2021-11-25T00:00:00"/>
    <d v="2022-11-24T00:00:00"/>
  </r>
  <r>
    <x v="220"/>
    <m/>
    <x v="0"/>
    <m/>
    <s v="2-Ags-19"/>
    <s v="1-Ags-22"/>
  </r>
  <r>
    <x v="220"/>
    <s v="C"/>
    <x v="2"/>
    <n v="37"/>
    <s v="2-Ags-19"/>
    <s v="1-Ags-22"/>
  </r>
  <r>
    <x v="221"/>
    <s v="C"/>
    <x v="1"/>
    <n v="65.56"/>
    <d v="2019-09-02T00:00:00"/>
    <d v="2022-09-01T00:00:00"/>
  </r>
  <r>
    <x v="222"/>
    <s v="D"/>
    <x v="3"/>
    <n v="1295.325"/>
    <d v="2022-04-15T00:00:00"/>
    <d v="2027-04-14T00:00:00"/>
  </r>
  <r>
    <x v="223"/>
    <m/>
    <x v="0"/>
    <m/>
    <d v="2017-06-15T00:00:00"/>
    <d v="2022-06-14T00:00:00"/>
  </r>
  <r>
    <x v="223"/>
    <m/>
    <x v="0"/>
    <m/>
    <m/>
    <m/>
  </r>
  <r>
    <x v="223"/>
    <s v="B"/>
    <x v="2"/>
    <n v="209.76"/>
    <d v="2017-06-22T00:00:00"/>
    <d v="2022-06-21T00:00:00"/>
  </r>
  <r>
    <x v="224"/>
    <s v="C"/>
    <x v="1"/>
    <n v="85.28"/>
    <s v="1-Okt-21"/>
    <d v="2024-09-30T00:00:00"/>
  </r>
  <r>
    <x v="225"/>
    <m/>
    <x v="0"/>
    <m/>
    <s v="17-Ags-19"/>
    <s v="16-Ags-20"/>
  </r>
  <r>
    <x v="4"/>
    <m/>
    <x v="0"/>
    <m/>
    <s v="17-Ags-20"/>
    <s v="16-Ags-21"/>
  </r>
  <r>
    <x v="4"/>
    <m/>
    <x v="0"/>
    <m/>
    <d v="2021-11-09T00:00:00"/>
    <d v="2021-11-08T00:00:00"/>
  </r>
  <r>
    <x v="4"/>
    <s v="C"/>
    <x v="1"/>
    <n v="10"/>
    <d v="2021-11-09T00:00:00"/>
    <d v="2022-11-08T00:00:00"/>
  </r>
  <r>
    <x v="226"/>
    <m/>
    <x v="0"/>
    <m/>
    <s v="6-Okt-17"/>
    <s v="5-Okt-20"/>
  </r>
  <r>
    <x v="226"/>
    <m/>
    <x v="0"/>
    <m/>
    <d v="2017-11-01T00:00:00"/>
    <s v="31-Okt-20"/>
  </r>
  <r>
    <x v="226"/>
    <s v="B"/>
    <x v="3"/>
    <n v="66.31"/>
    <d v="2021-01-26T00:00:00"/>
    <d v="2024-01-23T00:00:00"/>
  </r>
  <r>
    <x v="227"/>
    <s v="C"/>
    <x v="3"/>
    <n v="93.18"/>
    <d v="2019-07-01T00:00:00"/>
    <d v="2024-06-30T00:00:00"/>
  </r>
  <r>
    <x v="228"/>
    <m/>
    <x v="0"/>
    <m/>
    <s v="1-Okt-20"/>
    <d v="2021-09-30T00:00:00"/>
  </r>
  <r>
    <x v="228"/>
    <s v="D"/>
    <x v="1"/>
    <n v="36"/>
    <s v="1-Okt-21"/>
    <d v="2021-09-30T00:00:00"/>
  </r>
  <r>
    <x v="228"/>
    <s v="B"/>
    <x v="1"/>
    <n v="22"/>
    <s v="1-Ags-21"/>
    <d v="2022-07-31T00:00:00"/>
  </r>
  <r>
    <x v="229"/>
    <m/>
    <x v="0"/>
    <m/>
    <d v="2021-07-05T00:00:00"/>
    <d v="2022-07-04T00:00:00"/>
  </r>
  <r>
    <x v="229"/>
    <m/>
    <x v="0"/>
    <m/>
    <d v="2021-07-01T00:00:00"/>
    <d v="2022-06-30T00:00:00"/>
  </r>
  <r>
    <x v="229"/>
    <s v="P"/>
    <x v="2"/>
    <n v="38.479999999999997"/>
    <d v="2022-07-01T00:00:00"/>
    <d v="2023-06-30T00:00:00"/>
  </r>
  <r>
    <x v="230"/>
    <m/>
    <x v="0"/>
    <m/>
    <d v="2016-07-01T00:00:00"/>
    <d v="2021-06-30T00:00:00"/>
  </r>
  <r>
    <x v="230"/>
    <s v="C"/>
    <x v="3"/>
    <n v="23.93"/>
    <s v="8-Okt-21"/>
    <s v="7-Okt-24"/>
  </r>
  <r>
    <x v="231"/>
    <m/>
    <x v="0"/>
    <m/>
    <s v="1-Okt-19"/>
    <d v="2021-09-30T00:00:00"/>
  </r>
  <r>
    <x v="231"/>
    <s v="B"/>
    <x v="1"/>
    <n v="16"/>
    <d v="2022-01-11T00:00:00"/>
    <d v="2024-01-10T00:00:00"/>
  </r>
  <r>
    <x v="232"/>
    <s v="C"/>
    <x v="2"/>
    <n v="62.8"/>
    <d v="2020-02-21T00:00:00"/>
    <s v="31-Mei-23"/>
  </r>
  <r>
    <x v="232"/>
    <s v="C"/>
    <x v="4"/>
    <n v="100.7"/>
    <d v="2018-10-12T00:00:00"/>
    <d v="2023-09-11T00:00:00"/>
  </r>
  <r>
    <x v="233"/>
    <s v="C"/>
    <x v="3"/>
    <n v="54.75"/>
    <d v="2020-06-03T00:00:00"/>
    <d v="2024-04-20T00:00:00"/>
  </r>
  <r>
    <x v="234"/>
    <s v="C"/>
    <x v="3"/>
    <n v="110"/>
    <d v="2018-11-01T00:00:00"/>
    <s v="31-Okt-23"/>
  </r>
  <r>
    <x v="235"/>
    <m/>
    <x v="0"/>
    <m/>
    <m/>
    <m/>
  </r>
  <r>
    <x v="235"/>
    <s v="C"/>
    <x v="4"/>
    <n v="2307"/>
    <d v="2011-07-10T00:00:00"/>
    <d v="1931-07-09T00:00:00"/>
  </r>
  <r>
    <x v="236"/>
    <s v="D"/>
    <x v="1"/>
    <n v="76.569999999999993"/>
    <d v="2021-06-26T00:00:00"/>
    <d v="2025-06-25T00:00:00"/>
  </r>
  <r>
    <x v="237"/>
    <s v="D"/>
    <x v="3"/>
    <n v="377.79"/>
    <d v="2019-02-15T00:00:00"/>
    <d v="2024-02-14T00:00:00"/>
  </r>
  <r>
    <x v="238"/>
    <s v="B"/>
    <x v="1"/>
    <n v="72.36"/>
    <s v="1-Des-20"/>
    <d v="2023-11-30T00:00:00"/>
  </r>
  <r>
    <x v="239"/>
    <s v="D"/>
    <x v="1"/>
    <n v="221.26"/>
    <d v="2019-11-01T00:00:00"/>
    <s v="31-Okt-24"/>
  </r>
  <r>
    <x v="95"/>
    <s v="C"/>
    <x v="6"/>
    <n v="7158.35"/>
    <s v="1-Okt-21"/>
    <d v="2026-09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1" firstHeaderRow="0" firstDataRow="1" firstDataCol="1"/>
  <pivotFields count="6">
    <pivotField dataField="1" compact="0" outline="0" showAll="0">
      <items count="241">
        <item x="3"/>
        <item x="2"/>
        <item x="9"/>
        <item x="22"/>
        <item x="23"/>
        <item x="14"/>
        <item x="21"/>
        <item x="27"/>
        <item x="50"/>
        <item x="39"/>
        <item x="42"/>
        <item x="46"/>
        <item x="191"/>
        <item x="210"/>
        <item x="40"/>
        <item x="196"/>
        <item x="97"/>
        <item x="98"/>
        <item x="193"/>
        <item x="59"/>
        <item x="58"/>
        <item x="108"/>
        <item x="207"/>
        <item x="56"/>
        <item x="71"/>
        <item x="70"/>
        <item x="85"/>
        <item x="81"/>
        <item x="91"/>
        <item x="87"/>
        <item x="130"/>
        <item x="99"/>
        <item x="104"/>
        <item x="109"/>
        <item x="121"/>
        <item x="122"/>
        <item x="112"/>
        <item x="118"/>
        <item x="116"/>
        <item x="117"/>
        <item x="120"/>
        <item x="137"/>
        <item x="151"/>
        <item x="140"/>
        <item x="148"/>
        <item x="150"/>
        <item x="149"/>
        <item x="141"/>
        <item x="158"/>
        <item x="163"/>
        <item x="167"/>
        <item x="172"/>
        <item x="175"/>
        <item x="176"/>
        <item x="101"/>
        <item x="41"/>
        <item x="73"/>
        <item x="152"/>
        <item x="181"/>
        <item x="134"/>
        <item x="7"/>
        <item x="64"/>
        <item x="178"/>
        <item x="1"/>
        <item x="5"/>
        <item x="8"/>
        <item x="10"/>
        <item x="124"/>
        <item x="30"/>
        <item x="60"/>
        <item x="36"/>
        <item x="34"/>
        <item x="35"/>
        <item x="32"/>
        <item x="33"/>
        <item x="31"/>
        <item x="37"/>
        <item x="155"/>
        <item x="17"/>
        <item x="209"/>
        <item x="24"/>
        <item x="125"/>
        <item x="165"/>
        <item x="227"/>
        <item x="29"/>
        <item x="119"/>
        <item x="215"/>
        <item x="94"/>
        <item x="157"/>
        <item x="84"/>
        <item x="179"/>
        <item x="183"/>
        <item x="164"/>
        <item x="212"/>
        <item x="139"/>
        <item x="186"/>
        <item x="54"/>
        <item x="219"/>
        <item x="160"/>
        <item x="173"/>
        <item x="232"/>
        <item x="18"/>
        <item x="65"/>
        <item x="63"/>
        <item x="62"/>
        <item x="236"/>
        <item x="115"/>
        <item x="67"/>
        <item x="66"/>
        <item x="214"/>
        <item x="51"/>
        <item x="111"/>
        <item x="48"/>
        <item x="74"/>
        <item x="75"/>
        <item x="76"/>
        <item x="126"/>
        <item x="131"/>
        <item x="233"/>
        <item x="234"/>
        <item x="82"/>
        <item x="13"/>
        <item x="79"/>
        <item x="93"/>
        <item x="103"/>
        <item x="80"/>
        <item x="123"/>
        <item x="230"/>
        <item x="102"/>
        <item x="69"/>
        <item x="166"/>
        <item x="159"/>
        <item x="107"/>
        <item x="127"/>
        <item x="100"/>
        <item x="52"/>
        <item x="105"/>
        <item x="26"/>
        <item x="57"/>
        <item x="106"/>
        <item x="38"/>
        <item x="55"/>
        <item x="145"/>
        <item x="19"/>
        <item x="78"/>
        <item x="185"/>
        <item x="90"/>
        <item x="153"/>
        <item x="174"/>
        <item x="235"/>
        <item x="135"/>
        <item x="15"/>
        <item x="132"/>
        <item x="192"/>
        <item x="113"/>
        <item x="195"/>
        <item x="203"/>
        <item x="114"/>
        <item x="154"/>
        <item x="238"/>
        <item x="218"/>
        <item x="95"/>
        <item x="136"/>
        <item x="147"/>
        <item x="146"/>
        <item x="128"/>
        <item x="20"/>
        <item x="142"/>
        <item x="198"/>
        <item x="77"/>
        <item x="205"/>
        <item x="44"/>
        <item x="224"/>
        <item x="28"/>
        <item x="45"/>
        <item x="43"/>
        <item x="202"/>
        <item x="239"/>
        <item x="226"/>
        <item x="156"/>
        <item x="68"/>
        <item x="208"/>
        <item x="161"/>
        <item x="162"/>
        <item x="49"/>
        <item x="231"/>
        <item x="184"/>
        <item x="53"/>
        <item x="47"/>
        <item x="170"/>
        <item x="72"/>
        <item x="6"/>
        <item x="96"/>
        <item x="169"/>
        <item x="177"/>
        <item x="143"/>
        <item x="182"/>
        <item x="12"/>
        <item x="171"/>
        <item x="188"/>
        <item x="206"/>
        <item x="138"/>
        <item x="16"/>
        <item x="83"/>
        <item x="110"/>
        <item x="144"/>
        <item x="204"/>
        <item x="237"/>
        <item x="88"/>
        <item x="133"/>
        <item x="217"/>
        <item x="25"/>
        <item x="86"/>
        <item x="211"/>
        <item x="216"/>
        <item x="0"/>
        <item x="11"/>
        <item x="168"/>
        <item x="61"/>
        <item x="222"/>
        <item x="221"/>
        <item x="223"/>
        <item x="89"/>
        <item x="194"/>
        <item x="92"/>
        <item x="228"/>
        <item x="180"/>
        <item x="187"/>
        <item x="189"/>
        <item x="197"/>
        <item x="190"/>
        <item x="200"/>
        <item x="199"/>
        <item x="201"/>
        <item x="213"/>
        <item x="129"/>
        <item x="220"/>
        <item x="225"/>
        <item x="229"/>
        <item x="4"/>
        <item t="default"/>
      </items>
    </pivotField>
    <pivotField compact="0" outline="0" showAll="0"/>
    <pivotField axis="axisRow" compact="0" outline="0" showAll="0">
      <items count="8">
        <item x="3"/>
        <item x="2"/>
        <item x="4"/>
        <item x="6"/>
        <item x="1"/>
        <item x="5"/>
        <item x="0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a Tenant / Perusahaan" fld="0" subtotal="count" baseField="0" baseItem="0"/>
    <dataField name="Sum of Luas" fld="3" baseField="0" baseItem="0" numFmtId="43"/>
  </dataFields>
  <formats count="5"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20" dT="2022-10-10T03:47:26.56" personId="{D8B2DC43-16D3-48D6-B658-0967939FD243}" id="{CECB5945-F2AD-47D0-9E9F-3B0EC5FBD03C}">
    <text>Tidak masuk perhitungan karena sudah dirubah (Lihar Bawah)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4"/>
  <sheetViews>
    <sheetView showGridLines="0" tabSelected="1" zoomScale="85" zoomScaleNormal="85" workbookViewId="0">
      <pane ySplit="5" topLeftCell="A6" activePane="bottomLeft" state="frozen"/>
      <selection pane="bottomLeft" activeCell="C6" sqref="C6:C9"/>
    </sheetView>
  </sheetViews>
  <sheetFormatPr defaultRowHeight="15" x14ac:dyDescent="0.25"/>
  <cols>
    <col min="1" max="1" width="68.140625" style="1" customWidth="1"/>
    <col min="2" max="2" width="28" style="1" customWidth="1"/>
    <col min="3" max="3" width="32.85546875" style="1" customWidth="1"/>
    <col min="4" max="4" width="21.140625" style="1" customWidth="1"/>
    <col min="5" max="5" width="9" style="29" customWidth="1"/>
    <col min="6" max="6" width="10" style="29" customWidth="1"/>
    <col min="7" max="7" width="10.5703125" style="54" bestFit="1" customWidth="1"/>
    <col min="8" max="9" width="10.85546875" style="1" customWidth="1"/>
    <col min="10" max="10" width="12" style="1" customWidth="1"/>
    <col min="11" max="11" width="12.28515625" style="1" customWidth="1"/>
    <col min="12" max="12" width="12" style="1" customWidth="1"/>
    <col min="13" max="13" width="36" style="1" customWidth="1"/>
    <col min="14" max="14" width="23.5703125" style="1" customWidth="1"/>
    <col min="15" max="16" width="14.28515625" style="1" customWidth="1"/>
    <col min="17" max="17" width="22" style="1" customWidth="1"/>
    <col min="18" max="18" width="35.140625" style="1" customWidth="1"/>
    <col min="19" max="19" width="13.140625" style="1" customWidth="1"/>
    <col min="20" max="20" width="18.5703125" style="1" customWidth="1"/>
    <col min="21" max="21" width="14.85546875" style="1" customWidth="1"/>
    <col min="22" max="22" width="11.7109375" style="1" customWidth="1"/>
    <col min="23" max="16384" width="9.140625" style="1"/>
  </cols>
  <sheetData>
    <row r="1" spans="1:22" x14ac:dyDescent="0.25">
      <c r="F1" s="29" t="s">
        <v>0</v>
      </c>
      <c r="G1" s="54" t="e">
        <f>SUM(G6:G542)</f>
        <v>#VALUE!</v>
      </c>
      <c r="H1" s="54">
        <v>67421</v>
      </c>
      <c r="I1" s="70" t="e">
        <f>G1/H1</f>
        <v>#VALUE!</v>
      </c>
      <c r="J1" s="71" t="e">
        <f>H1-G1</f>
        <v>#VALUE!</v>
      </c>
    </row>
    <row r="3" spans="1:22" ht="22.5" customHeight="1" x14ac:dyDescent="0.25">
      <c r="A3" s="32"/>
      <c r="B3" s="33"/>
      <c r="C3" s="33"/>
      <c r="D3" s="33"/>
      <c r="E3" s="47"/>
      <c r="F3" s="47"/>
      <c r="G3" s="55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</row>
    <row r="4" spans="1:22" ht="30" customHeight="1" x14ac:dyDescent="0.25">
      <c r="A4" s="187" t="s">
        <v>1</v>
      </c>
      <c r="B4" s="187" t="s">
        <v>2</v>
      </c>
      <c r="C4" s="185" t="s">
        <v>3</v>
      </c>
      <c r="D4" s="188" t="s">
        <v>4</v>
      </c>
      <c r="E4" s="2"/>
      <c r="F4" s="2"/>
      <c r="G4" s="56"/>
      <c r="H4" s="187" t="s">
        <v>5</v>
      </c>
      <c r="I4" s="187"/>
      <c r="J4" s="187" t="s">
        <v>6</v>
      </c>
      <c r="K4" s="187" t="s">
        <v>7</v>
      </c>
      <c r="L4" s="187" t="s">
        <v>8</v>
      </c>
      <c r="M4" s="187" t="s">
        <v>9</v>
      </c>
      <c r="N4" s="187"/>
      <c r="O4" s="187" t="s">
        <v>10</v>
      </c>
      <c r="P4" s="187"/>
      <c r="Q4" s="187" t="s">
        <v>11</v>
      </c>
      <c r="R4" s="189"/>
      <c r="S4" s="189"/>
      <c r="T4" s="189"/>
      <c r="U4" s="189"/>
      <c r="V4" s="189"/>
    </row>
    <row r="5" spans="1:22" ht="39" customHeight="1" x14ac:dyDescent="0.25">
      <c r="A5" s="187"/>
      <c r="B5" s="187"/>
      <c r="C5" s="186"/>
      <c r="D5" s="188"/>
      <c r="E5" s="2" t="s">
        <v>14</v>
      </c>
      <c r="F5" s="2" t="s">
        <v>15</v>
      </c>
      <c r="G5" s="56" t="s">
        <v>16</v>
      </c>
      <c r="H5" s="46" t="s">
        <v>17</v>
      </c>
      <c r="I5" s="2" t="s">
        <v>18</v>
      </c>
      <c r="J5" s="187"/>
      <c r="K5" s="187"/>
      <c r="L5" s="187"/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  <c r="R5" s="2" t="s">
        <v>24</v>
      </c>
      <c r="S5" s="2" t="s">
        <v>25</v>
      </c>
      <c r="T5" s="2" t="s">
        <v>26</v>
      </c>
      <c r="U5" s="2" t="s">
        <v>27</v>
      </c>
      <c r="V5" s="2" t="s">
        <v>28</v>
      </c>
    </row>
    <row r="6" spans="1:22" ht="25.5" x14ac:dyDescent="0.25">
      <c r="A6" s="36" t="s">
        <v>29</v>
      </c>
      <c r="B6" s="3" t="s">
        <v>30</v>
      </c>
      <c r="C6" s="147" t="s">
        <v>31</v>
      </c>
      <c r="D6" s="181" t="s">
        <v>32</v>
      </c>
      <c r="E6" s="3"/>
      <c r="F6" s="3"/>
      <c r="G6" s="53"/>
      <c r="H6" s="28" t="s">
        <v>33</v>
      </c>
      <c r="I6" s="4" t="s">
        <v>34</v>
      </c>
      <c r="J6" s="3">
        <v>36</v>
      </c>
      <c r="K6" s="3">
        <v>0</v>
      </c>
      <c r="L6" s="3">
        <v>36</v>
      </c>
      <c r="M6" s="5">
        <v>525000</v>
      </c>
      <c r="N6" s="5">
        <v>2409183000</v>
      </c>
      <c r="O6" s="6" t="s">
        <v>35</v>
      </c>
      <c r="P6" s="6" t="s">
        <v>36</v>
      </c>
      <c r="Q6" s="5">
        <v>525000</v>
      </c>
      <c r="R6" s="5">
        <v>103000</v>
      </c>
      <c r="S6" s="5">
        <v>2000000</v>
      </c>
      <c r="T6" s="5">
        <v>1500000</v>
      </c>
      <c r="U6" s="5">
        <v>2000000</v>
      </c>
      <c r="V6" s="5">
        <v>0</v>
      </c>
    </row>
    <row r="7" spans="1:22" ht="37.5" customHeight="1" x14ac:dyDescent="0.25">
      <c r="A7" s="36" t="s">
        <v>29</v>
      </c>
      <c r="B7" s="3" t="s">
        <v>37</v>
      </c>
      <c r="C7" s="148"/>
      <c r="D7" s="182"/>
      <c r="E7" s="3"/>
      <c r="F7" s="3"/>
      <c r="G7" s="53"/>
      <c r="H7" s="174" t="s">
        <v>38</v>
      </c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56"/>
    </row>
    <row r="8" spans="1:22" ht="34.5" customHeight="1" x14ac:dyDescent="0.25">
      <c r="A8" s="36" t="s">
        <v>29</v>
      </c>
      <c r="B8" s="3" t="s">
        <v>39</v>
      </c>
      <c r="C8" s="148"/>
      <c r="D8" s="181">
        <v>136.75</v>
      </c>
      <c r="E8" s="3"/>
      <c r="F8" s="3"/>
      <c r="G8" s="53"/>
      <c r="H8" s="28">
        <v>44252</v>
      </c>
      <c r="I8" s="4">
        <v>44616</v>
      </c>
      <c r="J8" s="3">
        <v>12</v>
      </c>
      <c r="K8" s="3">
        <v>0</v>
      </c>
      <c r="L8" s="3">
        <v>12</v>
      </c>
      <c r="M8" s="5">
        <v>525000</v>
      </c>
      <c r="N8" s="5">
        <v>861525000</v>
      </c>
      <c r="O8" s="6" t="s">
        <v>40</v>
      </c>
      <c r="P8" s="6" t="s">
        <v>41</v>
      </c>
      <c r="Q8" s="5">
        <v>525000</v>
      </c>
      <c r="R8" s="5">
        <v>105000</v>
      </c>
      <c r="S8" s="5">
        <v>2000000</v>
      </c>
      <c r="T8" s="5">
        <v>1500000</v>
      </c>
      <c r="U8" s="5">
        <v>2000000</v>
      </c>
      <c r="V8" s="5">
        <v>0</v>
      </c>
    </row>
    <row r="9" spans="1:22" ht="35.25" customHeight="1" x14ac:dyDescent="0.25">
      <c r="A9" s="36" t="s">
        <v>29</v>
      </c>
      <c r="B9" s="3" t="s">
        <v>42</v>
      </c>
      <c r="C9" s="149"/>
      <c r="D9" s="182"/>
      <c r="E9" s="3" t="s">
        <v>43</v>
      </c>
      <c r="F9" s="3" t="s">
        <v>44</v>
      </c>
      <c r="G9" s="53">
        <v>136.75</v>
      </c>
      <c r="H9" s="28">
        <v>44617</v>
      </c>
      <c r="I9" s="4">
        <v>44981</v>
      </c>
      <c r="J9" s="3">
        <v>12</v>
      </c>
      <c r="K9" s="3">
        <v>0</v>
      </c>
      <c r="L9" s="3">
        <v>12</v>
      </c>
      <c r="M9" s="5">
        <v>525000</v>
      </c>
      <c r="N9" s="5">
        <v>861525000</v>
      </c>
      <c r="O9" s="6" t="s">
        <v>35</v>
      </c>
      <c r="P9" s="6" t="s">
        <v>45</v>
      </c>
      <c r="Q9" s="5">
        <v>525000</v>
      </c>
      <c r="R9" s="5">
        <v>105000</v>
      </c>
      <c r="S9" s="5">
        <v>2000000</v>
      </c>
      <c r="T9" s="5">
        <v>1500000</v>
      </c>
      <c r="U9" s="5">
        <v>2000000</v>
      </c>
      <c r="V9" s="5">
        <v>0</v>
      </c>
    </row>
    <row r="10" spans="1:22" ht="30" customHeight="1" x14ac:dyDescent="0.25">
      <c r="A10" s="36" t="s">
        <v>46</v>
      </c>
      <c r="B10" s="3" t="s">
        <v>47</v>
      </c>
      <c r="C10" s="147" t="s">
        <v>48</v>
      </c>
      <c r="D10" s="143">
        <v>306</v>
      </c>
      <c r="E10" s="3"/>
      <c r="F10" s="3"/>
      <c r="G10" s="53"/>
      <c r="H10" s="28">
        <v>42840</v>
      </c>
      <c r="I10" s="4">
        <v>44665</v>
      </c>
      <c r="J10" s="3">
        <v>60</v>
      </c>
      <c r="K10" s="3">
        <v>0</v>
      </c>
      <c r="L10" s="3">
        <v>60</v>
      </c>
      <c r="M10" s="5" t="s">
        <v>49</v>
      </c>
      <c r="N10" s="5">
        <v>3121200000</v>
      </c>
      <c r="O10" s="6" t="s">
        <v>35</v>
      </c>
      <c r="P10" s="6" t="s">
        <v>50</v>
      </c>
      <c r="Q10" s="5">
        <v>175000</v>
      </c>
      <c r="R10" s="5">
        <v>103000</v>
      </c>
      <c r="S10" s="5">
        <v>2000000</v>
      </c>
      <c r="T10" s="5">
        <v>0</v>
      </c>
      <c r="U10" s="5">
        <v>2000000</v>
      </c>
      <c r="V10" s="5">
        <v>0</v>
      </c>
    </row>
    <row r="11" spans="1:22" ht="15" customHeight="1" x14ac:dyDescent="0.25">
      <c r="A11" s="36" t="s">
        <v>46</v>
      </c>
      <c r="B11" s="3" t="s">
        <v>51</v>
      </c>
      <c r="C11" s="149"/>
      <c r="D11" s="145"/>
      <c r="E11" s="3" t="s">
        <v>52</v>
      </c>
      <c r="F11" s="3">
        <v>2</v>
      </c>
      <c r="G11" s="53">
        <v>306</v>
      </c>
      <c r="H11" s="28">
        <v>44815</v>
      </c>
      <c r="I11" s="4">
        <v>45179</v>
      </c>
      <c r="J11" s="3">
        <v>12</v>
      </c>
      <c r="K11" s="3">
        <v>0</v>
      </c>
      <c r="L11" s="3">
        <v>12</v>
      </c>
      <c r="M11" s="5">
        <v>175000</v>
      </c>
      <c r="N11" s="5">
        <v>685104000</v>
      </c>
      <c r="O11" s="6" t="s">
        <v>53</v>
      </c>
      <c r="P11" s="6" t="s">
        <v>54</v>
      </c>
      <c r="Q11" s="5">
        <v>175000</v>
      </c>
      <c r="R11" s="5">
        <v>105000</v>
      </c>
      <c r="S11" s="5">
        <v>2000000</v>
      </c>
      <c r="T11" s="5">
        <v>0</v>
      </c>
      <c r="U11" s="5">
        <v>2000000</v>
      </c>
      <c r="V11" s="5">
        <v>0</v>
      </c>
    </row>
    <row r="12" spans="1:22" ht="15" customHeight="1" x14ac:dyDescent="0.25">
      <c r="A12" s="7" t="s">
        <v>55</v>
      </c>
      <c r="B12" s="3" t="s">
        <v>56</v>
      </c>
      <c r="C12" s="3" t="s">
        <v>57</v>
      </c>
      <c r="D12" s="12" t="s">
        <v>58</v>
      </c>
      <c r="E12" s="3" t="s">
        <v>59</v>
      </c>
      <c r="F12" s="3">
        <v>2</v>
      </c>
      <c r="G12" s="53">
        <v>3</v>
      </c>
      <c r="H12" s="28">
        <v>44291</v>
      </c>
      <c r="I12" s="4">
        <v>44655</v>
      </c>
      <c r="J12" s="3">
        <v>12</v>
      </c>
      <c r="K12" s="3">
        <v>0</v>
      </c>
      <c r="L12" s="3">
        <v>12</v>
      </c>
      <c r="M12" s="157" t="s">
        <v>60</v>
      </c>
      <c r="N12" s="159"/>
      <c r="O12" s="142" t="s">
        <v>61</v>
      </c>
      <c r="P12" s="162"/>
      <c r="Q12" s="5">
        <v>0</v>
      </c>
      <c r="R12" s="5">
        <v>50000</v>
      </c>
      <c r="S12" s="5">
        <v>2000000</v>
      </c>
      <c r="T12" s="5">
        <v>1500000</v>
      </c>
      <c r="U12" s="5">
        <v>2000000</v>
      </c>
      <c r="V12" s="5">
        <v>0</v>
      </c>
    </row>
    <row r="13" spans="1:22" ht="15" customHeight="1" x14ac:dyDescent="0.25">
      <c r="A13" s="150" t="s">
        <v>62</v>
      </c>
      <c r="B13" s="3" t="s">
        <v>63</v>
      </c>
      <c r="C13" s="147" t="s">
        <v>64</v>
      </c>
      <c r="D13" s="143">
        <v>9</v>
      </c>
      <c r="E13" s="3"/>
      <c r="F13" s="3"/>
      <c r="G13" s="53"/>
      <c r="H13" s="28" t="s">
        <v>65</v>
      </c>
      <c r="I13" s="4" t="s">
        <v>66</v>
      </c>
      <c r="J13" s="3">
        <v>12</v>
      </c>
      <c r="K13" s="3">
        <v>0</v>
      </c>
      <c r="L13" s="3">
        <v>12</v>
      </c>
      <c r="M13" s="5">
        <v>950000</v>
      </c>
      <c r="N13" s="5">
        <v>102600000</v>
      </c>
      <c r="O13" s="6" t="s">
        <v>67</v>
      </c>
      <c r="P13" s="6" t="s">
        <v>41</v>
      </c>
      <c r="Q13" s="5">
        <v>950000</v>
      </c>
      <c r="R13" s="5">
        <v>105000</v>
      </c>
      <c r="S13" s="5">
        <v>2000000</v>
      </c>
      <c r="T13" s="5">
        <v>1500000</v>
      </c>
      <c r="U13" s="5">
        <v>2000000</v>
      </c>
      <c r="V13" s="5">
        <v>2000000</v>
      </c>
    </row>
    <row r="14" spans="1:22" ht="15" customHeight="1" x14ac:dyDescent="0.25">
      <c r="A14" s="151"/>
      <c r="B14" s="3" t="s">
        <v>68</v>
      </c>
      <c r="C14" s="149"/>
      <c r="D14" s="145"/>
      <c r="E14" s="3" t="s">
        <v>43</v>
      </c>
      <c r="F14" s="3" t="s">
        <v>44</v>
      </c>
      <c r="G14" s="53">
        <v>9</v>
      </c>
      <c r="H14" s="28" t="s">
        <v>69</v>
      </c>
      <c r="I14" s="4" t="s">
        <v>70</v>
      </c>
      <c r="J14" s="3">
        <v>12</v>
      </c>
      <c r="K14" s="3">
        <v>0</v>
      </c>
      <c r="L14" s="3">
        <v>12</v>
      </c>
      <c r="M14" s="5">
        <v>950000</v>
      </c>
      <c r="N14" s="5">
        <v>102600000</v>
      </c>
      <c r="O14" s="6" t="s">
        <v>67</v>
      </c>
      <c r="P14" s="6" t="s">
        <v>41</v>
      </c>
      <c r="Q14" s="5">
        <v>950000</v>
      </c>
      <c r="R14" s="5">
        <v>105000</v>
      </c>
      <c r="S14" s="5">
        <v>2000000</v>
      </c>
      <c r="T14" s="5">
        <v>1500000</v>
      </c>
      <c r="U14" s="5">
        <v>2000000</v>
      </c>
      <c r="V14" s="5">
        <v>2000000</v>
      </c>
    </row>
    <row r="15" spans="1:22" ht="30" customHeight="1" x14ac:dyDescent="0.25">
      <c r="A15" s="7" t="s">
        <v>71</v>
      </c>
      <c r="B15" s="3" t="s">
        <v>72</v>
      </c>
      <c r="C15" s="3" t="s">
        <v>73</v>
      </c>
      <c r="D15" s="12">
        <v>292.77999999999997</v>
      </c>
      <c r="E15" s="3" t="s">
        <v>52</v>
      </c>
      <c r="F15" s="3">
        <v>1</v>
      </c>
      <c r="G15" s="53">
        <v>292.77999999999997</v>
      </c>
      <c r="H15" s="28">
        <v>43617</v>
      </c>
      <c r="I15" s="4" t="s">
        <v>74</v>
      </c>
      <c r="J15" s="3">
        <v>60</v>
      </c>
      <c r="K15" s="3">
        <v>0</v>
      </c>
      <c r="L15" s="3">
        <v>60</v>
      </c>
      <c r="M15" s="5" t="s">
        <v>75</v>
      </c>
      <c r="N15" s="5">
        <v>3829562400</v>
      </c>
      <c r="O15" s="6" t="s">
        <v>35</v>
      </c>
      <c r="P15" s="6" t="s">
        <v>50</v>
      </c>
      <c r="Q15" s="5">
        <v>230000</v>
      </c>
      <c r="R15" s="5">
        <v>103000</v>
      </c>
      <c r="S15" s="5">
        <v>2000000</v>
      </c>
      <c r="T15" s="5">
        <v>0</v>
      </c>
      <c r="U15" s="5">
        <v>2000000</v>
      </c>
      <c r="V15" s="5">
        <v>0</v>
      </c>
    </row>
    <row r="16" spans="1:22" ht="57.75" customHeight="1" x14ac:dyDescent="0.25">
      <c r="A16" s="50" t="s">
        <v>76</v>
      </c>
      <c r="B16" s="3" t="s">
        <v>77</v>
      </c>
      <c r="C16" s="146" t="s">
        <v>78</v>
      </c>
      <c r="D16" s="142" t="s">
        <v>79</v>
      </c>
      <c r="E16" s="3"/>
      <c r="F16" s="3"/>
      <c r="G16" s="53"/>
      <c r="H16" s="156">
        <v>43494</v>
      </c>
      <c r="I16" s="154">
        <v>45319</v>
      </c>
      <c r="J16" s="3">
        <v>60</v>
      </c>
      <c r="K16" s="3">
        <v>0</v>
      </c>
      <c r="L16" s="3">
        <v>60</v>
      </c>
      <c r="M16" s="160" t="s">
        <v>80</v>
      </c>
      <c r="N16" s="160"/>
      <c r="O16" s="160"/>
      <c r="P16" s="160"/>
      <c r="Q16" s="5" t="s">
        <v>81</v>
      </c>
      <c r="R16" s="5">
        <v>87500</v>
      </c>
      <c r="S16" s="5">
        <v>2000000</v>
      </c>
      <c r="T16" s="5">
        <v>0</v>
      </c>
      <c r="U16" s="5">
        <v>20000000</v>
      </c>
      <c r="V16" s="5">
        <v>3000000</v>
      </c>
    </row>
    <row r="17" spans="1:22" ht="30" customHeight="1" x14ac:dyDescent="0.25">
      <c r="A17" s="50" t="s">
        <v>76</v>
      </c>
      <c r="B17" s="3" t="s">
        <v>82</v>
      </c>
      <c r="C17" s="146"/>
      <c r="D17" s="142"/>
      <c r="E17" s="3"/>
      <c r="F17" s="3"/>
      <c r="G17" s="53"/>
      <c r="H17" s="156"/>
      <c r="I17" s="154"/>
      <c r="J17" s="146" t="s">
        <v>83</v>
      </c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ht="41.25" customHeight="1" x14ac:dyDescent="0.25">
      <c r="A18" s="37" t="s">
        <v>76</v>
      </c>
      <c r="B18" s="3" t="s">
        <v>84</v>
      </c>
      <c r="C18" s="148"/>
      <c r="D18" s="144"/>
      <c r="E18" s="3"/>
      <c r="F18" s="3"/>
      <c r="G18" s="53"/>
      <c r="H18" s="28" t="s">
        <v>85</v>
      </c>
      <c r="I18" s="4">
        <v>44648</v>
      </c>
      <c r="J18" s="3">
        <v>3</v>
      </c>
      <c r="K18" s="3">
        <v>0</v>
      </c>
      <c r="L18" s="3">
        <v>3</v>
      </c>
      <c r="M18" s="5">
        <v>950000</v>
      </c>
      <c r="N18" s="5">
        <v>68400000</v>
      </c>
      <c r="O18" s="142" t="s">
        <v>86</v>
      </c>
      <c r="P18" s="162"/>
      <c r="Q18" s="5">
        <v>950000</v>
      </c>
      <c r="R18" s="5">
        <v>105000</v>
      </c>
      <c r="S18" s="5">
        <v>2000000</v>
      </c>
      <c r="T18" s="5">
        <v>2000000</v>
      </c>
      <c r="U18" s="5">
        <v>2000000</v>
      </c>
      <c r="V18" s="5">
        <v>0</v>
      </c>
    </row>
    <row r="19" spans="1:22" ht="60" customHeight="1" x14ac:dyDescent="0.25">
      <c r="A19" s="38" t="s">
        <v>76</v>
      </c>
      <c r="B19" s="3" t="s">
        <v>87</v>
      </c>
      <c r="C19" s="149"/>
      <c r="D19" s="145"/>
      <c r="E19" s="3" t="s">
        <v>52</v>
      </c>
      <c r="F19" s="3">
        <v>1</v>
      </c>
      <c r="G19" s="53">
        <v>222.42500000000001</v>
      </c>
      <c r="H19" s="28">
        <v>44649</v>
      </c>
      <c r="I19" s="4">
        <v>44740</v>
      </c>
      <c r="J19" s="3">
        <v>3</v>
      </c>
      <c r="K19" s="3">
        <v>0</v>
      </c>
      <c r="L19" s="3">
        <v>3</v>
      </c>
      <c r="M19" s="5">
        <v>950000</v>
      </c>
      <c r="N19" s="5">
        <v>68400000</v>
      </c>
      <c r="O19" s="142" t="s">
        <v>86</v>
      </c>
      <c r="P19" s="162"/>
      <c r="Q19" s="5">
        <v>950000</v>
      </c>
      <c r="R19" s="5">
        <v>105000</v>
      </c>
      <c r="S19" s="5">
        <v>2000000</v>
      </c>
      <c r="T19" s="5">
        <v>2000000</v>
      </c>
      <c r="U19" s="5">
        <v>2000000</v>
      </c>
      <c r="V19" s="5">
        <v>0</v>
      </c>
    </row>
    <row r="20" spans="1:22" ht="15" customHeight="1" x14ac:dyDescent="0.25">
      <c r="A20" s="7" t="s">
        <v>88</v>
      </c>
      <c r="B20" s="3" t="s">
        <v>89</v>
      </c>
      <c r="C20" s="3" t="s">
        <v>90</v>
      </c>
      <c r="D20" s="12">
        <v>135</v>
      </c>
      <c r="E20" s="3" t="s">
        <v>52</v>
      </c>
      <c r="F20" s="3">
        <v>1</v>
      </c>
      <c r="G20" s="53">
        <v>135</v>
      </c>
      <c r="H20" s="28">
        <v>44515</v>
      </c>
      <c r="I20" s="4">
        <v>46340</v>
      </c>
      <c r="J20" s="3">
        <v>60</v>
      </c>
      <c r="K20" s="3">
        <v>0</v>
      </c>
      <c r="L20" s="3">
        <v>60</v>
      </c>
      <c r="M20" s="5">
        <v>400000</v>
      </c>
      <c r="N20" s="5">
        <v>3240000000</v>
      </c>
      <c r="O20" s="9" t="s">
        <v>35</v>
      </c>
      <c r="P20" s="6" t="s">
        <v>36</v>
      </c>
      <c r="Q20" s="5">
        <v>400000</v>
      </c>
      <c r="R20" s="5">
        <v>105000</v>
      </c>
      <c r="S20" s="5">
        <v>2000000</v>
      </c>
      <c r="T20" s="5">
        <v>1500000</v>
      </c>
      <c r="U20" s="5">
        <v>10000000</v>
      </c>
      <c r="V20" s="5">
        <v>0</v>
      </c>
    </row>
    <row r="21" spans="1:22" ht="24" customHeight="1" x14ac:dyDescent="0.25">
      <c r="A21" s="150" t="s">
        <v>91</v>
      </c>
      <c r="B21" s="3" t="s">
        <v>92</v>
      </c>
      <c r="C21" s="147" t="s">
        <v>93</v>
      </c>
      <c r="D21" s="143">
        <v>44.06</v>
      </c>
      <c r="E21" s="3"/>
      <c r="F21" s="3"/>
      <c r="G21" s="53"/>
      <c r="H21" s="28">
        <v>44666</v>
      </c>
      <c r="I21" s="4">
        <v>46491</v>
      </c>
      <c r="J21" s="3">
        <v>60</v>
      </c>
      <c r="K21" s="3">
        <v>0</v>
      </c>
      <c r="L21" s="3">
        <v>60</v>
      </c>
      <c r="M21" s="5" t="s">
        <v>94</v>
      </c>
      <c r="N21" s="5">
        <v>1163184000</v>
      </c>
      <c r="O21" s="9" t="s">
        <v>35</v>
      </c>
      <c r="P21" s="6" t="s">
        <v>50</v>
      </c>
      <c r="Q21" s="5">
        <v>450000</v>
      </c>
      <c r="R21" s="5">
        <v>105000</v>
      </c>
      <c r="S21" s="5">
        <v>2000000</v>
      </c>
      <c r="T21" s="5">
        <v>1500000</v>
      </c>
      <c r="U21" s="5">
        <v>5000000</v>
      </c>
      <c r="V21" s="5">
        <v>0</v>
      </c>
    </row>
    <row r="22" spans="1:22" ht="15" customHeight="1" x14ac:dyDescent="0.25">
      <c r="A22" s="151"/>
      <c r="B22" s="3" t="s">
        <v>95</v>
      </c>
      <c r="C22" s="149"/>
      <c r="D22" s="145"/>
      <c r="E22" s="3" t="s">
        <v>96</v>
      </c>
      <c r="F22" s="3" t="s">
        <v>44</v>
      </c>
      <c r="G22" s="53">
        <v>44.06</v>
      </c>
      <c r="H22" s="28">
        <v>44674</v>
      </c>
      <c r="I22" s="4">
        <v>46499</v>
      </c>
      <c r="J22" s="142" t="s">
        <v>97</v>
      </c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 spans="1:22" x14ac:dyDescent="0.25">
      <c r="A23" s="7" t="s">
        <v>98</v>
      </c>
      <c r="B23" s="3" t="s">
        <v>99</v>
      </c>
      <c r="C23" s="3" t="s">
        <v>100</v>
      </c>
      <c r="D23" s="12">
        <v>28.23</v>
      </c>
      <c r="E23" s="3" t="s">
        <v>96</v>
      </c>
      <c r="F23" s="3">
        <v>2</v>
      </c>
      <c r="G23" s="53">
        <v>28.23</v>
      </c>
      <c r="H23" s="28">
        <v>43659</v>
      </c>
      <c r="I23" s="4">
        <v>44754</v>
      </c>
      <c r="J23" s="3">
        <v>36</v>
      </c>
      <c r="K23" s="3">
        <v>0</v>
      </c>
      <c r="L23" s="3">
        <v>36</v>
      </c>
      <c r="M23" s="160" t="s">
        <v>60</v>
      </c>
      <c r="N23" s="160"/>
      <c r="O23" s="160"/>
      <c r="P23" s="160"/>
      <c r="Q23" s="5">
        <v>0</v>
      </c>
      <c r="R23" s="5">
        <v>70000</v>
      </c>
      <c r="S23" s="5">
        <v>2000000</v>
      </c>
      <c r="T23" s="5">
        <v>1500000</v>
      </c>
      <c r="U23" s="5">
        <v>2000000</v>
      </c>
      <c r="V23" s="5">
        <v>2000000</v>
      </c>
    </row>
    <row r="24" spans="1:22" x14ac:dyDescent="0.25">
      <c r="A24" s="7" t="s">
        <v>101</v>
      </c>
      <c r="B24" s="3" t="s">
        <v>102</v>
      </c>
      <c r="C24" s="3" t="s">
        <v>103</v>
      </c>
      <c r="D24" s="12">
        <v>32</v>
      </c>
      <c r="E24" s="3" t="s">
        <v>96</v>
      </c>
      <c r="F24" s="3">
        <v>2</v>
      </c>
      <c r="G24" s="53">
        <v>32</v>
      </c>
      <c r="H24" s="28">
        <v>43623</v>
      </c>
      <c r="I24" s="4">
        <v>45449</v>
      </c>
      <c r="J24" s="3">
        <v>60</v>
      </c>
      <c r="K24" s="3">
        <v>0</v>
      </c>
      <c r="L24" s="3">
        <v>60</v>
      </c>
      <c r="M24" s="5">
        <v>125000</v>
      </c>
      <c r="N24" s="5">
        <v>240000000</v>
      </c>
      <c r="O24" s="6" t="s">
        <v>35</v>
      </c>
      <c r="P24" s="6" t="s">
        <v>104</v>
      </c>
      <c r="Q24" s="5">
        <v>125000</v>
      </c>
      <c r="R24" s="5">
        <v>103000</v>
      </c>
      <c r="S24" s="5">
        <v>2000000</v>
      </c>
      <c r="T24" s="5">
        <v>1500000</v>
      </c>
      <c r="U24" s="5">
        <v>2000000</v>
      </c>
      <c r="V24" s="5">
        <v>2000000</v>
      </c>
    </row>
    <row r="25" spans="1:22" ht="24" customHeight="1" x14ac:dyDescent="0.25">
      <c r="A25" s="150" t="s">
        <v>105</v>
      </c>
      <c r="B25" s="3" t="s">
        <v>106</v>
      </c>
      <c r="C25" s="147" t="s">
        <v>107</v>
      </c>
      <c r="D25" s="143">
        <v>61.5</v>
      </c>
      <c r="E25" s="3"/>
      <c r="F25" s="3"/>
      <c r="G25" s="53"/>
      <c r="H25" s="28" t="s">
        <v>108</v>
      </c>
      <c r="I25" s="4" t="s">
        <v>109</v>
      </c>
      <c r="J25" s="3">
        <v>36</v>
      </c>
      <c r="K25" s="3">
        <v>0</v>
      </c>
      <c r="L25" s="3">
        <v>36</v>
      </c>
      <c r="M25" s="5" t="s">
        <v>110</v>
      </c>
      <c r="N25" s="5">
        <v>811800000</v>
      </c>
      <c r="O25" s="6" t="s">
        <v>35</v>
      </c>
      <c r="P25" s="6" t="s">
        <v>36</v>
      </c>
      <c r="Q25" s="5">
        <v>350000</v>
      </c>
      <c r="R25" s="5">
        <v>103000</v>
      </c>
      <c r="S25" s="5">
        <v>2000000</v>
      </c>
      <c r="T25" s="5">
        <v>0</v>
      </c>
      <c r="U25" s="5">
        <v>2000000</v>
      </c>
      <c r="V25" s="5">
        <v>0</v>
      </c>
    </row>
    <row r="26" spans="1:22" ht="15" customHeight="1" x14ac:dyDescent="0.25">
      <c r="A26" s="151"/>
      <c r="B26" s="3" t="s">
        <v>111</v>
      </c>
      <c r="C26" s="149"/>
      <c r="D26" s="145"/>
      <c r="E26" s="3" t="s">
        <v>96</v>
      </c>
      <c r="F26" s="3">
        <v>1</v>
      </c>
      <c r="G26" s="53">
        <v>61.5</v>
      </c>
      <c r="H26" s="28">
        <v>44505</v>
      </c>
      <c r="I26" s="4">
        <v>44869</v>
      </c>
      <c r="J26" s="3">
        <v>12</v>
      </c>
      <c r="K26" s="3">
        <v>0</v>
      </c>
      <c r="L26" s="3">
        <v>12</v>
      </c>
      <c r="M26" s="5">
        <v>375000</v>
      </c>
      <c r="N26" s="5">
        <v>276750000</v>
      </c>
      <c r="O26" s="6" t="s">
        <v>35</v>
      </c>
      <c r="P26" s="6" t="s">
        <v>45</v>
      </c>
      <c r="Q26" s="5">
        <v>375000</v>
      </c>
      <c r="R26" s="5">
        <v>105000</v>
      </c>
      <c r="S26" s="5">
        <v>2000000</v>
      </c>
      <c r="T26" s="5">
        <v>0</v>
      </c>
      <c r="U26" s="5">
        <v>2000000</v>
      </c>
      <c r="V26" s="5">
        <v>0</v>
      </c>
    </row>
    <row r="27" spans="1:22" ht="42" customHeight="1" x14ac:dyDescent="0.25">
      <c r="A27" s="7" t="s">
        <v>112</v>
      </c>
      <c r="B27" s="3" t="s">
        <v>113</v>
      </c>
      <c r="C27" s="3" t="s">
        <v>114</v>
      </c>
      <c r="D27" s="12">
        <v>250</v>
      </c>
      <c r="E27" s="3" t="s">
        <v>115</v>
      </c>
      <c r="F27" s="3" t="s">
        <v>44</v>
      </c>
      <c r="G27" s="53">
        <v>250</v>
      </c>
      <c r="H27" s="28">
        <v>43480</v>
      </c>
      <c r="I27" s="4">
        <v>45305</v>
      </c>
      <c r="J27" s="3">
        <v>60</v>
      </c>
      <c r="K27" s="3">
        <v>0</v>
      </c>
      <c r="L27" s="3">
        <v>60</v>
      </c>
      <c r="M27" s="160" t="s">
        <v>116</v>
      </c>
      <c r="N27" s="160"/>
      <c r="O27" s="160"/>
      <c r="P27" s="160"/>
      <c r="Q27" s="5" t="s">
        <v>117</v>
      </c>
      <c r="R27" s="5">
        <v>25000</v>
      </c>
      <c r="S27" s="5">
        <v>2000000</v>
      </c>
      <c r="T27" s="5">
        <v>0</v>
      </c>
      <c r="U27" s="5">
        <v>20000000</v>
      </c>
      <c r="V27" s="5">
        <v>3000000</v>
      </c>
    </row>
    <row r="28" spans="1:22" ht="28.5" customHeight="1" x14ac:dyDescent="0.25">
      <c r="A28" s="7" t="s">
        <v>118</v>
      </c>
      <c r="B28" s="3" t="s">
        <v>119</v>
      </c>
      <c r="C28" s="3" t="s">
        <v>120</v>
      </c>
      <c r="D28" s="12" t="s">
        <v>121</v>
      </c>
      <c r="E28" s="3" t="s">
        <v>52</v>
      </c>
      <c r="F28" s="3" t="s">
        <v>44</v>
      </c>
      <c r="G28" s="53">
        <v>50.19</v>
      </c>
      <c r="H28" s="28">
        <v>44603</v>
      </c>
      <c r="I28" s="4">
        <v>45698</v>
      </c>
      <c r="J28" s="3">
        <v>36</v>
      </c>
      <c r="K28" s="3">
        <v>0</v>
      </c>
      <c r="L28" s="3">
        <v>36</v>
      </c>
      <c r="M28" s="5" t="s">
        <v>122</v>
      </c>
      <c r="N28" s="5">
        <v>858249000</v>
      </c>
      <c r="O28" s="6" t="s">
        <v>53</v>
      </c>
      <c r="P28" s="6" t="s">
        <v>123</v>
      </c>
      <c r="Q28" s="5">
        <v>500000</v>
      </c>
      <c r="R28" s="5">
        <v>105000</v>
      </c>
      <c r="S28" s="5">
        <v>2000000</v>
      </c>
      <c r="T28" s="5">
        <v>1500000</v>
      </c>
      <c r="U28" s="5">
        <v>5000000</v>
      </c>
      <c r="V28" s="5">
        <v>0</v>
      </c>
    </row>
    <row r="29" spans="1:22" ht="15" customHeight="1" x14ac:dyDescent="0.25">
      <c r="A29" s="36" t="s">
        <v>124</v>
      </c>
      <c r="B29" s="3" t="s">
        <v>125</v>
      </c>
      <c r="C29" s="147" t="s">
        <v>126</v>
      </c>
      <c r="D29" s="143" t="s">
        <v>127</v>
      </c>
      <c r="E29" s="3"/>
      <c r="F29" s="3"/>
      <c r="G29" s="53"/>
      <c r="H29" s="28">
        <v>43570</v>
      </c>
      <c r="I29" s="4">
        <v>44665</v>
      </c>
      <c r="J29" s="3">
        <v>36</v>
      </c>
      <c r="K29" s="3">
        <v>0</v>
      </c>
      <c r="L29" s="3">
        <v>36</v>
      </c>
      <c r="M29" s="160" t="s">
        <v>128</v>
      </c>
      <c r="N29" s="160"/>
      <c r="O29" s="160"/>
      <c r="P29" s="160"/>
      <c r="Q29" s="160">
        <v>103000</v>
      </c>
      <c r="R29" s="160"/>
      <c r="S29" s="5">
        <v>2000000</v>
      </c>
      <c r="T29" s="5">
        <v>0</v>
      </c>
      <c r="U29" s="5">
        <v>0</v>
      </c>
      <c r="V29" s="5">
        <v>0</v>
      </c>
    </row>
    <row r="30" spans="1:22" ht="49.5" customHeight="1" x14ac:dyDescent="0.25">
      <c r="A30" s="36" t="s">
        <v>124</v>
      </c>
      <c r="B30" s="3" t="s">
        <v>129</v>
      </c>
      <c r="C30" s="149"/>
      <c r="D30" s="145"/>
      <c r="E30" s="3" t="s">
        <v>43</v>
      </c>
      <c r="F30" s="3" t="s">
        <v>44</v>
      </c>
      <c r="G30" s="53">
        <v>267.27</v>
      </c>
      <c r="H30" s="28">
        <v>44666</v>
      </c>
      <c r="I30" s="4">
        <v>45761</v>
      </c>
      <c r="J30" s="3">
        <v>36</v>
      </c>
      <c r="K30" s="3">
        <v>0</v>
      </c>
      <c r="L30" s="3">
        <v>36</v>
      </c>
      <c r="M30" s="160" t="s">
        <v>128</v>
      </c>
      <c r="N30" s="160"/>
      <c r="O30" s="160"/>
      <c r="P30" s="160"/>
      <c r="Q30" s="157">
        <v>105000</v>
      </c>
      <c r="R30" s="159"/>
      <c r="S30" s="5">
        <v>2000000</v>
      </c>
      <c r="T30" s="5">
        <v>0</v>
      </c>
      <c r="U30" s="5">
        <v>0</v>
      </c>
      <c r="V30" s="5">
        <v>0</v>
      </c>
    </row>
    <row r="31" spans="1:22" ht="81" customHeight="1" x14ac:dyDescent="0.25">
      <c r="A31" s="50" t="s">
        <v>130</v>
      </c>
      <c r="B31" s="3" t="s">
        <v>131</v>
      </c>
      <c r="C31" s="146" t="s">
        <v>132</v>
      </c>
      <c r="D31" s="12" t="s">
        <v>133</v>
      </c>
      <c r="E31" s="3"/>
      <c r="F31" s="3"/>
      <c r="G31" s="53"/>
      <c r="H31" s="28" t="s">
        <v>134</v>
      </c>
      <c r="I31" s="4">
        <v>44895</v>
      </c>
      <c r="J31" s="3">
        <v>60</v>
      </c>
      <c r="K31" s="3">
        <v>0</v>
      </c>
      <c r="L31" s="3">
        <v>60</v>
      </c>
      <c r="M31" s="160" t="s">
        <v>135</v>
      </c>
      <c r="N31" s="160"/>
      <c r="O31" s="160"/>
      <c r="P31" s="160"/>
      <c r="Q31" s="5" t="s">
        <v>136</v>
      </c>
      <c r="R31" s="5" t="s">
        <v>137</v>
      </c>
      <c r="S31" s="5">
        <v>2000000</v>
      </c>
      <c r="T31" s="5">
        <v>0</v>
      </c>
      <c r="U31" s="5">
        <v>2000000</v>
      </c>
      <c r="V31" s="5">
        <v>2000000</v>
      </c>
    </row>
    <row r="32" spans="1:22" ht="96.75" customHeight="1" x14ac:dyDescent="0.25">
      <c r="A32" s="50" t="s">
        <v>130</v>
      </c>
      <c r="B32" s="3" t="s">
        <v>138</v>
      </c>
      <c r="C32" s="146"/>
      <c r="D32" s="12" t="s">
        <v>139</v>
      </c>
      <c r="E32" s="3" t="s">
        <v>52</v>
      </c>
      <c r="F32" s="3">
        <v>1</v>
      </c>
      <c r="G32" s="53">
        <v>267.08</v>
      </c>
      <c r="H32" s="28">
        <v>43260</v>
      </c>
      <c r="I32" s="4">
        <v>45085</v>
      </c>
      <c r="J32" s="3">
        <v>60</v>
      </c>
      <c r="K32" s="3">
        <v>0</v>
      </c>
      <c r="L32" s="3">
        <v>60</v>
      </c>
      <c r="M32" s="160" t="s">
        <v>140</v>
      </c>
      <c r="N32" s="160"/>
      <c r="O32" s="160"/>
      <c r="P32" s="160"/>
      <c r="Q32" s="160"/>
      <c r="R32" s="160"/>
      <c r="S32" s="160"/>
      <c r="T32" s="160"/>
      <c r="U32" s="160"/>
      <c r="V32" s="160"/>
    </row>
    <row r="33" spans="1:22" x14ac:dyDescent="0.25">
      <c r="A33" s="36" t="s">
        <v>141</v>
      </c>
      <c r="B33" s="3" t="s">
        <v>142</v>
      </c>
      <c r="C33" s="147" t="s">
        <v>143</v>
      </c>
      <c r="D33" s="143">
        <v>97.5</v>
      </c>
      <c r="E33" s="3"/>
      <c r="F33" s="3"/>
      <c r="G33" s="53"/>
      <c r="H33" s="28">
        <v>42248</v>
      </c>
      <c r="I33" s="4" t="s">
        <v>144</v>
      </c>
      <c r="J33" s="3">
        <v>60</v>
      </c>
      <c r="K33" s="3">
        <v>0</v>
      </c>
      <c r="L33" s="3">
        <v>60</v>
      </c>
      <c r="M33" s="5">
        <v>525000</v>
      </c>
      <c r="N33" s="5">
        <v>3071250000</v>
      </c>
      <c r="O33" s="6" t="s">
        <v>35</v>
      </c>
      <c r="P33" s="6" t="s">
        <v>104</v>
      </c>
      <c r="Q33" s="5">
        <v>525000</v>
      </c>
      <c r="R33" s="5">
        <v>95500</v>
      </c>
      <c r="S33" s="5">
        <v>2000000</v>
      </c>
      <c r="T33" s="5">
        <v>0</v>
      </c>
      <c r="U33" s="5">
        <v>2000000</v>
      </c>
      <c r="V33" s="5">
        <v>0</v>
      </c>
    </row>
    <row r="34" spans="1:22" ht="28.5" customHeight="1" x14ac:dyDescent="0.25">
      <c r="A34" s="36" t="s">
        <v>141</v>
      </c>
      <c r="B34" s="3" t="s">
        <v>145</v>
      </c>
      <c r="C34" s="149"/>
      <c r="D34" s="145"/>
      <c r="E34" s="3" t="s">
        <v>52</v>
      </c>
      <c r="F34" s="3">
        <v>1</v>
      </c>
      <c r="G34" s="53">
        <v>97.5</v>
      </c>
      <c r="H34" s="28" t="s">
        <v>146</v>
      </c>
      <c r="I34" s="4" t="s">
        <v>147</v>
      </c>
      <c r="J34" s="3">
        <v>24</v>
      </c>
      <c r="K34" s="3">
        <v>0</v>
      </c>
      <c r="L34" s="3">
        <v>24</v>
      </c>
      <c r="M34" s="5" t="s">
        <v>148</v>
      </c>
      <c r="N34" s="5">
        <v>921375000</v>
      </c>
      <c r="O34" s="6" t="s">
        <v>35</v>
      </c>
      <c r="P34" s="6" t="s">
        <v>149</v>
      </c>
      <c r="Q34" s="5">
        <v>525000</v>
      </c>
      <c r="R34" s="5">
        <v>105000</v>
      </c>
      <c r="S34" s="5">
        <v>2000000</v>
      </c>
      <c r="T34" s="5">
        <v>0</v>
      </c>
      <c r="U34" s="5">
        <v>2000000</v>
      </c>
      <c r="V34" s="5">
        <v>0</v>
      </c>
    </row>
    <row r="35" spans="1:22" ht="39.75" customHeight="1" x14ac:dyDescent="0.25">
      <c r="A35" s="7" t="s">
        <v>150</v>
      </c>
      <c r="B35" s="3" t="s">
        <v>142</v>
      </c>
      <c r="C35" s="3" t="s">
        <v>151</v>
      </c>
      <c r="D35" s="12">
        <v>175.44</v>
      </c>
      <c r="E35" s="3" t="s">
        <v>52</v>
      </c>
      <c r="F35" s="3" t="s">
        <v>44</v>
      </c>
      <c r="G35" s="53">
        <v>175.44</v>
      </c>
      <c r="H35" s="28">
        <v>43358</v>
      </c>
      <c r="I35" s="4">
        <v>45183</v>
      </c>
      <c r="J35" s="3">
        <v>60</v>
      </c>
      <c r="K35" s="3">
        <v>0</v>
      </c>
      <c r="L35" s="3">
        <v>60</v>
      </c>
      <c r="M35" s="5" t="s">
        <v>152</v>
      </c>
      <c r="N35" s="5">
        <v>4000032000</v>
      </c>
      <c r="O35" s="6" t="s">
        <v>53</v>
      </c>
      <c r="P35" s="6" t="s">
        <v>153</v>
      </c>
      <c r="Q35" s="5" t="s">
        <v>154</v>
      </c>
      <c r="R35" s="5">
        <v>103000</v>
      </c>
      <c r="S35" s="5">
        <v>2000000</v>
      </c>
      <c r="T35" s="5">
        <v>0</v>
      </c>
      <c r="U35" s="5">
        <v>2000000</v>
      </c>
      <c r="V35" s="5">
        <v>0</v>
      </c>
    </row>
    <row r="36" spans="1:22" x14ac:dyDescent="0.25">
      <c r="A36" s="36" t="s">
        <v>155</v>
      </c>
      <c r="B36" s="3" t="s">
        <v>156</v>
      </c>
      <c r="C36" s="147" t="s">
        <v>157</v>
      </c>
      <c r="D36" s="143">
        <v>67.849999999999994</v>
      </c>
      <c r="E36" s="3"/>
      <c r="F36" s="3"/>
      <c r="G36" s="53"/>
      <c r="H36" s="163">
        <v>43770</v>
      </c>
      <c r="I36" s="4" t="s">
        <v>158</v>
      </c>
      <c r="J36" s="3">
        <v>24</v>
      </c>
      <c r="K36" s="3">
        <v>0</v>
      </c>
      <c r="L36" s="3">
        <v>24</v>
      </c>
      <c r="M36" s="5">
        <v>265000</v>
      </c>
      <c r="N36" s="5">
        <v>431526000</v>
      </c>
      <c r="O36" s="6" t="s">
        <v>35</v>
      </c>
      <c r="P36" s="6" t="s">
        <v>159</v>
      </c>
      <c r="Q36" s="5">
        <v>265000</v>
      </c>
      <c r="R36" s="5">
        <v>103000</v>
      </c>
      <c r="S36" s="5">
        <v>2000000</v>
      </c>
      <c r="T36" s="5">
        <v>1500000</v>
      </c>
      <c r="U36" s="5">
        <v>2000000</v>
      </c>
      <c r="V36" s="5">
        <v>0</v>
      </c>
    </row>
    <row r="37" spans="1:22" x14ac:dyDescent="0.25">
      <c r="A37" s="36" t="s">
        <v>155</v>
      </c>
      <c r="B37" s="3" t="s">
        <v>160</v>
      </c>
      <c r="C37" s="148"/>
      <c r="D37" s="144"/>
      <c r="E37" s="3"/>
      <c r="F37" s="3"/>
      <c r="G37" s="53"/>
      <c r="H37" s="164"/>
      <c r="I37" s="4">
        <v>44584</v>
      </c>
      <c r="J37" s="142" t="s">
        <v>161</v>
      </c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2"/>
    </row>
    <row r="38" spans="1:22" x14ac:dyDescent="0.25">
      <c r="A38" s="36" t="s">
        <v>155</v>
      </c>
      <c r="B38" s="3" t="s">
        <v>162</v>
      </c>
      <c r="C38" s="149"/>
      <c r="D38" s="145"/>
      <c r="E38" s="3" t="s">
        <v>52</v>
      </c>
      <c r="F38" s="3">
        <v>1</v>
      </c>
      <c r="G38" s="53">
        <v>67.849999999999994</v>
      </c>
      <c r="H38" s="31">
        <v>44585</v>
      </c>
      <c r="I38" s="4">
        <v>44949</v>
      </c>
      <c r="J38" s="3">
        <v>12</v>
      </c>
      <c r="K38" s="3">
        <v>0</v>
      </c>
      <c r="L38" s="3">
        <v>12</v>
      </c>
      <c r="M38" s="160" t="s">
        <v>163</v>
      </c>
      <c r="N38" s="160"/>
      <c r="O38" s="160" t="s">
        <v>164</v>
      </c>
      <c r="P38" s="160"/>
      <c r="Q38" s="5">
        <v>0</v>
      </c>
      <c r="R38" s="5">
        <v>105000</v>
      </c>
      <c r="S38" s="5">
        <v>2000000</v>
      </c>
      <c r="T38" s="5">
        <v>1500000</v>
      </c>
      <c r="U38" s="5">
        <v>2000000</v>
      </c>
      <c r="V38" s="5">
        <v>0</v>
      </c>
    </row>
    <row r="39" spans="1:22" ht="27" customHeight="1" x14ac:dyDescent="0.25">
      <c r="A39" s="50" t="s">
        <v>165</v>
      </c>
      <c r="B39" s="3" t="s">
        <v>166</v>
      </c>
      <c r="C39" s="146" t="s">
        <v>167</v>
      </c>
      <c r="D39" s="142">
        <v>96.78</v>
      </c>
      <c r="E39" s="3"/>
      <c r="F39" s="3"/>
      <c r="G39" s="53"/>
      <c r="H39" s="28">
        <v>43132</v>
      </c>
      <c r="I39" s="4">
        <v>44957</v>
      </c>
      <c r="J39" s="3">
        <v>60</v>
      </c>
      <c r="K39" s="3">
        <v>0</v>
      </c>
      <c r="L39" s="3">
        <v>60</v>
      </c>
      <c r="M39" s="5" t="s">
        <v>168</v>
      </c>
      <c r="N39" s="5">
        <v>3019536000</v>
      </c>
      <c r="O39" s="6" t="s">
        <v>40</v>
      </c>
      <c r="P39" s="6" t="s">
        <v>169</v>
      </c>
      <c r="Q39" s="5">
        <v>525000</v>
      </c>
      <c r="R39" s="5">
        <v>103000</v>
      </c>
      <c r="S39" s="5">
        <v>2000000</v>
      </c>
      <c r="T39" s="5">
        <v>0</v>
      </c>
      <c r="U39" s="5">
        <v>2000000</v>
      </c>
      <c r="V39" s="5">
        <v>0</v>
      </c>
    </row>
    <row r="40" spans="1:22" x14ac:dyDescent="0.25">
      <c r="A40" s="50" t="s">
        <v>165</v>
      </c>
      <c r="B40" s="3" t="s">
        <v>170</v>
      </c>
      <c r="C40" s="146"/>
      <c r="D40" s="142"/>
      <c r="E40" s="3" t="s">
        <v>52</v>
      </c>
      <c r="F40" s="3">
        <v>1</v>
      </c>
      <c r="G40" s="53">
        <v>96.78</v>
      </c>
      <c r="H40" s="28">
        <v>43132</v>
      </c>
      <c r="I40" s="4" t="s">
        <v>171</v>
      </c>
      <c r="J40" s="3">
        <v>60</v>
      </c>
      <c r="K40" s="3">
        <v>4</v>
      </c>
      <c r="L40" s="3">
        <v>64</v>
      </c>
      <c r="M40" s="160" t="s">
        <v>172</v>
      </c>
      <c r="N40" s="160"/>
      <c r="O40" s="160"/>
      <c r="P40" s="160"/>
      <c r="Q40" s="160"/>
      <c r="R40" s="160"/>
      <c r="S40" s="160"/>
      <c r="T40" s="160"/>
      <c r="U40" s="160"/>
      <c r="V40" s="160"/>
    </row>
    <row r="41" spans="1:22" x14ac:dyDescent="0.25">
      <c r="A41" s="150" t="s">
        <v>173</v>
      </c>
      <c r="B41" s="3" t="s">
        <v>174</v>
      </c>
      <c r="C41" s="147" t="s">
        <v>175</v>
      </c>
      <c r="D41" s="143">
        <v>63.52</v>
      </c>
      <c r="E41" s="3"/>
      <c r="F41" s="3"/>
      <c r="G41" s="53"/>
      <c r="H41" s="28" t="s">
        <v>176</v>
      </c>
      <c r="I41" s="4" t="s">
        <v>177</v>
      </c>
      <c r="J41" s="3">
        <v>36</v>
      </c>
      <c r="K41" s="3">
        <v>0</v>
      </c>
      <c r="L41" s="3">
        <v>36</v>
      </c>
      <c r="M41" s="5">
        <v>370000</v>
      </c>
      <c r="N41" s="5">
        <v>846086400</v>
      </c>
      <c r="O41" s="6" t="s">
        <v>35</v>
      </c>
      <c r="P41" s="6" t="s">
        <v>36</v>
      </c>
      <c r="Q41" s="5">
        <v>370000</v>
      </c>
      <c r="R41" s="5">
        <v>105000</v>
      </c>
      <c r="S41" s="5">
        <v>2000000</v>
      </c>
      <c r="T41" s="5">
        <v>1500000</v>
      </c>
      <c r="U41" s="5">
        <v>2000000</v>
      </c>
      <c r="V41" s="5">
        <v>0</v>
      </c>
    </row>
    <row r="42" spans="1:22" x14ac:dyDescent="0.25">
      <c r="A42" s="151"/>
      <c r="B42" s="3" t="s">
        <v>178</v>
      </c>
      <c r="C42" s="149"/>
      <c r="D42" s="145"/>
      <c r="E42" s="3" t="s">
        <v>96</v>
      </c>
      <c r="F42" s="3" t="s">
        <v>44</v>
      </c>
      <c r="G42" s="53">
        <v>63.52</v>
      </c>
      <c r="H42" s="28">
        <v>44664</v>
      </c>
      <c r="I42" s="4">
        <v>45759</v>
      </c>
      <c r="J42" s="142" t="s">
        <v>97</v>
      </c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2"/>
    </row>
    <row r="43" spans="1:22" x14ac:dyDescent="0.25">
      <c r="A43" s="36" t="s">
        <v>179</v>
      </c>
      <c r="B43" s="3" t="s">
        <v>180</v>
      </c>
      <c r="C43" s="3" t="s">
        <v>181</v>
      </c>
      <c r="D43" s="12">
        <v>47.5</v>
      </c>
      <c r="E43" s="3" t="s">
        <v>115</v>
      </c>
      <c r="F43" s="3" t="s">
        <v>44</v>
      </c>
      <c r="G43" s="53">
        <v>47.5</v>
      </c>
      <c r="H43" s="28">
        <v>43344</v>
      </c>
      <c r="I43" s="4" t="s">
        <v>182</v>
      </c>
      <c r="J43" s="3">
        <v>36</v>
      </c>
      <c r="K43" s="3">
        <v>0</v>
      </c>
      <c r="L43" s="3">
        <v>36</v>
      </c>
      <c r="M43" s="5">
        <v>470000</v>
      </c>
      <c r="N43" s="5">
        <v>803700000</v>
      </c>
      <c r="O43" s="6" t="s">
        <v>183</v>
      </c>
      <c r="P43" s="6" t="s">
        <v>184</v>
      </c>
      <c r="Q43" s="5">
        <v>470000</v>
      </c>
      <c r="R43" s="5">
        <v>103000</v>
      </c>
      <c r="S43" s="5">
        <v>2000000</v>
      </c>
      <c r="T43" s="5">
        <v>0</v>
      </c>
      <c r="U43" s="5">
        <v>2000000</v>
      </c>
      <c r="V43" s="5">
        <v>0</v>
      </c>
    </row>
    <row r="44" spans="1:22" x14ac:dyDescent="0.25">
      <c r="A44" s="36" t="s">
        <v>179</v>
      </c>
      <c r="B44" s="3" t="s">
        <v>185</v>
      </c>
      <c r="C44" s="3" t="s">
        <v>186</v>
      </c>
      <c r="D44" s="12">
        <v>10</v>
      </c>
      <c r="E44" s="3" t="s">
        <v>96</v>
      </c>
      <c r="F44" s="3" t="s">
        <v>44</v>
      </c>
      <c r="G44" s="53">
        <v>10</v>
      </c>
      <c r="H44" s="28">
        <v>44568</v>
      </c>
      <c r="I44" s="4">
        <v>45663</v>
      </c>
      <c r="J44" s="3">
        <v>36</v>
      </c>
      <c r="K44" s="3">
        <v>0</v>
      </c>
      <c r="L44" s="3">
        <v>36</v>
      </c>
      <c r="M44" s="5">
        <v>480000</v>
      </c>
      <c r="N44" s="5">
        <v>172800000</v>
      </c>
      <c r="O44" s="6" t="s">
        <v>35</v>
      </c>
      <c r="P44" s="6" t="s">
        <v>36</v>
      </c>
      <c r="Q44" s="5">
        <v>480000</v>
      </c>
      <c r="R44" s="5">
        <v>105000</v>
      </c>
      <c r="S44" s="5">
        <v>2000000</v>
      </c>
      <c r="T44" s="5">
        <v>0</v>
      </c>
      <c r="U44" s="5">
        <v>2000000</v>
      </c>
      <c r="V44" s="5">
        <v>0</v>
      </c>
    </row>
    <row r="45" spans="1:22" x14ac:dyDescent="0.25">
      <c r="A45" s="10" t="s">
        <v>187</v>
      </c>
      <c r="B45" s="3" t="s">
        <v>188</v>
      </c>
      <c r="C45" s="3" t="s">
        <v>189</v>
      </c>
      <c r="D45" s="12">
        <v>60</v>
      </c>
      <c r="E45" s="3" t="s">
        <v>43</v>
      </c>
      <c r="F45" s="3" t="s">
        <v>44</v>
      </c>
      <c r="G45" s="53">
        <v>60</v>
      </c>
      <c r="H45" s="28">
        <v>44713</v>
      </c>
      <c r="I45" s="4" t="s">
        <v>190</v>
      </c>
      <c r="J45" s="3">
        <v>36</v>
      </c>
      <c r="K45" s="3">
        <v>0</v>
      </c>
      <c r="L45" s="3">
        <v>36</v>
      </c>
      <c r="M45" s="157" t="s">
        <v>191</v>
      </c>
      <c r="N45" s="158"/>
      <c r="O45" s="158"/>
      <c r="P45" s="159"/>
      <c r="Q45" s="5">
        <v>0</v>
      </c>
      <c r="R45" s="5">
        <v>105000</v>
      </c>
      <c r="S45" s="5">
        <v>2000000</v>
      </c>
      <c r="T45" s="5">
        <v>1500000</v>
      </c>
      <c r="U45" s="5">
        <v>2000000</v>
      </c>
      <c r="V45" s="5">
        <v>2000000</v>
      </c>
    </row>
    <row r="46" spans="1:22" ht="29.25" customHeight="1" x14ac:dyDescent="0.25">
      <c r="A46" s="7" t="s">
        <v>192</v>
      </c>
      <c r="B46" s="3" t="s">
        <v>193</v>
      </c>
      <c r="C46" s="3" t="s">
        <v>194</v>
      </c>
      <c r="D46" s="12">
        <v>22.33</v>
      </c>
      <c r="E46" s="24" t="s">
        <v>59</v>
      </c>
      <c r="F46" s="24">
        <v>3</v>
      </c>
      <c r="G46" s="53">
        <v>22.33</v>
      </c>
      <c r="H46" s="28">
        <v>43617</v>
      </c>
      <c r="I46" s="4" t="s">
        <v>195</v>
      </c>
      <c r="J46" s="3">
        <v>36</v>
      </c>
      <c r="K46" s="3">
        <v>0</v>
      </c>
      <c r="L46" s="3">
        <v>36</v>
      </c>
      <c r="M46" s="160" t="s">
        <v>60</v>
      </c>
      <c r="N46" s="160"/>
      <c r="O46" s="160"/>
      <c r="P46" s="160"/>
      <c r="Q46" s="160" t="s">
        <v>196</v>
      </c>
      <c r="R46" s="160"/>
      <c r="S46" s="5">
        <v>2000000</v>
      </c>
      <c r="T46" s="5">
        <v>1500000</v>
      </c>
      <c r="U46" s="5">
        <v>2000000</v>
      </c>
      <c r="V46" s="5">
        <v>2000000</v>
      </c>
    </row>
    <row r="47" spans="1:22" x14ac:dyDescent="0.25">
      <c r="A47" s="7" t="s">
        <v>197</v>
      </c>
      <c r="B47" s="3" t="s">
        <v>198</v>
      </c>
      <c r="C47" s="3" t="s">
        <v>199</v>
      </c>
      <c r="D47" s="12">
        <v>117.66</v>
      </c>
      <c r="E47" s="3" t="s">
        <v>96</v>
      </c>
      <c r="F47" s="3">
        <v>1</v>
      </c>
      <c r="G47" s="53">
        <v>117.66</v>
      </c>
      <c r="H47" s="28">
        <v>43891</v>
      </c>
      <c r="I47" s="4">
        <v>44985</v>
      </c>
      <c r="J47" s="3">
        <v>36</v>
      </c>
      <c r="K47" s="3">
        <v>0</v>
      </c>
      <c r="L47" s="3">
        <v>36</v>
      </c>
      <c r="M47" s="5">
        <v>385000</v>
      </c>
      <c r="N47" s="5">
        <v>1630767600</v>
      </c>
      <c r="O47" s="6" t="s">
        <v>200</v>
      </c>
      <c r="P47" s="6" t="s">
        <v>201</v>
      </c>
      <c r="Q47" s="5">
        <v>385000</v>
      </c>
      <c r="R47" s="5">
        <v>103000</v>
      </c>
      <c r="S47" s="5">
        <v>2000000</v>
      </c>
      <c r="T47" s="5">
        <v>1500000</v>
      </c>
      <c r="U47" s="5">
        <v>2000000</v>
      </c>
      <c r="V47" s="5">
        <v>0</v>
      </c>
    </row>
    <row r="48" spans="1:22" x14ac:dyDescent="0.25">
      <c r="A48" s="36" t="s">
        <v>202</v>
      </c>
      <c r="B48" s="3" t="s">
        <v>203</v>
      </c>
      <c r="C48" s="147" t="s">
        <v>204</v>
      </c>
      <c r="D48" s="143">
        <v>41.5</v>
      </c>
      <c r="E48" s="3"/>
      <c r="F48" s="3"/>
      <c r="G48" s="53"/>
      <c r="H48" s="28">
        <v>43656</v>
      </c>
      <c r="I48" s="4">
        <v>44021</v>
      </c>
      <c r="J48" s="3">
        <v>12</v>
      </c>
      <c r="K48" s="3">
        <v>0</v>
      </c>
      <c r="L48" s="3">
        <v>12</v>
      </c>
      <c r="M48" s="5" t="s">
        <v>205</v>
      </c>
      <c r="N48" s="5">
        <v>48000000</v>
      </c>
      <c r="O48" s="146" t="s">
        <v>206</v>
      </c>
      <c r="P48" s="146"/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ht="15" customHeight="1" x14ac:dyDescent="0.25">
      <c r="A49" s="36" t="s">
        <v>202</v>
      </c>
      <c r="B49" s="3" t="s">
        <v>207</v>
      </c>
      <c r="C49" s="148"/>
      <c r="D49" s="144"/>
      <c r="E49" s="3"/>
      <c r="F49" s="3"/>
      <c r="G49" s="53"/>
      <c r="H49" s="28">
        <v>44022</v>
      </c>
      <c r="I49" s="4">
        <v>44386</v>
      </c>
      <c r="J49" s="3">
        <v>12</v>
      </c>
      <c r="K49" s="3">
        <v>0</v>
      </c>
      <c r="L49" s="3">
        <v>12</v>
      </c>
      <c r="M49" s="5" t="s">
        <v>208</v>
      </c>
      <c r="N49" s="5">
        <v>53760000</v>
      </c>
      <c r="O49" s="146" t="s">
        <v>206</v>
      </c>
      <c r="P49" s="146"/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ht="15" customHeight="1" x14ac:dyDescent="0.25">
      <c r="A50" s="36" t="s">
        <v>202</v>
      </c>
      <c r="B50" s="3" t="s">
        <v>209</v>
      </c>
      <c r="C50" s="148"/>
      <c r="D50" s="144"/>
      <c r="E50" s="3"/>
      <c r="F50" s="3"/>
      <c r="G50" s="53"/>
      <c r="H50" s="28">
        <v>44387</v>
      </c>
      <c r="I50" s="4">
        <v>44751</v>
      </c>
      <c r="J50" s="3">
        <v>12</v>
      </c>
      <c r="K50" s="3">
        <v>0</v>
      </c>
      <c r="L50" s="3">
        <v>12</v>
      </c>
      <c r="M50" s="5" t="s">
        <v>208</v>
      </c>
      <c r="N50" s="5">
        <v>53760000</v>
      </c>
      <c r="O50" s="146" t="s">
        <v>206</v>
      </c>
      <c r="P50" s="146"/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 ht="15" customHeight="1" x14ac:dyDescent="0.25">
      <c r="A51" s="36" t="s">
        <v>202</v>
      </c>
      <c r="B51" s="3" t="s">
        <v>210</v>
      </c>
      <c r="C51" s="149"/>
      <c r="D51" s="145"/>
      <c r="E51" s="3" t="s">
        <v>96</v>
      </c>
      <c r="F51" s="3">
        <v>3</v>
      </c>
      <c r="G51" s="53">
        <v>41.5</v>
      </c>
      <c r="H51" s="28">
        <v>44752</v>
      </c>
      <c r="I51" s="4">
        <v>45116</v>
      </c>
      <c r="J51" s="3">
        <v>12</v>
      </c>
      <c r="K51" s="3">
        <v>0</v>
      </c>
      <c r="L51" s="3">
        <v>12</v>
      </c>
      <c r="M51" s="5" t="s">
        <v>208</v>
      </c>
      <c r="N51" s="5">
        <v>53760000</v>
      </c>
      <c r="O51" s="146" t="s">
        <v>206</v>
      </c>
      <c r="P51" s="146"/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ht="15" customHeight="1" x14ac:dyDescent="0.25">
      <c r="A52" s="36" t="s">
        <v>202</v>
      </c>
      <c r="B52" s="3" t="s">
        <v>211</v>
      </c>
      <c r="C52" s="147" t="s">
        <v>212</v>
      </c>
      <c r="D52" s="143" t="s">
        <v>213</v>
      </c>
      <c r="E52" s="3"/>
      <c r="F52" s="3"/>
      <c r="G52" s="53"/>
      <c r="H52" s="28"/>
      <c r="I52" s="4"/>
      <c r="J52" s="3"/>
      <c r="K52" s="3"/>
      <c r="L52" s="3"/>
      <c r="M52" s="5">
        <v>425000</v>
      </c>
      <c r="N52" s="5">
        <v>2369460000</v>
      </c>
      <c r="O52" s="6" t="s">
        <v>214</v>
      </c>
      <c r="P52" s="6" t="s">
        <v>215</v>
      </c>
      <c r="Q52" s="5">
        <v>425000</v>
      </c>
      <c r="R52" s="5">
        <v>103000</v>
      </c>
      <c r="S52" s="5">
        <v>2000000</v>
      </c>
      <c r="T52" s="5">
        <v>0</v>
      </c>
      <c r="U52" s="5">
        <v>2000000</v>
      </c>
      <c r="V52" s="5">
        <v>2000000</v>
      </c>
    </row>
    <row r="53" spans="1:22" ht="15" customHeight="1" x14ac:dyDescent="0.25">
      <c r="A53" s="36" t="s">
        <v>202</v>
      </c>
      <c r="B53" s="3" t="s">
        <v>216</v>
      </c>
      <c r="C53" s="148"/>
      <c r="D53" s="144"/>
      <c r="E53" s="3"/>
      <c r="F53" s="3"/>
      <c r="G53" s="53"/>
      <c r="H53" s="28">
        <v>44407</v>
      </c>
      <c r="I53" s="4" t="s">
        <v>217</v>
      </c>
      <c r="J53" s="3">
        <v>3</v>
      </c>
      <c r="K53" s="3">
        <v>0</v>
      </c>
      <c r="L53" s="3">
        <v>3</v>
      </c>
      <c r="M53" s="5">
        <v>425000</v>
      </c>
      <c r="N53" s="5">
        <v>118473000</v>
      </c>
      <c r="O53" s="142" t="s">
        <v>218</v>
      </c>
      <c r="P53" s="162"/>
      <c r="Q53" s="5">
        <v>425000</v>
      </c>
      <c r="R53" s="5">
        <v>105000</v>
      </c>
      <c r="S53" s="5">
        <v>2000000</v>
      </c>
      <c r="T53" s="5">
        <v>0</v>
      </c>
      <c r="U53" s="5">
        <v>2000000</v>
      </c>
      <c r="V53" s="5">
        <v>2000000</v>
      </c>
    </row>
    <row r="54" spans="1:22" ht="15" customHeight="1" x14ac:dyDescent="0.25">
      <c r="A54" s="36" t="s">
        <v>202</v>
      </c>
      <c r="B54" s="3" t="s">
        <v>219</v>
      </c>
      <c r="C54" s="149"/>
      <c r="D54" s="145"/>
      <c r="E54" s="3" t="s">
        <v>43</v>
      </c>
      <c r="F54" s="3">
        <v>2</v>
      </c>
      <c r="G54" s="53">
        <v>92.92</v>
      </c>
      <c r="H54" s="28" t="s">
        <v>220</v>
      </c>
      <c r="I54" s="4" t="s">
        <v>221</v>
      </c>
      <c r="J54" s="3">
        <v>60</v>
      </c>
      <c r="K54" s="3">
        <v>0</v>
      </c>
      <c r="L54" s="3">
        <v>60</v>
      </c>
      <c r="M54" s="5">
        <v>425000</v>
      </c>
      <c r="N54" s="5">
        <v>2369460000</v>
      </c>
      <c r="O54" s="6" t="s">
        <v>214</v>
      </c>
      <c r="P54" s="6" t="s">
        <v>215</v>
      </c>
      <c r="Q54" s="5">
        <v>425000</v>
      </c>
      <c r="R54" s="5">
        <v>105000</v>
      </c>
      <c r="S54" s="5">
        <v>2000000</v>
      </c>
      <c r="T54" s="5">
        <v>0</v>
      </c>
      <c r="U54" s="5">
        <v>2000000</v>
      </c>
      <c r="V54" s="5">
        <v>2000000</v>
      </c>
    </row>
    <row r="55" spans="1:22" x14ac:dyDescent="0.25">
      <c r="A55" s="36" t="s">
        <v>222</v>
      </c>
      <c r="B55" s="3" t="s">
        <v>223</v>
      </c>
      <c r="C55" s="147" t="s">
        <v>224</v>
      </c>
      <c r="D55" s="143">
        <v>16</v>
      </c>
      <c r="E55" s="3"/>
      <c r="F55" s="3"/>
      <c r="G55" s="53"/>
      <c r="H55" s="28">
        <v>43710</v>
      </c>
      <c r="I55" s="4">
        <v>44075</v>
      </c>
      <c r="J55" s="3">
        <v>12</v>
      </c>
      <c r="K55" s="3">
        <v>0</v>
      </c>
      <c r="L55" s="3">
        <v>12</v>
      </c>
      <c r="M55" s="5">
        <v>630000</v>
      </c>
      <c r="N55" s="5">
        <v>120960000</v>
      </c>
      <c r="O55" s="6" t="s">
        <v>35</v>
      </c>
      <c r="P55" s="6" t="s">
        <v>45</v>
      </c>
      <c r="Q55" s="5">
        <v>630000</v>
      </c>
      <c r="R55" s="5">
        <v>103000</v>
      </c>
      <c r="S55" s="5">
        <v>2000000</v>
      </c>
      <c r="T55" s="5">
        <v>1500000</v>
      </c>
      <c r="U55" s="5">
        <v>2000000</v>
      </c>
      <c r="V55" s="5">
        <v>0</v>
      </c>
    </row>
    <row r="56" spans="1:22" x14ac:dyDescent="0.25">
      <c r="A56" s="36" t="s">
        <v>222</v>
      </c>
      <c r="B56" s="3" t="s">
        <v>225</v>
      </c>
      <c r="C56" s="148"/>
      <c r="D56" s="144"/>
      <c r="E56" s="3"/>
      <c r="F56" s="3"/>
      <c r="G56" s="53"/>
      <c r="H56" s="28">
        <v>44076</v>
      </c>
      <c r="I56" s="4">
        <v>44147</v>
      </c>
      <c r="J56" s="146" t="s">
        <v>226</v>
      </c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</row>
    <row r="57" spans="1:22" x14ac:dyDescent="0.25">
      <c r="A57" s="36" t="s">
        <v>222</v>
      </c>
      <c r="B57" s="3" t="s">
        <v>227</v>
      </c>
      <c r="C57" s="148"/>
      <c r="D57" s="144"/>
      <c r="E57" s="3"/>
      <c r="F57" s="3"/>
      <c r="G57" s="53"/>
      <c r="H57" s="28">
        <v>44148</v>
      </c>
      <c r="I57" s="4">
        <v>44512</v>
      </c>
      <c r="J57" s="3">
        <v>12</v>
      </c>
      <c r="K57" s="3">
        <v>0</v>
      </c>
      <c r="L57" s="3">
        <v>12</v>
      </c>
      <c r="M57" s="5">
        <v>630000</v>
      </c>
      <c r="N57" s="5">
        <v>120960000</v>
      </c>
      <c r="O57" s="6" t="s">
        <v>67</v>
      </c>
      <c r="P57" s="6" t="s">
        <v>41</v>
      </c>
      <c r="Q57" s="5">
        <v>630000</v>
      </c>
      <c r="R57" s="5">
        <v>105000</v>
      </c>
      <c r="S57" s="5">
        <v>2000000</v>
      </c>
      <c r="T57" s="5">
        <v>1500000</v>
      </c>
      <c r="U57" s="5">
        <v>2000000</v>
      </c>
      <c r="V57" s="5">
        <v>0</v>
      </c>
    </row>
    <row r="58" spans="1:22" x14ac:dyDescent="0.25">
      <c r="A58" s="36" t="s">
        <v>222</v>
      </c>
      <c r="B58" s="3" t="s">
        <v>228</v>
      </c>
      <c r="C58" s="149"/>
      <c r="D58" s="145"/>
      <c r="E58" s="3" t="s">
        <v>43</v>
      </c>
      <c r="F58" s="3">
        <v>1</v>
      </c>
      <c r="G58" s="53">
        <v>16</v>
      </c>
      <c r="H58" s="28" t="s">
        <v>229</v>
      </c>
      <c r="I58" s="4" t="s">
        <v>230</v>
      </c>
      <c r="J58" s="3">
        <v>12</v>
      </c>
      <c r="K58" s="3">
        <v>0</v>
      </c>
      <c r="L58" s="3">
        <v>12</v>
      </c>
      <c r="M58" s="5">
        <v>630000</v>
      </c>
      <c r="N58" s="5">
        <v>120960000</v>
      </c>
      <c r="O58" s="6" t="s">
        <v>67</v>
      </c>
      <c r="P58" s="6" t="s">
        <v>41</v>
      </c>
      <c r="Q58" s="5">
        <v>630000</v>
      </c>
      <c r="R58" s="5">
        <v>105000</v>
      </c>
      <c r="S58" s="5">
        <v>2000000</v>
      </c>
      <c r="T58" s="5">
        <v>1500000</v>
      </c>
      <c r="U58" s="5">
        <v>2000000</v>
      </c>
      <c r="V58" s="5">
        <v>0</v>
      </c>
    </row>
    <row r="59" spans="1:22" x14ac:dyDescent="0.25">
      <c r="A59" s="10" t="s">
        <v>231</v>
      </c>
      <c r="B59" s="3" t="s">
        <v>232</v>
      </c>
      <c r="C59" s="8" t="s">
        <v>233</v>
      </c>
      <c r="D59" s="41">
        <v>9</v>
      </c>
      <c r="E59" s="3" t="s">
        <v>43</v>
      </c>
      <c r="F59" s="3" t="s">
        <v>44</v>
      </c>
      <c r="G59" s="53">
        <v>9</v>
      </c>
      <c r="H59" s="28" t="s">
        <v>234</v>
      </c>
      <c r="I59" s="4" t="s">
        <v>235</v>
      </c>
      <c r="J59" s="3">
        <v>12</v>
      </c>
      <c r="K59" s="3">
        <v>0</v>
      </c>
      <c r="L59" s="3">
        <v>12</v>
      </c>
      <c r="M59" s="5">
        <v>1000000</v>
      </c>
      <c r="N59" s="5">
        <v>108000000</v>
      </c>
      <c r="O59" s="6" t="s">
        <v>67</v>
      </c>
      <c r="P59" s="6" t="s">
        <v>41</v>
      </c>
      <c r="Q59" s="5">
        <v>1000000</v>
      </c>
      <c r="R59" s="5">
        <v>105000</v>
      </c>
      <c r="S59" s="5">
        <v>2000000</v>
      </c>
      <c r="T59" s="5">
        <v>1500000</v>
      </c>
      <c r="U59" s="5">
        <v>2000000</v>
      </c>
      <c r="V59" s="5">
        <v>0</v>
      </c>
    </row>
    <row r="60" spans="1:22" x14ac:dyDescent="0.25">
      <c r="A60" s="10" t="s">
        <v>231</v>
      </c>
      <c r="B60" s="3" t="s">
        <v>236</v>
      </c>
      <c r="C60" s="147" t="s">
        <v>237</v>
      </c>
      <c r="D60" s="143">
        <v>70</v>
      </c>
      <c r="E60" s="3"/>
      <c r="F60" s="3"/>
      <c r="G60" s="53"/>
      <c r="H60" s="28">
        <v>43275</v>
      </c>
      <c r="I60" s="4">
        <v>44370</v>
      </c>
      <c r="J60" s="3">
        <v>36</v>
      </c>
      <c r="K60" s="3">
        <v>0</v>
      </c>
      <c r="L60" s="3">
        <v>36</v>
      </c>
      <c r="M60" s="5">
        <v>215000</v>
      </c>
      <c r="N60" s="5">
        <v>1274236200</v>
      </c>
      <c r="O60" s="6" t="s">
        <v>67</v>
      </c>
      <c r="P60" s="6" t="s">
        <v>184</v>
      </c>
      <c r="Q60" s="5">
        <v>215000</v>
      </c>
      <c r="R60" s="5">
        <v>103000</v>
      </c>
      <c r="S60" s="5">
        <v>2000000</v>
      </c>
      <c r="T60" s="5">
        <v>0</v>
      </c>
      <c r="U60" s="5">
        <v>2000000</v>
      </c>
      <c r="V60" s="5">
        <v>0</v>
      </c>
    </row>
    <row r="61" spans="1:22" ht="25.5" x14ac:dyDescent="0.25">
      <c r="A61" s="10" t="s">
        <v>231</v>
      </c>
      <c r="B61" s="3" t="s">
        <v>238</v>
      </c>
      <c r="C61" s="149"/>
      <c r="D61" s="145"/>
      <c r="E61" s="3" t="s">
        <v>52</v>
      </c>
      <c r="F61" s="3">
        <v>2</v>
      </c>
      <c r="G61" s="53">
        <v>70</v>
      </c>
      <c r="H61" s="28">
        <v>44455</v>
      </c>
      <c r="I61" s="4">
        <v>45550</v>
      </c>
      <c r="J61" s="3">
        <v>36</v>
      </c>
      <c r="K61" s="3">
        <v>0</v>
      </c>
      <c r="L61" s="3">
        <v>36</v>
      </c>
      <c r="M61" s="5" t="s">
        <v>239</v>
      </c>
      <c r="N61" s="5">
        <v>613200000</v>
      </c>
      <c r="O61" s="6" t="s">
        <v>35</v>
      </c>
      <c r="P61" s="6" t="s">
        <v>36</v>
      </c>
      <c r="Q61" s="5">
        <v>250000</v>
      </c>
      <c r="R61" s="5">
        <v>105000</v>
      </c>
      <c r="S61" s="5">
        <v>2000000</v>
      </c>
      <c r="T61" s="5">
        <v>0</v>
      </c>
      <c r="U61" s="5">
        <v>2000000</v>
      </c>
      <c r="V61" s="5">
        <v>0</v>
      </c>
    </row>
    <row r="62" spans="1:22" x14ac:dyDescent="0.25">
      <c r="A62" s="150" t="s">
        <v>240</v>
      </c>
      <c r="B62" s="3" t="s">
        <v>241</v>
      </c>
      <c r="C62" s="11" t="s">
        <v>242</v>
      </c>
      <c r="D62" s="42">
        <v>49.85</v>
      </c>
      <c r="E62" s="3" t="s">
        <v>52</v>
      </c>
      <c r="F62" s="3" t="s">
        <v>44</v>
      </c>
      <c r="G62" s="53">
        <v>49.85</v>
      </c>
      <c r="H62" s="30">
        <v>43191</v>
      </c>
      <c r="I62" s="4">
        <v>45016</v>
      </c>
      <c r="J62" s="3">
        <v>60</v>
      </c>
      <c r="K62" s="3">
        <v>0</v>
      </c>
      <c r="L62" s="3">
        <v>60</v>
      </c>
      <c r="M62" s="5">
        <v>510000</v>
      </c>
      <c r="N62" s="5">
        <v>1525410000</v>
      </c>
      <c r="O62" s="6" t="s">
        <v>35</v>
      </c>
      <c r="P62" s="6" t="s">
        <v>50</v>
      </c>
      <c r="Q62" s="5">
        <v>510000</v>
      </c>
      <c r="R62" s="5">
        <v>103000</v>
      </c>
      <c r="S62" s="5">
        <v>2000000</v>
      </c>
      <c r="T62" s="5">
        <v>0</v>
      </c>
      <c r="U62" s="5">
        <v>2000000</v>
      </c>
      <c r="V62" s="5">
        <v>0</v>
      </c>
    </row>
    <row r="63" spans="1:22" x14ac:dyDescent="0.25">
      <c r="A63" s="151"/>
      <c r="B63" s="8"/>
      <c r="C63" s="3" t="s">
        <v>243</v>
      </c>
      <c r="D63" s="12">
        <v>56.51</v>
      </c>
      <c r="E63" s="3" t="s">
        <v>52</v>
      </c>
      <c r="F63" s="3" t="s">
        <v>44</v>
      </c>
      <c r="G63" s="53">
        <v>56.51</v>
      </c>
      <c r="H63" s="28">
        <v>44593</v>
      </c>
      <c r="I63" s="4">
        <v>45198</v>
      </c>
      <c r="J63" s="3">
        <v>19</v>
      </c>
      <c r="K63" s="3" t="s">
        <v>244</v>
      </c>
      <c r="L63" s="3" t="s">
        <v>245</v>
      </c>
      <c r="M63" s="5">
        <v>500000</v>
      </c>
      <c r="N63" s="5">
        <v>536845000</v>
      </c>
      <c r="O63" s="6" t="s">
        <v>35</v>
      </c>
      <c r="P63" s="6" t="s">
        <v>246</v>
      </c>
      <c r="Q63" s="5">
        <v>500000</v>
      </c>
      <c r="R63" s="5">
        <v>105000</v>
      </c>
      <c r="S63" s="5">
        <v>2000000</v>
      </c>
      <c r="T63" s="5">
        <v>0</v>
      </c>
      <c r="U63" s="5">
        <v>2000000</v>
      </c>
      <c r="V63" s="5">
        <v>0</v>
      </c>
    </row>
    <row r="64" spans="1:22" ht="25.5" x14ac:dyDescent="0.25">
      <c r="A64" s="36" t="s">
        <v>247</v>
      </c>
      <c r="B64" s="3" t="s">
        <v>248</v>
      </c>
      <c r="C64" s="146" t="s">
        <v>249</v>
      </c>
      <c r="D64" s="12">
        <v>109</v>
      </c>
      <c r="E64" s="3"/>
      <c r="F64" s="3"/>
      <c r="G64" s="53"/>
      <c r="H64" s="156" t="s">
        <v>250</v>
      </c>
      <c r="I64" s="154">
        <v>44104</v>
      </c>
      <c r="J64" s="3">
        <v>60</v>
      </c>
      <c r="K64" s="3">
        <v>0</v>
      </c>
      <c r="L64" s="3">
        <v>60</v>
      </c>
      <c r="M64" s="5" t="s">
        <v>251</v>
      </c>
      <c r="N64" s="5">
        <v>1406100000</v>
      </c>
      <c r="O64" s="6" t="s">
        <v>35</v>
      </c>
      <c r="P64" s="6" t="s">
        <v>50</v>
      </c>
      <c r="Q64" s="5">
        <v>225000</v>
      </c>
      <c r="R64" s="5">
        <v>97500</v>
      </c>
      <c r="S64" s="5">
        <v>2000000</v>
      </c>
      <c r="T64" s="5">
        <v>0</v>
      </c>
      <c r="U64" s="5">
        <v>2000000</v>
      </c>
      <c r="V64" s="5">
        <v>0</v>
      </c>
    </row>
    <row r="65" spans="1:22" ht="15" customHeight="1" x14ac:dyDescent="0.25">
      <c r="A65" s="36" t="s">
        <v>247</v>
      </c>
      <c r="B65" s="3" t="s">
        <v>252</v>
      </c>
      <c r="C65" s="146"/>
      <c r="D65" s="142">
        <v>93.6</v>
      </c>
      <c r="E65" s="3"/>
      <c r="F65" s="3"/>
      <c r="G65" s="53"/>
      <c r="H65" s="156"/>
      <c r="I65" s="154"/>
      <c r="J65" s="160" t="s">
        <v>253</v>
      </c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</row>
    <row r="66" spans="1:22" ht="15" customHeight="1" x14ac:dyDescent="0.25">
      <c r="A66" s="36" t="s">
        <v>247</v>
      </c>
      <c r="B66" s="3" t="s">
        <v>254</v>
      </c>
      <c r="C66" s="146"/>
      <c r="D66" s="142"/>
      <c r="E66" s="3" t="s">
        <v>96</v>
      </c>
      <c r="F66" s="3">
        <v>2</v>
      </c>
      <c r="G66" s="53">
        <v>93.6</v>
      </c>
      <c r="H66" s="28">
        <v>44220</v>
      </c>
      <c r="I66" s="4">
        <v>44584</v>
      </c>
      <c r="J66" s="3">
        <v>12</v>
      </c>
      <c r="K66" s="3">
        <v>0</v>
      </c>
      <c r="L66" s="3">
        <v>12</v>
      </c>
      <c r="M66" s="5">
        <v>225000</v>
      </c>
      <c r="N66" s="5">
        <v>252720000</v>
      </c>
      <c r="O66" s="6" t="s">
        <v>67</v>
      </c>
      <c r="P66" s="6" t="s">
        <v>255</v>
      </c>
      <c r="Q66" s="5">
        <v>225000</v>
      </c>
      <c r="R66" s="5">
        <v>105000</v>
      </c>
      <c r="S66" s="5">
        <v>2000000</v>
      </c>
      <c r="T66" s="5">
        <v>0</v>
      </c>
      <c r="U66" s="5">
        <v>2000000</v>
      </c>
      <c r="V66" s="5">
        <v>0</v>
      </c>
    </row>
    <row r="67" spans="1:22" ht="15" customHeight="1" x14ac:dyDescent="0.25">
      <c r="A67" s="36" t="s">
        <v>247</v>
      </c>
      <c r="B67" s="3" t="s">
        <v>256</v>
      </c>
      <c r="C67" s="3" t="s">
        <v>257</v>
      </c>
      <c r="D67" s="12">
        <v>62.2</v>
      </c>
      <c r="E67" s="3" t="s">
        <v>115</v>
      </c>
      <c r="F67" s="3" t="s">
        <v>44</v>
      </c>
      <c r="G67" s="53">
        <v>62.2</v>
      </c>
      <c r="H67" s="28">
        <v>44621</v>
      </c>
      <c r="I67" s="4">
        <v>45716</v>
      </c>
      <c r="J67" s="3">
        <v>36</v>
      </c>
      <c r="K67" s="3">
        <v>0</v>
      </c>
      <c r="L67" s="3">
        <v>36</v>
      </c>
      <c r="M67" s="5">
        <v>450000</v>
      </c>
      <c r="N67" s="5">
        <v>1007640000</v>
      </c>
      <c r="O67" s="6" t="s">
        <v>35</v>
      </c>
      <c r="P67" s="6" t="s">
        <v>36</v>
      </c>
      <c r="Q67" s="5">
        <v>450000</v>
      </c>
      <c r="R67" s="5">
        <v>105000</v>
      </c>
      <c r="S67" s="5">
        <v>2000000</v>
      </c>
      <c r="T67" s="5">
        <v>0</v>
      </c>
      <c r="U67" s="5">
        <v>2000000</v>
      </c>
      <c r="V67" s="5">
        <v>0</v>
      </c>
    </row>
    <row r="68" spans="1:22" ht="15" customHeight="1" x14ac:dyDescent="0.25">
      <c r="A68" s="36" t="s">
        <v>247</v>
      </c>
      <c r="B68" s="3" t="s">
        <v>258</v>
      </c>
      <c r="C68" s="3" t="s">
        <v>259</v>
      </c>
      <c r="D68" s="12">
        <v>30</v>
      </c>
      <c r="E68" s="3" t="s">
        <v>96</v>
      </c>
      <c r="F68" s="3">
        <v>3</v>
      </c>
      <c r="G68" s="53">
        <v>30</v>
      </c>
      <c r="H68" s="28">
        <v>44621</v>
      </c>
      <c r="I68" s="4">
        <v>45716</v>
      </c>
      <c r="J68" s="3">
        <v>36</v>
      </c>
      <c r="K68" s="3">
        <v>0</v>
      </c>
      <c r="L68" s="3">
        <v>36</v>
      </c>
      <c r="M68" s="157" t="s">
        <v>260</v>
      </c>
      <c r="N68" s="158"/>
      <c r="O68" s="158"/>
      <c r="P68" s="159"/>
      <c r="Q68" s="5">
        <v>2500000</v>
      </c>
      <c r="R68" s="5">
        <v>105000</v>
      </c>
      <c r="S68" s="5">
        <v>0</v>
      </c>
      <c r="T68" s="5">
        <v>0</v>
      </c>
      <c r="U68" s="5">
        <v>0</v>
      </c>
      <c r="V68" s="5">
        <v>0</v>
      </c>
    </row>
    <row r="69" spans="1:22" ht="25.5" x14ac:dyDescent="0.25">
      <c r="A69" s="7" t="s">
        <v>261</v>
      </c>
      <c r="B69" s="3" t="s">
        <v>262</v>
      </c>
      <c r="C69" s="3" t="s">
        <v>263</v>
      </c>
      <c r="D69" s="12" t="s">
        <v>264</v>
      </c>
      <c r="E69" s="3" t="s">
        <v>115</v>
      </c>
      <c r="F69" s="3" t="s">
        <v>44</v>
      </c>
      <c r="G69" s="53" t="s">
        <v>265</v>
      </c>
      <c r="H69" s="28" t="s">
        <v>266</v>
      </c>
      <c r="I69" s="4" t="s">
        <v>267</v>
      </c>
      <c r="J69" s="3">
        <v>60</v>
      </c>
      <c r="K69" s="3">
        <v>0</v>
      </c>
      <c r="L69" s="3">
        <v>60</v>
      </c>
      <c r="M69" s="5" t="s">
        <v>268</v>
      </c>
      <c r="N69" s="5">
        <v>330000000</v>
      </c>
      <c r="O69" s="146" t="s">
        <v>269</v>
      </c>
      <c r="P69" s="146"/>
      <c r="Q69" s="5">
        <v>0</v>
      </c>
      <c r="R69" s="5" t="s">
        <v>270</v>
      </c>
      <c r="S69" s="5">
        <v>0</v>
      </c>
      <c r="T69" s="5">
        <v>0</v>
      </c>
      <c r="U69" s="5">
        <v>2000000</v>
      </c>
      <c r="V69" s="5">
        <v>0</v>
      </c>
    </row>
    <row r="70" spans="1:22" x14ac:dyDescent="0.25">
      <c r="A70" s="36" t="s">
        <v>271</v>
      </c>
      <c r="B70" s="3" t="s">
        <v>272</v>
      </c>
      <c r="C70" s="147" t="s">
        <v>263</v>
      </c>
      <c r="D70" s="143" t="s">
        <v>273</v>
      </c>
      <c r="E70" s="3"/>
      <c r="F70" s="3"/>
      <c r="G70" s="53"/>
      <c r="H70" s="28">
        <v>43365</v>
      </c>
      <c r="I70" s="4">
        <v>44460</v>
      </c>
      <c r="J70" s="3">
        <v>36</v>
      </c>
      <c r="K70" s="3">
        <v>0</v>
      </c>
      <c r="L70" s="3">
        <v>36</v>
      </c>
      <c r="M70" s="5" t="s">
        <v>274</v>
      </c>
      <c r="N70" s="5">
        <v>285000000</v>
      </c>
      <c r="O70" s="146" t="s">
        <v>269</v>
      </c>
      <c r="P70" s="146"/>
      <c r="Q70" s="5">
        <v>0</v>
      </c>
      <c r="R70" s="5">
        <v>350000</v>
      </c>
      <c r="S70" s="5">
        <v>0</v>
      </c>
      <c r="T70" s="5">
        <v>0</v>
      </c>
      <c r="U70" s="5">
        <v>2000000</v>
      </c>
      <c r="V70" s="5">
        <v>0</v>
      </c>
    </row>
    <row r="71" spans="1:22" x14ac:dyDescent="0.25">
      <c r="A71" s="36" t="s">
        <v>271</v>
      </c>
      <c r="B71" s="3" t="s">
        <v>275</v>
      </c>
      <c r="C71" s="148"/>
      <c r="D71" s="145"/>
      <c r="E71" s="3" t="s">
        <v>115</v>
      </c>
      <c r="F71" s="3" t="s">
        <v>44</v>
      </c>
      <c r="G71" s="53" t="s">
        <v>265</v>
      </c>
      <c r="H71" s="28">
        <v>44461</v>
      </c>
      <c r="I71" s="4">
        <v>45556</v>
      </c>
      <c r="J71" s="3">
        <v>36</v>
      </c>
      <c r="K71" s="3">
        <v>0</v>
      </c>
      <c r="L71" s="3">
        <v>36</v>
      </c>
      <c r="M71" s="5" t="s">
        <v>274</v>
      </c>
      <c r="N71" s="5">
        <v>285000000</v>
      </c>
      <c r="O71" s="146" t="s">
        <v>269</v>
      </c>
      <c r="P71" s="146"/>
      <c r="Q71" s="5">
        <v>0</v>
      </c>
      <c r="R71" s="5">
        <v>350000</v>
      </c>
      <c r="S71" s="5">
        <v>0</v>
      </c>
      <c r="T71" s="5">
        <v>0</v>
      </c>
      <c r="U71" s="5">
        <v>2000000</v>
      </c>
      <c r="V71" s="5">
        <v>0</v>
      </c>
    </row>
    <row r="72" spans="1:22" x14ac:dyDescent="0.25">
      <c r="A72" s="36" t="s">
        <v>271</v>
      </c>
      <c r="B72" s="3" t="s">
        <v>276</v>
      </c>
      <c r="C72" s="148"/>
      <c r="D72" s="143" t="s">
        <v>273</v>
      </c>
      <c r="E72" s="3"/>
      <c r="F72" s="3"/>
      <c r="G72" s="53"/>
      <c r="H72" s="28">
        <v>43344</v>
      </c>
      <c r="I72" s="4" t="s">
        <v>182</v>
      </c>
      <c r="J72" s="3">
        <v>36</v>
      </c>
      <c r="K72" s="3">
        <v>0</v>
      </c>
      <c r="L72" s="3">
        <v>36</v>
      </c>
      <c r="M72" s="5" t="s">
        <v>274</v>
      </c>
      <c r="N72" s="5">
        <v>285000000</v>
      </c>
      <c r="O72" s="146" t="s">
        <v>269</v>
      </c>
      <c r="P72" s="146"/>
      <c r="Q72" s="5">
        <v>0</v>
      </c>
      <c r="R72" s="5">
        <v>350000</v>
      </c>
      <c r="S72" s="5">
        <v>0</v>
      </c>
      <c r="T72" s="5">
        <v>0</v>
      </c>
      <c r="U72" s="5">
        <v>2000000</v>
      </c>
      <c r="V72" s="5">
        <v>0</v>
      </c>
    </row>
    <row r="73" spans="1:22" x14ac:dyDescent="0.25">
      <c r="A73" s="36" t="s">
        <v>271</v>
      </c>
      <c r="B73" s="3" t="s">
        <v>277</v>
      </c>
      <c r="C73" s="148"/>
      <c r="D73" s="145"/>
      <c r="E73" s="3" t="s">
        <v>115</v>
      </c>
      <c r="F73" s="3" t="s">
        <v>44</v>
      </c>
      <c r="G73" s="53" t="s">
        <v>265</v>
      </c>
      <c r="H73" s="28">
        <v>44440</v>
      </c>
      <c r="I73" s="4" t="s">
        <v>278</v>
      </c>
      <c r="J73" s="3">
        <v>36</v>
      </c>
      <c r="K73" s="3">
        <v>0</v>
      </c>
      <c r="L73" s="3">
        <v>36</v>
      </c>
      <c r="M73" s="5" t="s">
        <v>274</v>
      </c>
      <c r="N73" s="5">
        <v>285000000</v>
      </c>
      <c r="O73" s="146" t="s">
        <v>269</v>
      </c>
      <c r="P73" s="146"/>
      <c r="Q73" s="5">
        <v>0</v>
      </c>
      <c r="R73" s="5">
        <v>350000</v>
      </c>
      <c r="S73" s="5">
        <v>0</v>
      </c>
      <c r="T73" s="5">
        <v>0</v>
      </c>
      <c r="U73" s="5">
        <v>2000000</v>
      </c>
      <c r="V73" s="5">
        <v>0</v>
      </c>
    </row>
    <row r="74" spans="1:22" x14ac:dyDescent="0.25">
      <c r="A74" s="36" t="s">
        <v>271</v>
      </c>
      <c r="B74" s="3" t="s">
        <v>279</v>
      </c>
      <c r="C74" s="149"/>
      <c r="D74" s="143" t="s">
        <v>273</v>
      </c>
      <c r="E74" s="3"/>
      <c r="F74" s="3"/>
      <c r="G74" s="53"/>
      <c r="H74" s="28">
        <v>43101</v>
      </c>
      <c r="I74" s="4" t="s">
        <v>280</v>
      </c>
      <c r="J74" s="3">
        <v>36</v>
      </c>
      <c r="K74" s="3">
        <v>0</v>
      </c>
      <c r="L74" s="3">
        <v>36</v>
      </c>
      <c r="M74" s="5" t="s">
        <v>274</v>
      </c>
      <c r="N74" s="5">
        <v>285000000</v>
      </c>
      <c r="O74" s="146" t="s">
        <v>269</v>
      </c>
      <c r="P74" s="146"/>
      <c r="Q74" s="5">
        <v>0</v>
      </c>
      <c r="R74" s="5">
        <v>350000</v>
      </c>
      <c r="S74" s="5">
        <v>0</v>
      </c>
      <c r="T74" s="5">
        <v>0</v>
      </c>
      <c r="U74" s="5">
        <v>2000000</v>
      </c>
      <c r="V74" s="5">
        <v>0</v>
      </c>
    </row>
    <row r="75" spans="1:22" ht="25.5" x14ac:dyDescent="0.25">
      <c r="A75" s="36" t="s">
        <v>271</v>
      </c>
      <c r="B75" s="3" t="s">
        <v>281</v>
      </c>
      <c r="C75" s="8" t="s">
        <v>282</v>
      </c>
      <c r="D75" s="145"/>
      <c r="E75" s="3" t="s">
        <v>283</v>
      </c>
      <c r="F75" s="3" t="s">
        <v>44</v>
      </c>
      <c r="G75" s="53" t="s">
        <v>265</v>
      </c>
      <c r="H75" s="28">
        <v>44562</v>
      </c>
      <c r="I75" s="4" t="s">
        <v>284</v>
      </c>
      <c r="J75" s="3">
        <v>36</v>
      </c>
      <c r="K75" s="3">
        <v>0</v>
      </c>
      <c r="L75" s="3">
        <v>36</v>
      </c>
      <c r="M75" s="5" t="s">
        <v>274</v>
      </c>
      <c r="N75" s="5">
        <v>285000000</v>
      </c>
      <c r="O75" s="146" t="s">
        <v>269</v>
      </c>
      <c r="P75" s="146"/>
      <c r="Q75" s="5">
        <v>0</v>
      </c>
      <c r="R75" s="5">
        <v>350000</v>
      </c>
      <c r="S75" s="5">
        <v>0</v>
      </c>
      <c r="T75" s="5">
        <v>0</v>
      </c>
      <c r="U75" s="5">
        <v>2000000</v>
      </c>
      <c r="V75" s="5">
        <v>0</v>
      </c>
    </row>
    <row r="76" spans="1:22" ht="15" customHeight="1" x14ac:dyDescent="0.25">
      <c r="A76" s="36" t="s">
        <v>285</v>
      </c>
      <c r="B76" s="3" t="s">
        <v>286</v>
      </c>
      <c r="C76" s="3" t="s">
        <v>287</v>
      </c>
      <c r="D76" s="12" t="s">
        <v>273</v>
      </c>
      <c r="E76" s="3" t="s">
        <v>283</v>
      </c>
      <c r="F76" s="3" t="s">
        <v>44</v>
      </c>
      <c r="G76" s="53" t="s">
        <v>265</v>
      </c>
      <c r="H76" s="28">
        <v>43983</v>
      </c>
      <c r="I76" s="4" t="s">
        <v>195</v>
      </c>
      <c r="J76" s="3">
        <v>24</v>
      </c>
      <c r="K76" s="3">
        <v>0</v>
      </c>
      <c r="L76" s="3">
        <v>24</v>
      </c>
      <c r="M76" s="5" t="s">
        <v>288</v>
      </c>
      <c r="N76" s="5">
        <v>200000000</v>
      </c>
      <c r="O76" s="146" t="s">
        <v>269</v>
      </c>
      <c r="P76" s="146"/>
      <c r="Q76" s="5">
        <v>0</v>
      </c>
      <c r="R76" s="5" t="s">
        <v>289</v>
      </c>
      <c r="S76" s="5">
        <v>0</v>
      </c>
      <c r="T76" s="5">
        <v>0</v>
      </c>
      <c r="U76" s="5">
        <v>0</v>
      </c>
      <c r="V76" s="5">
        <v>0</v>
      </c>
    </row>
    <row r="77" spans="1:22" ht="25.5" x14ac:dyDescent="0.25">
      <c r="A77" s="36" t="s">
        <v>285</v>
      </c>
      <c r="B77" s="3" t="s">
        <v>290</v>
      </c>
      <c r="C77" s="11" t="s">
        <v>291</v>
      </c>
      <c r="D77" s="42" t="s">
        <v>292</v>
      </c>
      <c r="E77" s="3" t="s">
        <v>283</v>
      </c>
      <c r="F77" s="3" t="s">
        <v>44</v>
      </c>
      <c r="G77" s="53">
        <v>1.5</v>
      </c>
      <c r="H77" s="28">
        <v>44713</v>
      </c>
      <c r="I77" s="4" t="s">
        <v>171</v>
      </c>
      <c r="J77" s="3">
        <v>12</v>
      </c>
      <c r="K77" s="3">
        <v>0</v>
      </c>
      <c r="L77" s="3">
        <v>12</v>
      </c>
      <c r="M77" s="5" t="s">
        <v>288</v>
      </c>
      <c r="N77" s="5">
        <v>100000000</v>
      </c>
      <c r="O77" s="146" t="s">
        <v>269</v>
      </c>
      <c r="P77" s="146"/>
      <c r="Q77" s="5">
        <v>0</v>
      </c>
      <c r="R77" s="5" t="s">
        <v>289</v>
      </c>
      <c r="S77" s="5">
        <v>0</v>
      </c>
      <c r="T77" s="5">
        <v>0</v>
      </c>
      <c r="U77" s="5">
        <v>0</v>
      </c>
      <c r="V77" s="5">
        <v>0</v>
      </c>
    </row>
    <row r="78" spans="1:22" ht="25.5" x14ac:dyDescent="0.25">
      <c r="A78" s="36" t="s">
        <v>293</v>
      </c>
      <c r="B78" s="3" t="s">
        <v>294</v>
      </c>
      <c r="C78" s="3" t="s">
        <v>287</v>
      </c>
      <c r="D78" s="12" t="s">
        <v>273</v>
      </c>
      <c r="E78" s="3"/>
      <c r="F78" s="3"/>
      <c r="G78" s="53"/>
      <c r="H78" s="28" t="s">
        <v>295</v>
      </c>
      <c r="I78" s="4">
        <v>44681</v>
      </c>
      <c r="J78" s="3">
        <v>24</v>
      </c>
      <c r="K78" s="3">
        <v>0</v>
      </c>
      <c r="L78" s="3">
        <v>24</v>
      </c>
      <c r="M78" s="5" t="s">
        <v>288</v>
      </c>
      <c r="N78" s="5">
        <v>200000000</v>
      </c>
      <c r="O78" s="146" t="s">
        <v>269</v>
      </c>
      <c r="P78" s="146"/>
      <c r="Q78" s="5">
        <v>0</v>
      </c>
      <c r="R78" s="5" t="s">
        <v>289</v>
      </c>
      <c r="S78" s="5">
        <v>0</v>
      </c>
      <c r="T78" s="5">
        <v>0</v>
      </c>
      <c r="U78" s="5">
        <v>0</v>
      </c>
      <c r="V78" s="5">
        <v>0</v>
      </c>
    </row>
    <row r="79" spans="1:22" ht="25.5" x14ac:dyDescent="0.25">
      <c r="A79" s="36" t="s">
        <v>293</v>
      </c>
      <c r="B79" s="3" t="s">
        <v>296</v>
      </c>
      <c r="C79" s="3" t="s">
        <v>291</v>
      </c>
      <c r="D79" s="12" t="s">
        <v>292</v>
      </c>
      <c r="E79" s="3" t="s">
        <v>283</v>
      </c>
      <c r="F79" s="3" t="s">
        <v>44</v>
      </c>
      <c r="G79" s="53" t="s">
        <v>265</v>
      </c>
      <c r="H79" s="28" t="s">
        <v>297</v>
      </c>
      <c r="I79" s="4">
        <v>45412</v>
      </c>
      <c r="J79" s="3">
        <v>24</v>
      </c>
      <c r="K79" s="3">
        <v>0</v>
      </c>
      <c r="L79" s="3">
        <v>24</v>
      </c>
      <c r="M79" s="5" t="s">
        <v>288</v>
      </c>
      <c r="N79" s="5">
        <v>200000000</v>
      </c>
      <c r="O79" s="146" t="s">
        <v>269</v>
      </c>
      <c r="P79" s="146"/>
      <c r="Q79" s="5">
        <v>0</v>
      </c>
      <c r="R79" s="5" t="s">
        <v>289</v>
      </c>
      <c r="S79" s="5">
        <v>0</v>
      </c>
      <c r="T79" s="5">
        <v>0</v>
      </c>
      <c r="U79" s="5">
        <v>0</v>
      </c>
      <c r="V79" s="5">
        <v>0</v>
      </c>
    </row>
    <row r="80" spans="1:22" x14ac:dyDescent="0.25">
      <c r="A80" s="36" t="s">
        <v>298</v>
      </c>
      <c r="B80" s="3" t="s">
        <v>299</v>
      </c>
      <c r="C80" s="3" t="s">
        <v>287</v>
      </c>
      <c r="D80" s="143" t="s">
        <v>273</v>
      </c>
      <c r="E80" s="3"/>
      <c r="F80" s="3"/>
      <c r="G80" s="53"/>
      <c r="H80" s="28">
        <v>43466</v>
      </c>
      <c r="I80" s="4" t="s">
        <v>280</v>
      </c>
      <c r="J80" s="3">
        <v>36</v>
      </c>
      <c r="K80" s="3">
        <v>0</v>
      </c>
      <c r="L80" s="3">
        <v>36</v>
      </c>
      <c r="M80" s="5" t="s">
        <v>300</v>
      </c>
      <c r="N80" s="5">
        <v>285000000</v>
      </c>
      <c r="O80" s="146" t="s">
        <v>269</v>
      </c>
      <c r="P80" s="146"/>
      <c r="Q80" s="5">
        <v>0</v>
      </c>
      <c r="R80" s="5" t="s">
        <v>289</v>
      </c>
      <c r="S80" s="5">
        <v>0</v>
      </c>
      <c r="T80" s="5">
        <v>0</v>
      </c>
      <c r="U80" s="5">
        <v>0</v>
      </c>
      <c r="V80" s="5">
        <v>0</v>
      </c>
    </row>
    <row r="81" spans="1:22" ht="25.5" x14ac:dyDescent="0.25">
      <c r="A81" s="36" t="s">
        <v>298</v>
      </c>
      <c r="B81" s="3" t="s">
        <v>301</v>
      </c>
      <c r="C81" s="3" t="s">
        <v>282</v>
      </c>
      <c r="D81" s="145"/>
      <c r="E81" s="3" t="s">
        <v>283</v>
      </c>
      <c r="F81" s="3" t="s">
        <v>44</v>
      </c>
      <c r="G81" s="53" t="s">
        <v>265</v>
      </c>
      <c r="H81" s="28">
        <v>44562</v>
      </c>
      <c r="I81" s="4" t="s">
        <v>284</v>
      </c>
      <c r="J81" s="3">
        <v>36</v>
      </c>
      <c r="K81" s="3">
        <v>0</v>
      </c>
      <c r="L81" s="3">
        <v>36</v>
      </c>
      <c r="M81" s="5" t="s">
        <v>300</v>
      </c>
      <c r="N81" s="5">
        <v>285000000</v>
      </c>
      <c r="O81" s="146" t="s">
        <v>269</v>
      </c>
      <c r="P81" s="146"/>
      <c r="Q81" s="5">
        <v>0</v>
      </c>
      <c r="R81" s="5" t="s">
        <v>289</v>
      </c>
      <c r="S81" s="5">
        <v>0</v>
      </c>
      <c r="T81" s="5">
        <v>0</v>
      </c>
      <c r="U81" s="5">
        <v>0</v>
      </c>
      <c r="V81" s="5">
        <v>0</v>
      </c>
    </row>
    <row r="82" spans="1:22" ht="15" customHeight="1" x14ac:dyDescent="0.25">
      <c r="A82" s="150" t="s">
        <v>302</v>
      </c>
      <c r="B82" s="3" t="s">
        <v>303</v>
      </c>
      <c r="C82" s="3" t="s">
        <v>304</v>
      </c>
      <c r="D82" s="12">
        <v>38.76</v>
      </c>
      <c r="E82" s="3"/>
      <c r="F82" s="3"/>
      <c r="G82" s="53"/>
      <c r="H82" s="28" t="s">
        <v>305</v>
      </c>
      <c r="I82" s="4" t="s">
        <v>306</v>
      </c>
      <c r="J82" s="3">
        <v>36</v>
      </c>
      <c r="K82" s="3">
        <v>0</v>
      </c>
      <c r="L82" s="3">
        <v>36</v>
      </c>
      <c r="M82" s="5">
        <v>600000</v>
      </c>
      <c r="N82" s="5">
        <v>837216000</v>
      </c>
      <c r="O82" s="146" t="s">
        <v>269</v>
      </c>
      <c r="P82" s="146"/>
      <c r="Q82" s="5">
        <v>0</v>
      </c>
      <c r="R82" s="5">
        <v>103000</v>
      </c>
      <c r="S82" s="5">
        <v>2000000</v>
      </c>
      <c r="T82" s="5">
        <v>0</v>
      </c>
      <c r="U82" s="5">
        <v>2000000</v>
      </c>
      <c r="V82" s="5">
        <v>0</v>
      </c>
    </row>
    <row r="83" spans="1:22" ht="15" customHeight="1" x14ac:dyDescent="0.25">
      <c r="A83" s="151"/>
      <c r="B83" s="3" t="s">
        <v>307</v>
      </c>
      <c r="C83" s="3" t="s">
        <v>287</v>
      </c>
      <c r="D83" s="12" t="s">
        <v>308</v>
      </c>
      <c r="E83" s="3" t="s">
        <v>283</v>
      </c>
      <c r="F83" s="3" t="s">
        <v>44</v>
      </c>
      <c r="G83" s="53">
        <v>38.76</v>
      </c>
      <c r="H83" s="28" t="s">
        <v>309</v>
      </c>
      <c r="I83" s="4" t="s">
        <v>310</v>
      </c>
      <c r="J83" s="3">
        <v>36</v>
      </c>
      <c r="K83" s="3">
        <v>0</v>
      </c>
      <c r="L83" s="3">
        <v>36</v>
      </c>
      <c r="M83" s="5" t="s">
        <v>311</v>
      </c>
      <c r="N83" s="5">
        <v>510000000</v>
      </c>
      <c r="O83" s="146" t="s">
        <v>269</v>
      </c>
      <c r="P83" s="146"/>
      <c r="Q83" s="5">
        <v>0</v>
      </c>
      <c r="R83" s="5" t="s">
        <v>289</v>
      </c>
      <c r="S83" s="5">
        <v>2000000</v>
      </c>
      <c r="T83" s="5">
        <v>0</v>
      </c>
      <c r="U83" s="5">
        <v>2000000</v>
      </c>
      <c r="V83" s="5">
        <v>0</v>
      </c>
    </row>
    <row r="84" spans="1:22" x14ac:dyDescent="0.25">
      <c r="A84" s="36" t="s">
        <v>312</v>
      </c>
      <c r="B84" s="3" t="s">
        <v>313</v>
      </c>
      <c r="C84" s="3" t="s">
        <v>287</v>
      </c>
      <c r="D84" s="12">
        <v>20</v>
      </c>
      <c r="E84" s="3"/>
      <c r="F84" s="3"/>
      <c r="G84" s="53"/>
      <c r="H84" s="28">
        <v>43617</v>
      </c>
      <c r="I84" s="4" t="s">
        <v>195</v>
      </c>
      <c r="J84" s="3">
        <v>36</v>
      </c>
      <c r="K84" s="3">
        <v>0</v>
      </c>
      <c r="L84" s="3">
        <v>36</v>
      </c>
      <c r="M84" s="5">
        <v>875000</v>
      </c>
      <c r="N84" s="5">
        <v>630000000</v>
      </c>
      <c r="O84" s="146" t="s">
        <v>269</v>
      </c>
      <c r="P84" s="146"/>
      <c r="Q84" s="5">
        <v>0</v>
      </c>
      <c r="R84" s="5">
        <v>103000</v>
      </c>
      <c r="S84" s="5">
        <v>2000000</v>
      </c>
      <c r="T84" s="5">
        <v>0</v>
      </c>
      <c r="U84" s="5">
        <v>2000000</v>
      </c>
      <c r="V84" s="5">
        <v>0</v>
      </c>
    </row>
    <row r="85" spans="1:22" ht="15" customHeight="1" x14ac:dyDescent="0.25">
      <c r="A85" s="36" t="s">
        <v>312</v>
      </c>
      <c r="B85" s="3" t="s">
        <v>314</v>
      </c>
      <c r="C85" s="147" t="s">
        <v>291</v>
      </c>
      <c r="D85" s="42" t="s">
        <v>292</v>
      </c>
      <c r="E85" s="3" t="s">
        <v>283</v>
      </c>
      <c r="F85" s="3" t="s">
        <v>44</v>
      </c>
      <c r="G85" s="53">
        <v>1.5</v>
      </c>
      <c r="H85" s="28">
        <v>44713</v>
      </c>
      <c r="I85" s="4" t="s">
        <v>74</v>
      </c>
      <c r="J85" s="3">
        <v>24</v>
      </c>
      <c r="K85" s="3">
        <v>0</v>
      </c>
      <c r="L85" s="3">
        <v>24</v>
      </c>
      <c r="M85" s="5" t="s">
        <v>315</v>
      </c>
      <c r="N85" s="5">
        <v>170000000</v>
      </c>
      <c r="O85" s="146" t="s">
        <v>269</v>
      </c>
      <c r="P85" s="146"/>
      <c r="Q85" s="5">
        <v>0</v>
      </c>
      <c r="R85" s="5">
        <v>350000</v>
      </c>
      <c r="S85" s="5">
        <v>0</v>
      </c>
      <c r="T85" s="5">
        <v>0</v>
      </c>
      <c r="U85" s="5">
        <v>0</v>
      </c>
      <c r="V85" s="5">
        <v>0</v>
      </c>
    </row>
    <row r="86" spans="1:22" ht="25.5" x14ac:dyDescent="0.25">
      <c r="A86" s="36" t="s">
        <v>312</v>
      </c>
      <c r="B86" s="3" t="s">
        <v>316</v>
      </c>
      <c r="C86" s="149"/>
      <c r="D86" s="42" t="s">
        <v>317</v>
      </c>
      <c r="E86" s="3" t="s">
        <v>283</v>
      </c>
      <c r="F86" s="3" t="s">
        <v>44</v>
      </c>
      <c r="G86" s="53">
        <v>1.5</v>
      </c>
      <c r="H86" s="28">
        <v>44713</v>
      </c>
      <c r="I86" s="4" t="s">
        <v>74</v>
      </c>
      <c r="J86" s="3">
        <v>24</v>
      </c>
      <c r="K86" s="3">
        <v>0</v>
      </c>
      <c r="L86" s="3">
        <v>24</v>
      </c>
      <c r="M86" s="5" t="s">
        <v>315</v>
      </c>
      <c r="N86" s="5">
        <v>170000000</v>
      </c>
      <c r="O86" s="146" t="s">
        <v>269</v>
      </c>
      <c r="P86" s="146"/>
      <c r="Q86" s="5">
        <v>0</v>
      </c>
      <c r="R86" s="5">
        <v>350000</v>
      </c>
      <c r="S86" s="5">
        <v>0</v>
      </c>
      <c r="T86" s="5">
        <v>0</v>
      </c>
      <c r="U86" s="5">
        <v>0</v>
      </c>
      <c r="V86" s="5">
        <v>0</v>
      </c>
    </row>
    <row r="87" spans="1:22" ht="44.25" customHeight="1" x14ac:dyDescent="0.25">
      <c r="A87" s="36" t="s">
        <v>318</v>
      </c>
      <c r="B87" s="3" t="s">
        <v>319</v>
      </c>
      <c r="C87" s="147" t="s">
        <v>287</v>
      </c>
      <c r="D87" s="143" t="s">
        <v>320</v>
      </c>
      <c r="E87" s="3"/>
      <c r="F87" s="3"/>
      <c r="G87" s="53"/>
      <c r="H87" s="28">
        <v>43290</v>
      </c>
      <c r="I87" s="4">
        <v>44385</v>
      </c>
      <c r="J87" s="3">
        <v>36</v>
      </c>
      <c r="K87" s="3">
        <v>0</v>
      </c>
      <c r="L87" s="3">
        <v>36</v>
      </c>
      <c r="M87" s="5" t="s">
        <v>300</v>
      </c>
      <c r="N87" s="5">
        <v>285000000</v>
      </c>
      <c r="O87" s="146" t="s">
        <v>269</v>
      </c>
      <c r="P87" s="146"/>
      <c r="Q87" s="5" t="s">
        <v>321</v>
      </c>
      <c r="R87" s="5" t="s">
        <v>289</v>
      </c>
      <c r="S87" s="5">
        <v>2000000</v>
      </c>
      <c r="T87" s="5">
        <v>1500000</v>
      </c>
      <c r="U87" s="5" t="s">
        <v>322</v>
      </c>
      <c r="V87" s="5">
        <v>0</v>
      </c>
    </row>
    <row r="88" spans="1:22" ht="40.5" customHeight="1" x14ac:dyDescent="0.25">
      <c r="A88" s="36" t="s">
        <v>318</v>
      </c>
      <c r="B88" s="3" t="s">
        <v>323</v>
      </c>
      <c r="C88" s="149"/>
      <c r="D88" s="145"/>
      <c r="E88" s="3" t="s">
        <v>283</v>
      </c>
      <c r="F88" s="3" t="s">
        <v>44</v>
      </c>
      <c r="G88" s="53">
        <v>1.8</v>
      </c>
      <c r="H88" s="28">
        <v>44386</v>
      </c>
      <c r="I88" s="4">
        <v>45115</v>
      </c>
      <c r="J88" s="3">
        <v>24</v>
      </c>
      <c r="K88" s="3">
        <v>0</v>
      </c>
      <c r="L88" s="3">
        <v>24</v>
      </c>
      <c r="M88" s="5" t="s">
        <v>300</v>
      </c>
      <c r="N88" s="5">
        <v>190000000</v>
      </c>
      <c r="O88" s="142" t="s">
        <v>324</v>
      </c>
      <c r="P88" s="162"/>
      <c r="Q88" s="5" t="s">
        <v>321</v>
      </c>
      <c r="R88" s="5" t="s">
        <v>289</v>
      </c>
      <c r="S88" s="5">
        <v>2000000</v>
      </c>
      <c r="T88" s="5">
        <v>1500000</v>
      </c>
      <c r="U88" s="5" t="s">
        <v>322</v>
      </c>
      <c r="V88" s="5">
        <v>0</v>
      </c>
    </row>
    <row r="89" spans="1:22" ht="15" customHeight="1" x14ac:dyDescent="0.25">
      <c r="A89" s="36" t="s">
        <v>318</v>
      </c>
      <c r="B89" s="3" t="s">
        <v>325</v>
      </c>
      <c r="C89" s="8"/>
      <c r="D89" s="41"/>
      <c r="E89" s="3"/>
      <c r="F89" s="3"/>
      <c r="G89" s="53"/>
      <c r="H89" s="28">
        <v>44446</v>
      </c>
      <c r="I89" s="4">
        <v>45175</v>
      </c>
      <c r="J89" s="3">
        <v>24</v>
      </c>
      <c r="K89" s="3">
        <v>0</v>
      </c>
      <c r="L89" s="3">
        <v>24</v>
      </c>
      <c r="M89" s="5">
        <v>215000</v>
      </c>
      <c r="N89" s="5">
        <v>266565600</v>
      </c>
      <c r="O89" s="6" t="s">
        <v>326</v>
      </c>
      <c r="P89" s="6" t="s">
        <v>327</v>
      </c>
      <c r="Q89" s="5" t="s">
        <v>328</v>
      </c>
      <c r="R89" s="5">
        <v>105000</v>
      </c>
      <c r="S89" s="5">
        <v>2000000</v>
      </c>
      <c r="T89" s="5">
        <v>0</v>
      </c>
      <c r="U89" s="5">
        <v>2000000</v>
      </c>
      <c r="V89" s="5">
        <v>0</v>
      </c>
    </row>
    <row r="90" spans="1:22" x14ac:dyDescent="0.25">
      <c r="A90" s="36" t="s">
        <v>318</v>
      </c>
      <c r="B90" s="3" t="s">
        <v>329</v>
      </c>
      <c r="C90" s="3" t="s">
        <v>120</v>
      </c>
      <c r="D90" s="12">
        <v>50.19</v>
      </c>
      <c r="E90" s="3"/>
      <c r="F90" s="3"/>
      <c r="G90" s="53"/>
      <c r="H90" s="28">
        <v>43434</v>
      </c>
      <c r="I90" s="4">
        <v>44529</v>
      </c>
      <c r="J90" s="3">
        <v>36</v>
      </c>
      <c r="K90" s="3">
        <v>0</v>
      </c>
      <c r="L90" s="3">
        <v>36</v>
      </c>
      <c r="M90" s="5">
        <v>500000</v>
      </c>
      <c r="N90" s="5">
        <v>903420000</v>
      </c>
      <c r="O90" s="6" t="s">
        <v>53</v>
      </c>
      <c r="P90" s="6" t="s">
        <v>330</v>
      </c>
      <c r="Q90" s="5" t="s">
        <v>331</v>
      </c>
      <c r="R90" s="5">
        <v>103000</v>
      </c>
      <c r="S90" s="5">
        <v>2000000</v>
      </c>
      <c r="T90" s="5">
        <v>0</v>
      </c>
      <c r="U90" s="5">
        <v>2000000</v>
      </c>
      <c r="V90" s="5">
        <v>0</v>
      </c>
    </row>
    <row r="91" spans="1:22" x14ac:dyDescent="0.25">
      <c r="A91" s="36" t="s">
        <v>318</v>
      </c>
      <c r="B91" s="3" t="s">
        <v>332</v>
      </c>
      <c r="C91" s="3" t="s">
        <v>333</v>
      </c>
      <c r="D91" s="12">
        <v>56.89</v>
      </c>
      <c r="E91" s="3" t="s">
        <v>52</v>
      </c>
      <c r="F91" s="3">
        <v>2</v>
      </c>
      <c r="G91" s="53">
        <v>56.89</v>
      </c>
      <c r="H91" s="28">
        <v>44384</v>
      </c>
      <c r="I91" s="4">
        <v>45113</v>
      </c>
      <c r="J91" s="3">
        <v>24</v>
      </c>
      <c r="K91" s="3" t="s">
        <v>334</v>
      </c>
      <c r="L91" s="3" t="s">
        <v>335</v>
      </c>
      <c r="M91" s="5">
        <v>215000</v>
      </c>
      <c r="N91" s="5">
        <v>318015100</v>
      </c>
      <c r="O91" s="6" t="s">
        <v>326</v>
      </c>
      <c r="P91" s="6" t="s">
        <v>327</v>
      </c>
      <c r="Q91" s="5" t="s">
        <v>328</v>
      </c>
      <c r="R91" s="5">
        <v>105000</v>
      </c>
      <c r="S91" s="5">
        <v>2000000</v>
      </c>
      <c r="T91" s="5">
        <v>0</v>
      </c>
      <c r="U91" s="5">
        <v>2000000</v>
      </c>
      <c r="V91" s="5">
        <v>0</v>
      </c>
    </row>
    <row r="92" spans="1:22" x14ac:dyDescent="0.25">
      <c r="A92" s="7" t="s">
        <v>336</v>
      </c>
      <c r="B92" s="3" t="s">
        <v>337</v>
      </c>
      <c r="C92" s="3" t="s">
        <v>338</v>
      </c>
      <c r="D92" s="12">
        <v>55</v>
      </c>
      <c r="E92" s="3" t="s">
        <v>43</v>
      </c>
      <c r="F92" s="3">
        <v>2</v>
      </c>
      <c r="G92" s="53">
        <v>55</v>
      </c>
      <c r="H92" s="28">
        <v>43666</v>
      </c>
      <c r="I92" s="4">
        <v>44761</v>
      </c>
      <c r="J92" s="3">
        <v>36</v>
      </c>
      <c r="K92" s="3">
        <v>0</v>
      </c>
      <c r="L92" s="3">
        <v>36</v>
      </c>
      <c r="M92" s="5">
        <v>235000</v>
      </c>
      <c r="N92" s="5">
        <v>465300000</v>
      </c>
      <c r="O92" s="6" t="s">
        <v>35</v>
      </c>
      <c r="P92" s="6" t="s">
        <v>36</v>
      </c>
      <c r="Q92" s="5">
        <v>235000</v>
      </c>
      <c r="R92" s="5">
        <v>103000</v>
      </c>
      <c r="S92" s="5">
        <v>2000000</v>
      </c>
      <c r="T92" s="5">
        <v>0</v>
      </c>
      <c r="U92" s="5">
        <v>2000000</v>
      </c>
      <c r="V92" s="5">
        <v>0</v>
      </c>
    </row>
    <row r="93" spans="1:22" x14ac:dyDescent="0.25">
      <c r="A93" s="36" t="s">
        <v>339</v>
      </c>
      <c r="B93" s="3" t="s">
        <v>340</v>
      </c>
      <c r="C93" s="147" t="s">
        <v>341</v>
      </c>
      <c r="D93" s="143">
        <v>9</v>
      </c>
      <c r="E93" s="3"/>
      <c r="F93" s="3"/>
      <c r="G93" s="53"/>
      <c r="H93" s="28" t="s">
        <v>342</v>
      </c>
      <c r="I93" s="4" t="s">
        <v>343</v>
      </c>
      <c r="J93" s="3">
        <v>12</v>
      </c>
      <c r="K93" s="3">
        <v>0</v>
      </c>
      <c r="L93" s="3">
        <v>12</v>
      </c>
      <c r="M93" s="5">
        <v>800000</v>
      </c>
      <c r="N93" s="5">
        <v>86400000</v>
      </c>
      <c r="O93" s="6" t="s">
        <v>67</v>
      </c>
      <c r="P93" s="6" t="s">
        <v>41</v>
      </c>
      <c r="Q93" s="5">
        <v>800000</v>
      </c>
      <c r="R93" s="5">
        <v>105000</v>
      </c>
      <c r="S93" s="5">
        <v>2000000</v>
      </c>
      <c r="T93" s="5">
        <v>1500000</v>
      </c>
      <c r="U93" s="5">
        <v>2000000</v>
      </c>
      <c r="V93" s="5">
        <v>2000000</v>
      </c>
    </row>
    <row r="94" spans="1:22" ht="15" customHeight="1" x14ac:dyDescent="0.25">
      <c r="A94" s="36" t="s">
        <v>339</v>
      </c>
      <c r="B94" s="3" t="s">
        <v>344</v>
      </c>
      <c r="C94" s="148"/>
      <c r="D94" s="144"/>
      <c r="E94" s="3"/>
      <c r="F94" s="3"/>
      <c r="G94" s="53"/>
      <c r="H94" s="28" t="s">
        <v>345</v>
      </c>
      <c r="I94" s="4" t="s">
        <v>346</v>
      </c>
      <c r="J94" s="146" t="s">
        <v>347</v>
      </c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</row>
    <row r="95" spans="1:22" ht="15" customHeight="1" x14ac:dyDescent="0.25">
      <c r="A95" s="36" t="s">
        <v>339</v>
      </c>
      <c r="B95" s="3" t="s">
        <v>348</v>
      </c>
      <c r="C95" s="148"/>
      <c r="D95" s="144"/>
      <c r="E95" s="3"/>
      <c r="F95" s="3"/>
      <c r="G95" s="53"/>
      <c r="H95" s="28" t="s">
        <v>349</v>
      </c>
      <c r="I95" s="4" t="s">
        <v>350</v>
      </c>
      <c r="J95" s="3">
        <v>12</v>
      </c>
      <c r="K95" s="3">
        <v>0</v>
      </c>
      <c r="L95" s="3">
        <v>12</v>
      </c>
      <c r="M95" s="5">
        <v>750000</v>
      </c>
      <c r="N95" s="5">
        <v>81000000</v>
      </c>
      <c r="O95" s="6" t="s">
        <v>67</v>
      </c>
      <c r="P95" s="6" t="s">
        <v>41</v>
      </c>
      <c r="Q95" s="5">
        <v>750000</v>
      </c>
      <c r="R95" s="5">
        <v>105000</v>
      </c>
      <c r="S95" s="5">
        <v>2000000</v>
      </c>
      <c r="T95" s="5">
        <v>1500000</v>
      </c>
      <c r="U95" s="5">
        <v>2000000</v>
      </c>
      <c r="V95" s="5">
        <v>2000000</v>
      </c>
    </row>
    <row r="96" spans="1:22" ht="15" customHeight="1" x14ac:dyDescent="0.25">
      <c r="A96" s="36" t="s">
        <v>339</v>
      </c>
      <c r="B96" s="3" t="s">
        <v>351</v>
      </c>
      <c r="C96" s="149"/>
      <c r="D96" s="145"/>
      <c r="E96" s="3" t="s">
        <v>115</v>
      </c>
      <c r="F96" s="3" t="s">
        <v>44</v>
      </c>
      <c r="G96" s="53">
        <v>9</v>
      </c>
      <c r="H96" s="28" t="s">
        <v>352</v>
      </c>
      <c r="I96" s="4" t="s">
        <v>353</v>
      </c>
      <c r="J96" s="3">
        <v>12</v>
      </c>
      <c r="K96" s="3">
        <v>0</v>
      </c>
      <c r="L96" s="3">
        <v>12</v>
      </c>
      <c r="M96" s="5">
        <v>750000</v>
      </c>
      <c r="N96" s="5">
        <v>81000000</v>
      </c>
      <c r="O96" s="6" t="s">
        <v>67</v>
      </c>
      <c r="P96" s="6" t="s">
        <v>41</v>
      </c>
      <c r="Q96" s="5">
        <v>750000</v>
      </c>
      <c r="R96" s="5">
        <v>105000</v>
      </c>
      <c r="S96" s="5">
        <v>2000000</v>
      </c>
      <c r="T96" s="5">
        <v>1500000</v>
      </c>
      <c r="U96" s="5">
        <v>2000000</v>
      </c>
      <c r="V96" s="5">
        <v>2000000</v>
      </c>
    </row>
    <row r="97" spans="1:22" x14ac:dyDescent="0.25">
      <c r="A97" s="7" t="s">
        <v>354</v>
      </c>
      <c r="B97" s="3" t="s">
        <v>355</v>
      </c>
      <c r="C97" s="3" t="s">
        <v>356</v>
      </c>
      <c r="D97" s="12">
        <v>136</v>
      </c>
      <c r="E97" s="3" t="s">
        <v>52</v>
      </c>
      <c r="F97" s="3">
        <v>1</v>
      </c>
      <c r="G97" s="53">
        <v>136</v>
      </c>
      <c r="H97" s="28">
        <v>43405</v>
      </c>
      <c r="I97" s="4" t="s">
        <v>357</v>
      </c>
      <c r="J97" s="3">
        <v>60</v>
      </c>
      <c r="K97" s="3">
        <v>0</v>
      </c>
      <c r="L97" s="3">
        <v>60</v>
      </c>
      <c r="M97" s="5">
        <v>400000</v>
      </c>
      <c r="N97" s="5">
        <v>3264000000</v>
      </c>
      <c r="O97" s="6" t="s">
        <v>358</v>
      </c>
      <c r="P97" s="6" t="s">
        <v>50</v>
      </c>
      <c r="Q97" s="5">
        <v>400000</v>
      </c>
      <c r="R97" s="5">
        <v>103000</v>
      </c>
      <c r="S97" s="5">
        <v>2000000</v>
      </c>
      <c r="T97" s="5">
        <v>0</v>
      </c>
      <c r="U97" s="5">
        <v>2000000</v>
      </c>
      <c r="V97" s="5">
        <v>0</v>
      </c>
    </row>
    <row r="98" spans="1:22" ht="25.5" customHeight="1" x14ac:dyDescent="0.25">
      <c r="A98" s="7" t="s">
        <v>359</v>
      </c>
      <c r="B98" s="3" t="s">
        <v>360</v>
      </c>
      <c r="C98" s="3" t="s">
        <v>361</v>
      </c>
      <c r="D98" s="12">
        <v>47.22</v>
      </c>
      <c r="E98" s="3" t="s">
        <v>43</v>
      </c>
      <c r="F98" s="3">
        <v>1</v>
      </c>
      <c r="G98" s="53">
        <v>47.22</v>
      </c>
      <c r="H98" s="28">
        <v>44075</v>
      </c>
      <c r="I98" s="4" t="s">
        <v>362</v>
      </c>
      <c r="J98" s="3">
        <v>36</v>
      </c>
      <c r="K98" s="3">
        <v>0</v>
      </c>
      <c r="L98" s="3">
        <v>36</v>
      </c>
      <c r="M98" s="5" t="s">
        <v>363</v>
      </c>
      <c r="N98" s="5">
        <v>600638400</v>
      </c>
      <c r="O98" s="6" t="s">
        <v>35</v>
      </c>
      <c r="P98" s="6" t="s">
        <v>36</v>
      </c>
      <c r="Q98" s="5">
        <v>380000</v>
      </c>
      <c r="R98" s="5">
        <v>105000</v>
      </c>
      <c r="S98" s="5">
        <v>2000000</v>
      </c>
      <c r="T98" s="5">
        <v>1500000</v>
      </c>
      <c r="U98" s="5">
        <v>2000000</v>
      </c>
      <c r="V98" s="5">
        <v>0</v>
      </c>
    </row>
    <row r="99" spans="1:22" ht="27" customHeight="1" x14ac:dyDescent="0.25">
      <c r="A99" s="36" t="s">
        <v>364</v>
      </c>
      <c r="B99" s="146" t="s">
        <v>365</v>
      </c>
      <c r="C99" s="147" t="s">
        <v>366</v>
      </c>
      <c r="D99" s="143" t="s">
        <v>367</v>
      </c>
      <c r="E99" s="3"/>
      <c r="F99" s="3"/>
      <c r="G99" s="53"/>
      <c r="H99" s="156" t="s">
        <v>368</v>
      </c>
      <c r="I99" s="154">
        <v>44316</v>
      </c>
      <c r="J99" s="146">
        <v>36</v>
      </c>
      <c r="K99" s="146">
        <v>0</v>
      </c>
      <c r="L99" s="146">
        <v>36</v>
      </c>
      <c r="M99" s="5" t="s">
        <v>369</v>
      </c>
      <c r="N99" s="5">
        <v>1202400000</v>
      </c>
      <c r="O99" s="6" t="s">
        <v>35</v>
      </c>
      <c r="P99" s="6" t="s">
        <v>36</v>
      </c>
      <c r="Q99" s="5">
        <v>200000</v>
      </c>
      <c r="R99" s="5">
        <v>103000</v>
      </c>
      <c r="S99" s="5">
        <v>2000000</v>
      </c>
      <c r="T99" s="5">
        <v>0</v>
      </c>
      <c r="U99" s="5">
        <v>1000000</v>
      </c>
      <c r="V99" s="5">
        <v>1000000</v>
      </c>
    </row>
    <row r="100" spans="1:22" ht="15" customHeight="1" x14ac:dyDescent="0.25">
      <c r="A100" s="36" t="s">
        <v>364</v>
      </c>
      <c r="B100" s="146"/>
      <c r="C100" s="148"/>
      <c r="D100" s="144"/>
      <c r="E100" s="3"/>
      <c r="F100" s="3"/>
      <c r="G100" s="53"/>
      <c r="H100" s="156"/>
      <c r="I100" s="154"/>
      <c r="J100" s="146"/>
      <c r="K100" s="146"/>
      <c r="L100" s="146"/>
      <c r="M100" s="160" t="s">
        <v>370</v>
      </c>
      <c r="N100" s="160"/>
      <c r="O100" s="160"/>
      <c r="P100" s="160"/>
      <c r="Q100" s="160"/>
      <c r="R100" s="160"/>
      <c r="S100" s="160"/>
      <c r="T100" s="160"/>
      <c r="U100" s="160"/>
      <c r="V100" s="160"/>
    </row>
    <row r="101" spans="1:22" ht="15" customHeight="1" x14ac:dyDescent="0.25">
      <c r="A101" s="36" t="s">
        <v>364</v>
      </c>
      <c r="B101" s="3" t="s">
        <v>371</v>
      </c>
      <c r="C101" s="148"/>
      <c r="D101" s="144"/>
      <c r="E101" s="3"/>
      <c r="F101" s="3"/>
      <c r="G101" s="53"/>
      <c r="H101" s="30" t="s">
        <v>372</v>
      </c>
      <c r="I101" s="4" t="s">
        <v>158</v>
      </c>
      <c r="J101" s="3">
        <v>6</v>
      </c>
      <c r="K101" s="3">
        <v>0</v>
      </c>
      <c r="L101" s="3">
        <v>6</v>
      </c>
      <c r="M101" s="176" t="s">
        <v>373</v>
      </c>
      <c r="N101" s="177"/>
      <c r="O101" s="177"/>
      <c r="P101" s="177"/>
      <c r="Q101" s="177"/>
      <c r="R101" s="177"/>
      <c r="S101" s="177"/>
      <c r="T101" s="177"/>
      <c r="U101" s="177"/>
      <c r="V101" s="178"/>
    </row>
    <row r="102" spans="1:22" ht="15" customHeight="1" x14ac:dyDescent="0.25">
      <c r="A102" s="36" t="s">
        <v>364</v>
      </c>
      <c r="B102" s="3" t="s">
        <v>374</v>
      </c>
      <c r="C102" s="148"/>
      <c r="D102" s="144"/>
      <c r="E102" s="3"/>
      <c r="F102" s="3"/>
      <c r="G102" s="53"/>
      <c r="H102" s="30">
        <v>44501</v>
      </c>
      <c r="I102" s="4">
        <v>44681</v>
      </c>
      <c r="J102" s="3">
        <v>6</v>
      </c>
      <c r="K102" s="3">
        <v>0</v>
      </c>
      <c r="L102" s="12">
        <v>6</v>
      </c>
      <c r="M102" s="160" t="s">
        <v>373</v>
      </c>
      <c r="N102" s="160"/>
      <c r="O102" s="160"/>
      <c r="P102" s="160"/>
      <c r="Q102" s="160"/>
      <c r="R102" s="5">
        <v>105000</v>
      </c>
      <c r="S102" s="13">
        <v>0</v>
      </c>
      <c r="T102" s="13">
        <v>0</v>
      </c>
      <c r="U102" s="13">
        <v>0</v>
      </c>
      <c r="V102" s="13">
        <v>0</v>
      </c>
    </row>
    <row r="103" spans="1:22" ht="15" customHeight="1" x14ac:dyDescent="0.25">
      <c r="A103" s="36" t="s">
        <v>364</v>
      </c>
      <c r="B103" s="3" t="s">
        <v>375</v>
      </c>
      <c r="C103" s="149"/>
      <c r="D103" s="145"/>
      <c r="E103" s="3" t="s">
        <v>96</v>
      </c>
      <c r="F103" s="3">
        <v>3</v>
      </c>
      <c r="G103" s="53">
        <f>167+20</f>
        <v>187</v>
      </c>
      <c r="H103" s="30" t="s">
        <v>297</v>
      </c>
      <c r="I103" s="4">
        <v>45777</v>
      </c>
      <c r="J103" s="3">
        <v>36</v>
      </c>
      <c r="K103" s="3">
        <v>0</v>
      </c>
      <c r="L103" s="12">
        <v>36</v>
      </c>
      <c r="M103" s="160" t="s">
        <v>373</v>
      </c>
      <c r="N103" s="160"/>
      <c r="O103" s="160"/>
      <c r="P103" s="160"/>
      <c r="Q103" s="160"/>
      <c r="R103" s="5">
        <v>105000</v>
      </c>
      <c r="S103" s="13">
        <v>0</v>
      </c>
      <c r="T103" s="13">
        <v>0</v>
      </c>
      <c r="U103" s="13">
        <v>0</v>
      </c>
      <c r="V103" s="13">
        <v>0</v>
      </c>
    </row>
    <row r="104" spans="1:22" x14ac:dyDescent="0.25">
      <c r="A104" s="36" t="s">
        <v>376</v>
      </c>
      <c r="B104" s="3" t="s">
        <v>377</v>
      </c>
      <c r="C104" s="147" t="s">
        <v>378</v>
      </c>
      <c r="D104" s="143">
        <v>68.599999999999994</v>
      </c>
      <c r="E104" s="3"/>
      <c r="F104" s="3"/>
      <c r="G104" s="53"/>
      <c r="H104" s="163" t="s">
        <v>379</v>
      </c>
      <c r="I104" s="154" t="s">
        <v>380</v>
      </c>
      <c r="J104" s="3">
        <v>60</v>
      </c>
      <c r="K104" s="3">
        <v>0</v>
      </c>
      <c r="L104" s="3">
        <v>60</v>
      </c>
      <c r="M104" s="14">
        <v>280000</v>
      </c>
      <c r="N104" s="14">
        <v>1152480000</v>
      </c>
      <c r="O104" s="15" t="s">
        <v>35</v>
      </c>
      <c r="P104" s="15" t="s">
        <v>50</v>
      </c>
      <c r="Q104" s="14">
        <v>280000</v>
      </c>
      <c r="R104" s="14">
        <v>95500</v>
      </c>
      <c r="S104" s="14">
        <v>2000000</v>
      </c>
      <c r="T104" s="14">
        <v>0</v>
      </c>
      <c r="U104" s="14">
        <v>2000000</v>
      </c>
      <c r="V104" s="14">
        <v>0</v>
      </c>
    </row>
    <row r="105" spans="1:22" x14ac:dyDescent="0.25">
      <c r="A105" s="36" t="s">
        <v>376</v>
      </c>
      <c r="B105" s="3" t="s">
        <v>381</v>
      </c>
      <c r="C105" s="148"/>
      <c r="D105" s="144"/>
      <c r="E105" s="3"/>
      <c r="F105" s="3"/>
      <c r="G105" s="53"/>
      <c r="H105" s="191"/>
      <c r="I105" s="154"/>
      <c r="J105" s="146" t="s">
        <v>382</v>
      </c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</row>
    <row r="106" spans="1:22" x14ac:dyDescent="0.25">
      <c r="A106" s="36" t="s">
        <v>376</v>
      </c>
      <c r="B106" s="3" t="s">
        <v>383</v>
      </c>
      <c r="C106" s="148"/>
      <c r="D106" s="144"/>
      <c r="E106" s="3"/>
      <c r="F106" s="3"/>
      <c r="G106" s="53"/>
      <c r="H106" s="164"/>
      <c r="I106" s="4">
        <v>44156</v>
      </c>
      <c r="J106" s="146" t="s">
        <v>384</v>
      </c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</row>
    <row r="107" spans="1:22" x14ac:dyDescent="0.25">
      <c r="A107" s="36" t="s">
        <v>376</v>
      </c>
      <c r="B107" s="3" t="s">
        <v>385</v>
      </c>
      <c r="C107" s="148"/>
      <c r="D107" s="144"/>
      <c r="E107" s="3"/>
      <c r="F107" s="3"/>
      <c r="G107" s="53"/>
      <c r="H107" s="28">
        <v>44157</v>
      </c>
      <c r="I107" s="4">
        <v>44521</v>
      </c>
      <c r="J107" s="3">
        <v>12</v>
      </c>
      <c r="K107" s="3">
        <v>0</v>
      </c>
      <c r="L107" s="3">
        <v>12</v>
      </c>
      <c r="M107" s="5">
        <v>280000</v>
      </c>
      <c r="N107" s="5">
        <v>230496000</v>
      </c>
      <c r="O107" s="6" t="s">
        <v>358</v>
      </c>
      <c r="P107" s="6" t="s">
        <v>45</v>
      </c>
      <c r="Q107" s="5">
        <v>280000</v>
      </c>
      <c r="R107" s="5">
        <v>105000</v>
      </c>
      <c r="S107" s="5">
        <v>2000000</v>
      </c>
      <c r="T107" s="5">
        <v>0</v>
      </c>
      <c r="U107" s="5">
        <v>2000000</v>
      </c>
      <c r="V107" s="5">
        <v>0</v>
      </c>
    </row>
    <row r="108" spans="1:22" x14ac:dyDescent="0.25">
      <c r="A108" s="36" t="s">
        <v>376</v>
      </c>
      <c r="B108" s="3" t="s">
        <v>386</v>
      </c>
      <c r="C108" s="149"/>
      <c r="D108" s="145"/>
      <c r="E108" s="3" t="s">
        <v>96</v>
      </c>
      <c r="F108" s="3">
        <v>1</v>
      </c>
      <c r="G108" s="53">
        <v>68.599999999999994</v>
      </c>
      <c r="H108" s="28">
        <v>44523</v>
      </c>
      <c r="I108" s="4">
        <v>45618</v>
      </c>
      <c r="J108" s="3">
        <v>36</v>
      </c>
      <c r="K108" s="3">
        <v>0</v>
      </c>
      <c r="L108" s="3">
        <v>36</v>
      </c>
      <c r="M108" s="5">
        <v>280000</v>
      </c>
      <c r="N108" s="5">
        <v>691488000</v>
      </c>
      <c r="O108" s="6" t="s">
        <v>35</v>
      </c>
      <c r="P108" s="6" t="s">
        <v>36</v>
      </c>
      <c r="Q108" s="5">
        <v>280000</v>
      </c>
      <c r="R108" s="5">
        <v>105000</v>
      </c>
      <c r="S108" s="5">
        <v>2000000</v>
      </c>
      <c r="T108" s="5">
        <v>0</v>
      </c>
      <c r="U108" s="5">
        <v>2000000</v>
      </c>
      <c r="V108" s="5">
        <v>0</v>
      </c>
    </row>
    <row r="109" spans="1:22" ht="38.25" x14ac:dyDescent="0.25">
      <c r="A109" s="16" t="s">
        <v>387</v>
      </c>
      <c r="B109" s="3" t="s">
        <v>388</v>
      </c>
      <c r="C109" s="17" t="s">
        <v>389</v>
      </c>
      <c r="D109" s="41" t="s">
        <v>390</v>
      </c>
      <c r="E109" s="3" t="s">
        <v>96</v>
      </c>
      <c r="F109" s="3">
        <v>2</v>
      </c>
      <c r="G109" s="53">
        <v>856</v>
      </c>
      <c r="H109" s="28">
        <v>44440</v>
      </c>
      <c r="I109" s="4">
        <v>45504</v>
      </c>
      <c r="J109" s="3">
        <v>24</v>
      </c>
      <c r="K109" s="3">
        <v>11</v>
      </c>
      <c r="L109" s="3">
        <v>35</v>
      </c>
      <c r="M109" s="5" t="s">
        <v>391</v>
      </c>
      <c r="N109" s="5">
        <v>1610000000</v>
      </c>
      <c r="O109" s="6" t="s">
        <v>35</v>
      </c>
      <c r="P109" s="6" t="s">
        <v>392</v>
      </c>
      <c r="Q109" s="5" t="s">
        <v>391</v>
      </c>
      <c r="R109" s="5">
        <v>57500</v>
      </c>
      <c r="S109" s="5">
        <v>2000000</v>
      </c>
      <c r="T109" s="5">
        <v>1500000</v>
      </c>
      <c r="U109" s="5">
        <v>10000000</v>
      </c>
      <c r="V109" s="5">
        <v>0</v>
      </c>
    </row>
    <row r="110" spans="1:22" ht="60" customHeight="1" x14ac:dyDescent="0.25">
      <c r="A110" s="36" t="s">
        <v>393</v>
      </c>
      <c r="B110" s="3" t="s">
        <v>394</v>
      </c>
      <c r="C110" s="147" t="s">
        <v>395</v>
      </c>
      <c r="D110" s="12" t="s">
        <v>396</v>
      </c>
      <c r="E110" s="3"/>
      <c r="F110" s="3"/>
      <c r="G110" s="53"/>
      <c r="H110" s="28" t="s">
        <v>397</v>
      </c>
      <c r="I110" s="4" t="s">
        <v>398</v>
      </c>
      <c r="J110" s="3">
        <v>36</v>
      </c>
      <c r="K110" s="3">
        <v>0</v>
      </c>
      <c r="L110" s="3">
        <v>36</v>
      </c>
      <c r="M110" s="5">
        <v>350000</v>
      </c>
      <c r="N110" s="5">
        <v>1207332000</v>
      </c>
      <c r="O110" s="6" t="s">
        <v>35</v>
      </c>
      <c r="P110" s="6" t="s">
        <v>36</v>
      </c>
      <c r="Q110" s="5">
        <v>350000</v>
      </c>
      <c r="R110" s="5">
        <v>103000</v>
      </c>
      <c r="S110" s="5">
        <v>2000000</v>
      </c>
      <c r="T110" s="5">
        <v>0</v>
      </c>
      <c r="U110" s="5">
        <v>2000000</v>
      </c>
      <c r="V110" s="5">
        <v>0</v>
      </c>
    </row>
    <row r="111" spans="1:22" ht="69.75" customHeight="1" x14ac:dyDescent="0.25">
      <c r="A111" s="36" t="s">
        <v>393</v>
      </c>
      <c r="B111" s="3" t="s">
        <v>399</v>
      </c>
      <c r="C111" s="149"/>
      <c r="D111" s="12" t="s">
        <v>400</v>
      </c>
      <c r="E111" s="3" t="s">
        <v>96</v>
      </c>
      <c r="F111" s="3">
        <v>1</v>
      </c>
      <c r="G111" s="53">
        <v>142.29499999999999</v>
      </c>
      <c r="H111" s="28" t="s">
        <v>401</v>
      </c>
      <c r="I111" s="4" t="s">
        <v>402</v>
      </c>
      <c r="J111" s="3">
        <v>12</v>
      </c>
      <c r="K111" s="3">
        <v>0</v>
      </c>
      <c r="L111" s="3">
        <v>12</v>
      </c>
      <c r="M111" s="5">
        <v>350000</v>
      </c>
      <c r="N111" s="5">
        <v>597639000</v>
      </c>
      <c r="O111" s="6" t="s">
        <v>67</v>
      </c>
      <c r="P111" s="6" t="s">
        <v>41</v>
      </c>
      <c r="Q111" s="5">
        <v>350000</v>
      </c>
      <c r="R111" s="5">
        <v>105000</v>
      </c>
      <c r="S111" s="5">
        <v>2000000</v>
      </c>
      <c r="T111" s="5">
        <v>0</v>
      </c>
      <c r="U111" s="5">
        <v>2000000</v>
      </c>
      <c r="V111" s="5">
        <v>0</v>
      </c>
    </row>
    <row r="112" spans="1:22" x14ac:dyDescent="0.25">
      <c r="A112" s="150" t="s">
        <v>403</v>
      </c>
      <c r="B112" s="3" t="s">
        <v>404</v>
      </c>
      <c r="C112" s="147" t="s">
        <v>405</v>
      </c>
      <c r="D112" s="143">
        <v>25.95</v>
      </c>
      <c r="E112" s="3"/>
      <c r="F112" s="3"/>
      <c r="G112" s="53"/>
      <c r="H112" s="28">
        <v>43344</v>
      </c>
      <c r="I112" s="4" t="s">
        <v>182</v>
      </c>
      <c r="J112" s="3">
        <v>36</v>
      </c>
      <c r="K112" s="3">
        <v>0</v>
      </c>
      <c r="L112" s="3">
        <v>36</v>
      </c>
      <c r="M112" s="5">
        <v>275000</v>
      </c>
      <c r="N112" s="5">
        <v>256905000</v>
      </c>
      <c r="O112" s="6" t="s">
        <v>67</v>
      </c>
      <c r="P112" s="6" t="s">
        <v>184</v>
      </c>
      <c r="Q112" s="5">
        <v>275000</v>
      </c>
      <c r="R112" s="5">
        <v>103000</v>
      </c>
      <c r="S112" s="5">
        <v>2000000</v>
      </c>
      <c r="T112" s="5">
        <v>0</v>
      </c>
      <c r="U112" s="5">
        <v>2000000</v>
      </c>
      <c r="V112" s="5">
        <v>0</v>
      </c>
    </row>
    <row r="113" spans="1:22" x14ac:dyDescent="0.25">
      <c r="A113" s="151"/>
      <c r="B113" s="3" t="s">
        <v>406</v>
      </c>
      <c r="C113" s="149"/>
      <c r="D113" s="145"/>
      <c r="E113" s="3" t="s">
        <v>52</v>
      </c>
      <c r="F113" s="3">
        <v>2</v>
      </c>
      <c r="G113" s="53">
        <v>25.95</v>
      </c>
      <c r="H113" s="28">
        <v>44524</v>
      </c>
      <c r="I113" s="4">
        <v>45619</v>
      </c>
      <c r="J113" s="3">
        <v>36</v>
      </c>
      <c r="K113" s="3">
        <v>0</v>
      </c>
      <c r="L113" s="3">
        <v>36</v>
      </c>
      <c r="M113" s="5">
        <v>275000</v>
      </c>
      <c r="N113" s="5">
        <v>256905000</v>
      </c>
      <c r="O113" s="6" t="s">
        <v>67</v>
      </c>
      <c r="P113" s="6" t="s">
        <v>184</v>
      </c>
      <c r="Q113" s="5">
        <v>275000</v>
      </c>
      <c r="R113" s="5">
        <v>105000</v>
      </c>
      <c r="S113" s="5">
        <v>2000000</v>
      </c>
      <c r="T113" s="5">
        <v>0</v>
      </c>
      <c r="U113" s="5">
        <v>2000000</v>
      </c>
      <c r="V113" s="5">
        <v>0</v>
      </c>
    </row>
    <row r="114" spans="1:22" ht="25.5" x14ac:dyDescent="0.25">
      <c r="A114" s="7" t="s">
        <v>407</v>
      </c>
      <c r="B114" s="3" t="s">
        <v>408</v>
      </c>
      <c r="C114" s="3" t="s">
        <v>409</v>
      </c>
      <c r="D114" s="12">
        <v>47.42</v>
      </c>
      <c r="E114" s="3" t="s">
        <v>52</v>
      </c>
      <c r="F114" s="3" t="s">
        <v>44</v>
      </c>
      <c r="G114" s="53">
        <v>47.42</v>
      </c>
      <c r="H114" s="28" t="s">
        <v>410</v>
      </c>
      <c r="I114" s="4">
        <v>45260</v>
      </c>
      <c r="J114" s="3">
        <v>60</v>
      </c>
      <c r="K114" s="3">
        <v>0</v>
      </c>
      <c r="L114" s="3">
        <v>60</v>
      </c>
      <c r="M114" s="5" t="s">
        <v>411</v>
      </c>
      <c r="N114" s="5">
        <v>1411219200</v>
      </c>
      <c r="O114" s="6" t="s">
        <v>358</v>
      </c>
      <c r="P114" s="6" t="s">
        <v>50</v>
      </c>
      <c r="Q114" s="5">
        <v>480000</v>
      </c>
      <c r="R114" s="5">
        <v>103000</v>
      </c>
      <c r="S114" s="5">
        <v>2000000</v>
      </c>
      <c r="T114" s="5">
        <v>0</v>
      </c>
      <c r="U114" s="5">
        <v>2000000</v>
      </c>
      <c r="V114" s="5">
        <v>0</v>
      </c>
    </row>
    <row r="115" spans="1:22" x14ac:dyDescent="0.25">
      <c r="A115" s="150" t="s">
        <v>412</v>
      </c>
      <c r="B115" s="3" t="s">
        <v>413</v>
      </c>
      <c r="C115" s="147" t="s">
        <v>414</v>
      </c>
      <c r="D115" s="143">
        <v>24</v>
      </c>
      <c r="E115" s="3"/>
      <c r="F115" s="3"/>
      <c r="G115" s="53"/>
      <c r="H115" s="28">
        <v>43344</v>
      </c>
      <c r="I115" s="4" t="s">
        <v>182</v>
      </c>
      <c r="J115" s="3">
        <v>36</v>
      </c>
      <c r="K115" s="3">
        <v>0</v>
      </c>
      <c r="L115" s="3">
        <v>36</v>
      </c>
      <c r="M115" s="5">
        <v>700000</v>
      </c>
      <c r="N115" s="5">
        <v>604800000</v>
      </c>
      <c r="O115" s="6" t="s">
        <v>35</v>
      </c>
      <c r="P115" s="6" t="s">
        <v>36</v>
      </c>
      <c r="Q115" s="5">
        <v>700000</v>
      </c>
      <c r="R115" s="5">
        <v>103000</v>
      </c>
      <c r="S115" s="5">
        <v>2000000</v>
      </c>
      <c r="T115" s="5">
        <v>0</v>
      </c>
      <c r="U115" s="5">
        <v>2000000</v>
      </c>
      <c r="V115" s="5">
        <v>2000000</v>
      </c>
    </row>
    <row r="116" spans="1:22" x14ac:dyDescent="0.25">
      <c r="A116" s="151"/>
      <c r="B116" s="3" t="s">
        <v>415</v>
      </c>
      <c r="C116" s="149"/>
      <c r="D116" s="145"/>
      <c r="E116" s="3" t="s">
        <v>96</v>
      </c>
      <c r="F116" s="3">
        <v>1</v>
      </c>
      <c r="G116" s="53">
        <v>24</v>
      </c>
      <c r="H116" s="28" t="s">
        <v>416</v>
      </c>
      <c r="I116" s="4" t="s">
        <v>417</v>
      </c>
      <c r="J116" s="3">
        <v>36</v>
      </c>
      <c r="K116" s="3">
        <v>0</v>
      </c>
      <c r="L116" s="3">
        <v>36</v>
      </c>
      <c r="M116" s="5">
        <v>600000</v>
      </c>
      <c r="N116" s="5">
        <v>518400000</v>
      </c>
      <c r="O116" s="6" t="s">
        <v>35</v>
      </c>
      <c r="P116" s="6" t="s">
        <v>36</v>
      </c>
      <c r="Q116" s="5">
        <v>600000</v>
      </c>
      <c r="R116" s="5">
        <v>105000</v>
      </c>
      <c r="S116" s="5">
        <v>2000000</v>
      </c>
      <c r="T116" s="5">
        <v>0</v>
      </c>
      <c r="U116" s="5">
        <v>2000000</v>
      </c>
      <c r="V116" s="5">
        <v>2000000</v>
      </c>
    </row>
    <row r="117" spans="1:22" ht="44.25" customHeight="1" x14ac:dyDescent="0.25">
      <c r="A117" s="50" t="s">
        <v>418</v>
      </c>
      <c r="B117" s="3" t="s">
        <v>419</v>
      </c>
      <c r="C117" s="146" t="s">
        <v>420</v>
      </c>
      <c r="D117" s="142">
        <v>1907</v>
      </c>
      <c r="E117" s="3"/>
      <c r="F117" s="3"/>
      <c r="G117" s="53"/>
      <c r="H117" s="156">
        <v>38169</v>
      </c>
      <c r="I117" s="154">
        <v>41820</v>
      </c>
      <c r="J117" s="3">
        <v>120</v>
      </c>
      <c r="K117" s="3">
        <v>0</v>
      </c>
      <c r="L117" s="3">
        <v>120</v>
      </c>
      <c r="M117" s="160" t="s">
        <v>421</v>
      </c>
      <c r="N117" s="160"/>
      <c r="O117" s="160"/>
      <c r="P117" s="160"/>
      <c r="Q117" s="5">
        <v>0</v>
      </c>
      <c r="R117" s="5" t="s">
        <v>422</v>
      </c>
      <c r="S117" s="5">
        <v>2000000</v>
      </c>
      <c r="T117" s="5">
        <v>0</v>
      </c>
      <c r="U117" s="5">
        <v>0</v>
      </c>
      <c r="V117" s="5">
        <v>0</v>
      </c>
    </row>
    <row r="118" spans="1:22" ht="15" customHeight="1" x14ac:dyDescent="0.25">
      <c r="A118" s="50" t="s">
        <v>418</v>
      </c>
      <c r="B118" s="3" t="s">
        <v>423</v>
      </c>
      <c r="C118" s="146"/>
      <c r="D118" s="142"/>
      <c r="E118" s="3"/>
      <c r="F118" s="3"/>
      <c r="G118" s="53"/>
      <c r="H118" s="156"/>
      <c r="I118" s="154"/>
      <c r="J118" s="146" t="s">
        <v>424</v>
      </c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</row>
    <row r="119" spans="1:22" ht="43.5" customHeight="1" x14ac:dyDescent="0.25">
      <c r="A119" s="50" t="s">
        <v>418</v>
      </c>
      <c r="B119" s="3" t="s">
        <v>425</v>
      </c>
      <c r="C119" s="146"/>
      <c r="D119" s="142">
        <v>461.4</v>
      </c>
      <c r="E119" s="3"/>
      <c r="F119" s="3"/>
      <c r="G119" s="53"/>
      <c r="H119" s="28">
        <v>41821</v>
      </c>
      <c r="I119" s="4" t="s">
        <v>426</v>
      </c>
      <c r="J119" s="3">
        <v>42</v>
      </c>
      <c r="K119" s="3">
        <v>0</v>
      </c>
      <c r="L119" s="3">
        <v>42</v>
      </c>
      <c r="M119" s="160" t="s">
        <v>427</v>
      </c>
      <c r="N119" s="160"/>
      <c r="O119" s="160"/>
      <c r="P119" s="160"/>
      <c r="Q119" s="5">
        <v>0</v>
      </c>
      <c r="R119" s="190" t="s">
        <v>428</v>
      </c>
      <c r="S119" s="160" t="s">
        <v>429</v>
      </c>
      <c r="T119" s="160"/>
      <c r="U119" s="160"/>
      <c r="V119" s="160"/>
    </row>
    <row r="120" spans="1:22" x14ac:dyDescent="0.25">
      <c r="A120" s="50" t="s">
        <v>418</v>
      </c>
      <c r="B120" s="3" t="s">
        <v>430</v>
      </c>
      <c r="C120" s="146"/>
      <c r="D120" s="142"/>
      <c r="E120" s="3" t="s">
        <v>115</v>
      </c>
      <c r="F120" s="3">
        <v>2</v>
      </c>
      <c r="G120" s="53">
        <v>2307</v>
      </c>
      <c r="H120" s="28">
        <v>43101</v>
      </c>
      <c r="I120" s="4" t="s">
        <v>431</v>
      </c>
      <c r="J120" s="3">
        <v>60</v>
      </c>
      <c r="K120" s="3">
        <v>0</v>
      </c>
      <c r="L120" s="3">
        <v>60</v>
      </c>
      <c r="M120" s="5" t="s">
        <v>432</v>
      </c>
      <c r="N120" s="5">
        <v>6900000000</v>
      </c>
      <c r="O120" s="146" t="s">
        <v>433</v>
      </c>
      <c r="P120" s="146"/>
      <c r="Q120" s="5">
        <v>0</v>
      </c>
      <c r="R120" s="190"/>
      <c r="S120" s="160" t="s">
        <v>434</v>
      </c>
      <c r="T120" s="160"/>
      <c r="U120" s="160"/>
      <c r="V120" s="160"/>
    </row>
    <row r="121" spans="1:22" x14ac:dyDescent="0.25">
      <c r="A121" s="36" t="s">
        <v>435</v>
      </c>
      <c r="B121" s="3" t="s">
        <v>436</v>
      </c>
      <c r="C121" s="147" t="s">
        <v>437</v>
      </c>
      <c r="D121" s="143">
        <v>6</v>
      </c>
      <c r="E121" s="3"/>
      <c r="F121" s="3"/>
      <c r="G121" s="53"/>
      <c r="H121" s="28" t="s">
        <v>438</v>
      </c>
      <c r="I121" s="4" t="s">
        <v>439</v>
      </c>
      <c r="J121" s="3">
        <v>12</v>
      </c>
      <c r="K121" s="3">
        <v>0</v>
      </c>
      <c r="L121" s="3">
        <v>12</v>
      </c>
      <c r="M121" s="5">
        <v>1450000</v>
      </c>
      <c r="N121" s="5">
        <v>104400000</v>
      </c>
      <c r="O121" s="6" t="s">
        <v>67</v>
      </c>
      <c r="P121" s="6" t="s">
        <v>41</v>
      </c>
      <c r="Q121" s="5">
        <v>1450000</v>
      </c>
      <c r="R121" s="5">
        <v>103000</v>
      </c>
      <c r="S121" s="5">
        <v>2000000</v>
      </c>
      <c r="T121" s="5">
        <v>1500000</v>
      </c>
      <c r="U121" s="5">
        <v>2000000</v>
      </c>
      <c r="V121" s="5">
        <v>2000000</v>
      </c>
    </row>
    <row r="122" spans="1:22" x14ac:dyDescent="0.25">
      <c r="A122" s="36" t="s">
        <v>435</v>
      </c>
      <c r="B122" s="3" t="s">
        <v>440</v>
      </c>
      <c r="C122" s="148"/>
      <c r="D122" s="144"/>
      <c r="E122" s="3"/>
      <c r="F122" s="3"/>
      <c r="G122" s="53"/>
      <c r="H122" s="28" t="s">
        <v>441</v>
      </c>
      <c r="I122" s="4" t="s">
        <v>442</v>
      </c>
      <c r="J122" s="3">
        <v>12</v>
      </c>
      <c r="K122" s="3">
        <v>0</v>
      </c>
      <c r="L122" s="3">
        <v>12</v>
      </c>
      <c r="M122" s="5">
        <v>1450000</v>
      </c>
      <c r="N122" s="5">
        <v>104400000</v>
      </c>
      <c r="O122" s="6" t="s">
        <v>67</v>
      </c>
      <c r="P122" s="6" t="s">
        <v>41</v>
      </c>
      <c r="Q122" s="5">
        <v>1450000</v>
      </c>
      <c r="R122" s="5">
        <v>105000</v>
      </c>
      <c r="S122" s="5">
        <v>2000000</v>
      </c>
      <c r="T122" s="5">
        <v>1500000</v>
      </c>
      <c r="U122" s="5">
        <v>2000000</v>
      </c>
      <c r="V122" s="5">
        <v>2000000</v>
      </c>
    </row>
    <row r="123" spans="1:22" x14ac:dyDescent="0.25">
      <c r="A123" s="36" t="s">
        <v>435</v>
      </c>
      <c r="B123" s="3" t="s">
        <v>443</v>
      </c>
      <c r="C123" s="149"/>
      <c r="D123" s="145"/>
      <c r="E123" s="3" t="s">
        <v>43</v>
      </c>
      <c r="F123" s="3" t="s">
        <v>44</v>
      </c>
      <c r="G123" s="53">
        <v>6</v>
      </c>
      <c r="H123" s="28">
        <v>44591</v>
      </c>
      <c r="I123" s="4">
        <v>44955</v>
      </c>
      <c r="J123" s="3">
        <v>12</v>
      </c>
      <c r="K123" s="3">
        <v>0</v>
      </c>
      <c r="L123" s="3">
        <v>12</v>
      </c>
      <c r="M123" s="5">
        <v>1450000</v>
      </c>
      <c r="N123" s="5">
        <v>104400000</v>
      </c>
      <c r="O123" s="6" t="s">
        <v>67</v>
      </c>
      <c r="P123" s="6" t="s">
        <v>41</v>
      </c>
      <c r="Q123" s="5">
        <v>1450000</v>
      </c>
      <c r="R123" s="5">
        <v>105000</v>
      </c>
      <c r="S123" s="5">
        <v>2000000</v>
      </c>
      <c r="T123" s="5">
        <v>1500000</v>
      </c>
      <c r="U123" s="5">
        <v>2000000</v>
      </c>
      <c r="V123" s="5">
        <v>2000000</v>
      </c>
    </row>
    <row r="124" spans="1:22" ht="56.25" customHeight="1" x14ac:dyDescent="0.25">
      <c r="A124" s="36" t="s">
        <v>444</v>
      </c>
      <c r="B124" s="3" t="s">
        <v>445</v>
      </c>
      <c r="C124" s="147" t="s">
        <v>446</v>
      </c>
      <c r="D124" s="143" t="s">
        <v>447</v>
      </c>
      <c r="E124" s="3" t="s">
        <v>52</v>
      </c>
      <c r="F124" s="3" t="s">
        <v>44</v>
      </c>
      <c r="G124" s="53">
        <f>91.98+66.14+24.32</f>
        <v>182.44</v>
      </c>
      <c r="H124" s="28">
        <v>43771</v>
      </c>
      <c r="I124" s="4">
        <v>45597</v>
      </c>
      <c r="J124" s="3">
        <v>60</v>
      </c>
      <c r="K124" s="3">
        <v>0</v>
      </c>
      <c r="L124" s="3">
        <v>60</v>
      </c>
      <c r="M124" s="3" t="s">
        <v>448</v>
      </c>
      <c r="N124" s="5">
        <v>3991872000</v>
      </c>
      <c r="O124" s="6" t="s">
        <v>35</v>
      </c>
      <c r="P124" s="6" t="s">
        <v>50</v>
      </c>
      <c r="Q124" s="3" t="s">
        <v>449</v>
      </c>
      <c r="R124" s="5">
        <v>103000</v>
      </c>
      <c r="S124" s="5">
        <v>2000000</v>
      </c>
      <c r="T124" s="5">
        <v>1500000</v>
      </c>
      <c r="U124" s="5">
        <v>13000000</v>
      </c>
      <c r="V124" s="5">
        <v>2000000</v>
      </c>
    </row>
    <row r="125" spans="1:22" ht="15" customHeight="1" x14ac:dyDescent="0.25">
      <c r="A125" s="36" t="s">
        <v>444</v>
      </c>
      <c r="B125" s="3" t="s">
        <v>450</v>
      </c>
      <c r="C125" s="148"/>
      <c r="D125" s="144"/>
      <c r="E125" s="3"/>
      <c r="F125" s="3"/>
      <c r="G125" s="53"/>
      <c r="H125" s="174" t="s">
        <v>451</v>
      </c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56"/>
    </row>
    <row r="126" spans="1:22" ht="15" customHeight="1" x14ac:dyDescent="0.25">
      <c r="A126" s="36" t="s">
        <v>444</v>
      </c>
      <c r="B126" s="3" t="s">
        <v>452</v>
      </c>
      <c r="C126" s="149"/>
      <c r="D126" s="145"/>
      <c r="E126" s="3" t="s">
        <v>96</v>
      </c>
      <c r="F126" s="3">
        <v>3</v>
      </c>
      <c r="G126" s="53">
        <v>37.024000000000001</v>
      </c>
      <c r="H126" s="174" t="s">
        <v>453</v>
      </c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56"/>
    </row>
    <row r="127" spans="1:22" x14ac:dyDescent="0.25">
      <c r="A127" s="50" t="s">
        <v>454</v>
      </c>
      <c r="B127" s="3" t="s">
        <v>455</v>
      </c>
      <c r="C127" s="146" t="s">
        <v>456</v>
      </c>
      <c r="D127" s="142">
        <v>32.799999999999997</v>
      </c>
      <c r="E127" s="3"/>
      <c r="F127" s="3"/>
      <c r="G127" s="53"/>
      <c r="H127" s="28" t="s">
        <v>457</v>
      </c>
      <c r="I127" s="4" t="s">
        <v>458</v>
      </c>
      <c r="J127" s="3">
        <v>60</v>
      </c>
      <c r="K127" s="3">
        <v>0</v>
      </c>
      <c r="L127" s="3">
        <v>60</v>
      </c>
      <c r="M127" s="5">
        <v>565000</v>
      </c>
      <c r="N127" s="5">
        <v>1111920000</v>
      </c>
      <c r="O127" s="6" t="s">
        <v>358</v>
      </c>
      <c r="P127" s="6" t="s">
        <v>50</v>
      </c>
      <c r="Q127" s="5">
        <v>565000</v>
      </c>
      <c r="R127" s="5">
        <v>105000</v>
      </c>
      <c r="S127" s="5">
        <v>2000000</v>
      </c>
      <c r="T127" s="5">
        <v>1500000</v>
      </c>
      <c r="U127" s="5">
        <v>2000000</v>
      </c>
      <c r="V127" s="5">
        <v>2000000</v>
      </c>
    </row>
    <row r="128" spans="1:22" x14ac:dyDescent="0.25">
      <c r="A128" s="50" t="s">
        <v>454</v>
      </c>
      <c r="B128" s="3" t="s">
        <v>459</v>
      </c>
      <c r="C128" s="146"/>
      <c r="D128" s="142"/>
      <c r="E128" s="3" t="s">
        <v>52</v>
      </c>
      <c r="F128" s="3" t="s">
        <v>44</v>
      </c>
      <c r="G128" s="53">
        <v>32.799999999999997</v>
      </c>
      <c r="H128" s="28">
        <v>44160</v>
      </c>
      <c r="I128" s="4">
        <v>45985</v>
      </c>
      <c r="J128" s="146" t="s">
        <v>97</v>
      </c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</row>
    <row r="129" spans="1:22" ht="15" customHeight="1" x14ac:dyDescent="0.25">
      <c r="A129" s="36" t="s">
        <v>460</v>
      </c>
      <c r="B129" s="3" t="s">
        <v>461</v>
      </c>
      <c r="C129" s="3" t="s">
        <v>462</v>
      </c>
      <c r="D129" s="12">
        <v>151.19999999999999</v>
      </c>
      <c r="E129" s="3" t="s">
        <v>96</v>
      </c>
      <c r="F129" s="3" t="s">
        <v>44</v>
      </c>
      <c r="G129" s="53">
        <v>151.19999999999999</v>
      </c>
      <c r="H129" s="28">
        <v>43905</v>
      </c>
      <c r="I129" s="4">
        <v>45730</v>
      </c>
      <c r="J129" s="3">
        <v>60</v>
      </c>
      <c r="K129" s="3">
        <v>0</v>
      </c>
      <c r="L129" s="3">
        <v>60</v>
      </c>
      <c r="M129" s="5">
        <v>275000</v>
      </c>
      <c r="N129" s="5">
        <v>2494800000</v>
      </c>
      <c r="O129" s="6" t="s">
        <v>53</v>
      </c>
      <c r="P129" s="6" t="s">
        <v>463</v>
      </c>
      <c r="Q129" s="5">
        <v>275000</v>
      </c>
      <c r="R129" s="5">
        <v>50000</v>
      </c>
      <c r="S129" s="5">
        <v>2000000</v>
      </c>
      <c r="T129" s="5">
        <v>1500000</v>
      </c>
      <c r="U129" s="5">
        <v>5000000</v>
      </c>
      <c r="V129" s="5">
        <v>5000000</v>
      </c>
    </row>
    <row r="130" spans="1:22" ht="15" customHeight="1" x14ac:dyDescent="0.25">
      <c r="A130" s="36" t="s">
        <v>460</v>
      </c>
      <c r="B130" s="3" t="s">
        <v>464</v>
      </c>
      <c r="C130" s="147" t="s">
        <v>465</v>
      </c>
      <c r="D130" s="143">
        <v>20</v>
      </c>
      <c r="E130" s="3"/>
      <c r="F130" s="3"/>
      <c r="G130" s="53"/>
      <c r="H130" s="163">
        <v>44219</v>
      </c>
      <c r="I130" s="165">
        <v>45730</v>
      </c>
      <c r="J130" s="147">
        <v>48</v>
      </c>
      <c r="K130" s="147" t="s">
        <v>466</v>
      </c>
      <c r="L130" s="147" t="s">
        <v>467</v>
      </c>
      <c r="M130" s="5">
        <v>0</v>
      </c>
      <c r="N130" s="5">
        <v>0</v>
      </c>
      <c r="O130" s="6">
        <v>0</v>
      </c>
      <c r="P130" s="6">
        <v>0</v>
      </c>
      <c r="Q130" s="5">
        <v>0</v>
      </c>
      <c r="R130" s="5">
        <v>50000</v>
      </c>
      <c r="S130" s="5">
        <v>0</v>
      </c>
      <c r="T130" s="5">
        <v>0</v>
      </c>
      <c r="U130" s="5">
        <v>0</v>
      </c>
      <c r="V130" s="5">
        <v>0</v>
      </c>
    </row>
    <row r="131" spans="1:22" ht="57.75" customHeight="1" x14ac:dyDescent="0.25">
      <c r="A131" s="36" t="s">
        <v>460</v>
      </c>
      <c r="B131" s="3" t="s">
        <v>468</v>
      </c>
      <c r="C131" s="149"/>
      <c r="D131" s="145"/>
      <c r="E131" s="3" t="s">
        <v>96</v>
      </c>
      <c r="F131" s="3">
        <v>3</v>
      </c>
      <c r="G131" s="53">
        <v>20</v>
      </c>
      <c r="H131" s="164"/>
      <c r="I131" s="167"/>
      <c r="J131" s="149"/>
      <c r="K131" s="149"/>
      <c r="L131" s="149"/>
      <c r="M131" s="157" t="s">
        <v>469</v>
      </c>
      <c r="N131" s="158"/>
      <c r="O131" s="158"/>
      <c r="P131" s="158"/>
      <c r="Q131" s="158"/>
      <c r="R131" s="158"/>
      <c r="S131" s="158"/>
      <c r="T131" s="158"/>
      <c r="U131" s="158"/>
      <c r="V131" s="159"/>
    </row>
    <row r="132" spans="1:22" ht="75.75" customHeight="1" x14ac:dyDescent="0.25">
      <c r="A132" s="36" t="s">
        <v>470</v>
      </c>
      <c r="B132" s="3" t="s">
        <v>471</v>
      </c>
      <c r="C132" s="3" t="s">
        <v>472</v>
      </c>
      <c r="D132" s="12" t="s">
        <v>473</v>
      </c>
      <c r="E132" s="3"/>
      <c r="F132" s="3"/>
      <c r="G132" s="53"/>
      <c r="H132" s="163" t="s">
        <v>474</v>
      </c>
      <c r="I132" s="165">
        <v>45412</v>
      </c>
      <c r="J132" s="3">
        <v>60</v>
      </c>
      <c r="K132" s="3">
        <v>0</v>
      </c>
      <c r="L132" s="3">
        <v>60</v>
      </c>
      <c r="M132" s="5">
        <v>125000</v>
      </c>
      <c r="N132" s="5">
        <v>13771950000</v>
      </c>
      <c r="O132" s="6" t="s">
        <v>35</v>
      </c>
      <c r="P132" s="6" t="s">
        <v>50</v>
      </c>
      <c r="Q132" s="5">
        <v>125000</v>
      </c>
      <c r="R132" s="5">
        <v>90000</v>
      </c>
      <c r="S132" s="5">
        <v>2000000</v>
      </c>
      <c r="T132" s="5">
        <v>0</v>
      </c>
      <c r="U132" s="5">
        <v>2000000</v>
      </c>
      <c r="V132" s="5">
        <v>0</v>
      </c>
    </row>
    <row r="133" spans="1:22" ht="15" customHeight="1" x14ac:dyDescent="0.25">
      <c r="A133" s="36" t="s">
        <v>470</v>
      </c>
      <c r="B133" s="3" t="s">
        <v>475</v>
      </c>
      <c r="C133" s="3" t="s">
        <v>476</v>
      </c>
      <c r="D133" s="12">
        <v>817.6</v>
      </c>
      <c r="E133" s="3" t="s">
        <v>115</v>
      </c>
      <c r="F133" s="3">
        <v>1</v>
      </c>
      <c r="G133" s="53">
        <f>817.6+2002</f>
        <v>2819.6</v>
      </c>
      <c r="H133" s="164"/>
      <c r="I133" s="167"/>
      <c r="J133" s="142" t="s">
        <v>477</v>
      </c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2"/>
    </row>
    <row r="134" spans="1:22" ht="15" customHeight="1" x14ac:dyDescent="0.25">
      <c r="A134" s="50" t="s">
        <v>478</v>
      </c>
      <c r="B134" s="3" t="s">
        <v>479</v>
      </c>
      <c r="C134" s="146" t="s">
        <v>480</v>
      </c>
      <c r="D134" s="142">
        <v>66.599999999999994</v>
      </c>
      <c r="E134" s="3"/>
      <c r="F134" s="3"/>
      <c r="G134" s="53"/>
      <c r="H134" s="156" t="s">
        <v>481</v>
      </c>
      <c r="I134" s="4" t="s">
        <v>482</v>
      </c>
      <c r="J134" s="3">
        <v>48</v>
      </c>
      <c r="K134" s="3">
        <v>0</v>
      </c>
      <c r="L134" s="3">
        <v>48</v>
      </c>
      <c r="M134" s="5">
        <v>525000</v>
      </c>
      <c r="N134" s="5">
        <v>1678320000</v>
      </c>
      <c r="O134" s="6" t="s">
        <v>35</v>
      </c>
      <c r="P134" s="6" t="s">
        <v>104</v>
      </c>
      <c r="Q134" s="5">
        <v>525000</v>
      </c>
      <c r="R134" s="5">
        <v>103000</v>
      </c>
      <c r="S134" s="5">
        <v>2000000</v>
      </c>
      <c r="T134" s="5">
        <v>1500000</v>
      </c>
      <c r="U134" s="5">
        <v>2000000</v>
      </c>
      <c r="V134" s="5">
        <v>0</v>
      </c>
    </row>
    <row r="135" spans="1:22" ht="15" customHeight="1" x14ac:dyDescent="0.25">
      <c r="A135" s="50" t="s">
        <v>478</v>
      </c>
      <c r="B135" s="3" t="s">
        <v>483</v>
      </c>
      <c r="C135" s="146"/>
      <c r="D135" s="142"/>
      <c r="E135" s="3" t="s">
        <v>96</v>
      </c>
      <c r="F135" s="3" t="s">
        <v>44</v>
      </c>
      <c r="G135" s="53">
        <v>66.599999999999994</v>
      </c>
      <c r="H135" s="156"/>
      <c r="I135" s="4">
        <v>45599</v>
      </c>
      <c r="J135" s="146" t="s">
        <v>484</v>
      </c>
      <c r="K135" s="146"/>
      <c r="L135" s="146"/>
      <c r="M135" s="160" t="s">
        <v>97</v>
      </c>
      <c r="N135" s="160"/>
      <c r="O135" s="160"/>
      <c r="P135" s="160"/>
      <c r="Q135" s="160"/>
      <c r="R135" s="160"/>
      <c r="S135" s="160"/>
      <c r="T135" s="160"/>
      <c r="U135" s="160"/>
      <c r="V135" s="160"/>
    </row>
    <row r="136" spans="1:22" ht="15" customHeight="1" x14ac:dyDescent="0.25">
      <c r="A136" s="36" t="s">
        <v>485</v>
      </c>
      <c r="B136" s="3" t="s">
        <v>486</v>
      </c>
      <c r="C136" s="147" t="s">
        <v>487</v>
      </c>
      <c r="D136" s="143">
        <v>9</v>
      </c>
      <c r="E136" s="3"/>
      <c r="F136" s="3"/>
      <c r="G136" s="53"/>
      <c r="H136" s="28">
        <v>43709</v>
      </c>
      <c r="I136" s="4" t="s">
        <v>144</v>
      </c>
      <c r="J136" s="3">
        <v>12</v>
      </c>
      <c r="K136" s="3">
        <v>0</v>
      </c>
      <c r="L136" s="3">
        <v>12</v>
      </c>
      <c r="M136" s="5">
        <v>1350000</v>
      </c>
      <c r="N136" s="5">
        <v>145800000</v>
      </c>
      <c r="O136" s="6" t="s">
        <v>67</v>
      </c>
      <c r="P136" s="6" t="s">
        <v>41</v>
      </c>
      <c r="Q136" s="5">
        <v>1350000</v>
      </c>
      <c r="R136" s="5">
        <v>103000</v>
      </c>
      <c r="S136" s="5">
        <v>2000000</v>
      </c>
      <c r="T136" s="5">
        <v>0</v>
      </c>
      <c r="U136" s="5">
        <v>2000000</v>
      </c>
      <c r="V136" s="5">
        <v>0</v>
      </c>
    </row>
    <row r="137" spans="1:22" ht="15" customHeight="1" x14ac:dyDescent="0.25">
      <c r="A137" s="36" t="s">
        <v>485</v>
      </c>
      <c r="B137" s="3" t="s">
        <v>488</v>
      </c>
      <c r="C137" s="148"/>
      <c r="D137" s="144"/>
      <c r="E137" s="3"/>
      <c r="F137" s="3"/>
      <c r="G137" s="53"/>
      <c r="H137" s="28">
        <v>44158</v>
      </c>
      <c r="I137" s="4">
        <v>44524</v>
      </c>
      <c r="J137" s="3">
        <v>12</v>
      </c>
      <c r="K137" s="3">
        <v>0</v>
      </c>
      <c r="L137" s="3">
        <v>12</v>
      </c>
      <c r="M137" s="5">
        <v>1350000</v>
      </c>
      <c r="N137" s="5">
        <v>145800000</v>
      </c>
      <c r="O137" s="6" t="s">
        <v>67</v>
      </c>
      <c r="P137" s="6" t="s">
        <v>41</v>
      </c>
      <c r="Q137" s="5">
        <v>1350000</v>
      </c>
      <c r="R137" s="5">
        <v>105000</v>
      </c>
      <c r="S137" s="5">
        <v>2000000</v>
      </c>
      <c r="T137" s="5">
        <v>0</v>
      </c>
      <c r="U137" s="5">
        <v>2000000</v>
      </c>
      <c r="V137" s="5">
        <v>0</v>
      </c>
    </row>
    <row r="138" spans="1:22" ht="15" customHeight="1" x14ac:dyDescent="0.25">
      <c r="A138" s="36" t="s">
        <v>485</v>
      </c>
      <c r="B138" s="3" t="s">
        <v>489</v>
      </c>
      <c r="C138" s="149"/>
      <c r="D138" s="144"/>
      <c r="E138" s="3"/>
      <c r="F138" s="3"/>
      <c r="G138" s="53"/>
      <c r="H138" s="28"/>
      <c r="I138" s="4"/>
      <c r="J138" s="3"/>
      <c r="K138" s="3"/>
      <c r="L138" s="3"/>
      <c r="M138" s="5"/>
      <c r="N138" s="5"/>
      <c r="O138" s="6"/>
      <c r="P138" s="6"/>
      <c r="Q138" s="5"/>
      <c r="R138" s="5"/>
      <c r="S138" s="5"/>
      <c r="T138" s="5"/>
      <c r="U138" s="5"/>
      <c r="V138" s="5"/>
    </row>
    <row r="139" spans="1:22" ht="15" customHeight="1" x14ac:dyDescent="0.25">
      <c r="A139" s="36" t="s">
        <v>485</v>
      </c>
      <c r="B139" s="3" t="s">
        <v>490</v>
      </c>
      <c r="C139" s="8" t="s">
        <v>491</v>
      </c>
      <c r="D139" s="145"/>
      <c r="E139" s="3" t="s">
        <v>96</v>
      </c>
      <c r="F139" s="3" t="s">
        <v>44</v>
      </c>
      <c r="G139" s="53">
        <v>9</v>
      </c>
      <c r="H139" s="28" t="s">
        <v>492</v>
      </c>
      <c r="I139" s="4" t="s">
        <v>493</v>
      </c>
      <c r="J139" s="3">
        <v>12</v>
      </c>
      <c r="K139" s="3">
        <v>0</v>
      </c>
      <c r="L139" s="3">
        <v>12</v>
      </c>
      <c r="M139" s="5">
        <v>1350000</v>
      </c>
      <c r="N139" s="5">
        <v>145800000</v>
      </c>
      <c r="O139" s="6" t="s">
        <v>67</v>
      </c>
      <c r="P139" s="6" t="s">
        <v>41</v>
      </c>
      <c r="Q139" s="5">
        <v>1350000</v>
      </c>
      <c r="R139" s="5">
        <v>105000</v>
      </c>
      <c r="S139" s="5">
        <v>2000000</v>
      </c>
      <c r="T139" s="5">
        <v>0</v>
      </c>
      <c r="U139" s="5">
        <v>2000000</v>
      </c>
      <c r="V139" s="5">
        <v>0</v>
      </c>
    </row>
    <row r="140" spans="1:22" ht="15" customHeight="1" x14ac:dyDescent="0.25">
      <c r="A140" s="150" t="s">
        <v>494</v>
      </c>
      <c r="B140" s="3" t="s">
        <v>495</v>
      </c>
      <c r="C140" s="147" t="s">
        <v>496</v>
      </c>
      <c r="D140" s="143">
        <v>12</v>
      </c>
      <c r="E140" s="3"/>
      <c r="F140" s="3"/>
      <c r="G140" s="53"/>
      <c r="H140" s="28" t="s">
        <v>497</v>
      </c>
      <c r="I140" s="4" t="s">
        <v>498</v>
      </c>
      <c r="J140" s="3">
        <v>36</v>
      </c>
      <c r="K140" s="3">
        <v>0</v>
      </c>
      <c r="L140" s="3">
        <v>36</v>
      </c>
      <c r="M140" s="160" t="s">
        <v>499</v>
      </c>
      <c r="N140" s="160"/>
      <c r="O140" s="160"/>
      <c r="P140" s="160"/>
      <c r="Q140" s="5">
        <v>25000000</v>
      </c>
      <c r="R140" s="5">
        <v>0</v>
      </c>
      <c r="S140" s="5">
        <v>2000000</v>
      </c>
      <c r="T140" s="5">
        <v>0</v>
      </c>
      <c r="U140" s="5">
        <v>2000000</v>
      </c>
      <c r="V140" s="5">
        <v>2000000</v>
      </c>
    </row>
    <row r="141" spans="1:22" ht="15" customHeight="1" x14ac:dyDescent="0.25">
      <c r="A141" s="151"/>
      <c r="B141" s="3" t="s">
        <v>500</v>
      </c>
      <c r="C141" s="149"/>
      <c r="D141" s="145"/>
      <c r="E141" s="3" t="s">
        <v>52</v>
      </c>
      <c r="F141" s="3" t="s">
        <v>44</v>
      </c>
      <c r="G141" s="53">
        <v>12</v>
      </c>
      <c r="H141" s="28" t="s">
        <v>501</v>
      </c>
      <c r="I141" s="4" t="s">
        <v>502</v>
      </c>
      <c r="J141" s="3">
        <v>36</v>
      </c>
      <c r="K141" s="3">
        <v>0</v>
      </c>
      <c r="L141" s="3">
        <v>36</v>
      </c>
      <c r="M141" s="160" t="s">
        <v>499</v>
      </c>
      <c r="N141" s="160"/>
      <c r="O141" s="160"/>
      <c r="P141" s="160"/>
      <c r="Q141" s="5">
        <v>25000000</v>
      </c>
      <c r="R141" s="5">
        <v>0</v>
      </c>
      <c r="S141" s="5">
        <v>2000000</v>
      </c>
      <c r="T141" s="5">
        <v>0</v>
      </c>
      <c r="U141" s="5">
        <v>2000000</v>
      </c>
      <c r="V141" s="5">
        <v>2000000</v>
      </c>
    </row>
    <row r="142" spans="1:22" ht="15" customHeight="1" x14ac:dyDescent="0.25">
      <c r="A142" s="16" t="s">
        <v>503</v>
      </c>
      <c r="B142" s="3" t="s">
        <v>504</v>
      </c>
      <c r="C142" s="17" t="s">
        <v>505</v>
      </c>
      <c r="D142" s="43">
        <v>60</v>
      </c>
      <c r="E142" s="3" t="s">
        <v>115</v>
      </c>
      <c r="F142" s="3" t="s">
        <v>44</v>
      </c>
      <c r="G142" s="53">
        <v>60</v>
      </c>
      <c r="H142" s="28" t="s">
        <v>506</v>
      </c>
      <c r="I142" s="4" t="s">
        <v>507</v>
      </c>
      <c r="J142" s="3">
        <v>36</v>
      </c>
      <c r="K142" s="3">
        <v>0</v>
      </c>
      <c r="L142" s="3">
        <v>36</v>
      </c>
      <c r="M142" s="5">
        <v>450000</v>
      </c>
      <c r="N142" s="5">
        <v>972000000</v>
      </c>
      <c r="O142" s="6" t="s">
        <v>35</v>
      </c>
      <c r="P142" s="6" t="s">
        <v>36</v>
      </c>
      <c r="Q142" s="5">
        <v>450000</v>
      </c>
      <c r="R142" s="5">
        <v>105000</v>
      </c>
      <c r="S142" s="5">
        <v>2000000</v>
      </c>
      <c r="T142" s="5">
        <v>1500000</v>
      </c>
      <c r="U142" s="5">
        <v>2000000</v>
      </c>
      <c r="V142" s="5">
        <v>0</v>
      </c>
    </row>
    <row r="143" spans="1:22" ht="15" customHeight="1" x14ac:dyDescent="0.25">
      <c r="A143" s="150" t="s">
        <v>508</v>
      </c>
      <c r="B143" s="3" t="s">
        <v>509</v>
      </c>
      <c r="C143" s="147" t="s">
        <v>510</v>
      </c>
      <c r="D143" s="143">
        <v>186.88</v>
      </c>
      <c r="E143" s="3"/>
      <c r="F143" s="3"/>
      <c r="G143" s="53"/>
      <c r="H143" s="28">
        <v>43477</v>
      </c>
      <c r="I143" s="4">
        <v>44572</v>
      </c>
      <c r="J143" s="3">
        <v>36</v>
      </c>
      <c r="K143" s="3">
        <v>0</v>
      </c>
      <c r="L143" s="3">
        <v>36</v>
      </c>
      <c r="M143" s="5">
        <v>240000</v>
      </c>
      <c r="N143" s="5">
        <v>1614643200</v>
      </c>
      <c r="O143" s="6" t="s">
        <v>358</v>
      </c>
      <c r="P143" s="6" t="s">
        <v>36</v>
      </c>
      <c r="Q143" s="5">
        <v>240000</v>
      </c>
      <c r="R143" s="5">
        <v>103000</v>
      </c>
      <c r="S143" s="5">
        <v>2000000</v>
      </c>
      <c r="T143" s="5">
        <v>0</v>
      </c>
      <c r="U143" s="5">
        <v>2000000</v>
      </c>
      <c r="V143" s="5">
        <v>0</v>
      </c>
    </row>
    <row r="144" spans="1:22" ht="15" customHeight="1" x14ac:dyDescent="0.25">
      <c r="A144" s="151"/>
      <c r="B144" s="3" t="s">
        <v>511</v>
      </c>
      <c r="C144" s="149"/>
      <c r="D144" s="145"/>
      <c r="E144" s="3" t="s">
        <v>96</v>
      </c>
      <c r="F144" s="3">
        <v>2</v>
      </c>
      <c r="G144" s="53">
        <v>186.88</v>
      </c>
      <c r="H144" s="28" t="s">
        <v>512</v>
      </c>
      <c r="I144" s="4" t="s">
        <v>513</v>
      </c>
      <c r="J144" s="3">
        <v>12</v>
      </c>
      <c r="K144" s="3">
        <v>0</v>
      </c>
      <c r="L144" s="3">
        <v>12</v>
      </c>
      <c r="M144" s="5">
        <v>240000</v>
      </c>
      <c r="N144" s="5">
        <v>538214400</v>
      </c>
      <c r="O144" s="6" t="s">
        <v>40</v>
      </c>
      <c r="P144" s="6" t="s">
        <v>41</v>
      </c>
      <c r="Q144" s="5">
        <v>240000</v>
      </c>
      <c r="R144" s="5">
        <v>105000</v>
      </c>
      <c r="S144" s="5">
        <v>2000000</v>
      </c>
      <c r="T144" s="5">
        <v>0</v>
      </c>
      <c r="U144" s="5">
        <v>2000000</v>
      </c>
      <c r="V144" s="5">
        <v>0</v>
      </c>
    </row>
    <row r="145" spans="1:22" ht="15" customHeight="1" x14ac:dyDescent="0.25">
      <c r="A145" s="36" t="s">
        <v>514</v>
      </c>
      <c r="B145" s="3" t="s">
        <v>515</v>
      </c>
      <c r="C145" s="147" t="s">
        <v>283</v>
      </c>
      <c r="D145" s="143" t="s">
        <v>273</v>
      </c>
      <c r="E145" s="3"/>
      <c r="F145" s="3"/>
      <c r="G145" s="53"/>
      <c r="H145" s="28" t="s">
        <v>516</v>
      </c>
      <c r="I145" s="4" t="s">
        <v>517</v>
      </c>
      <c r="J145" s="3">
        <v>36</v>
      </c>
      <c r="K145" s="3">
        <v>0</v>
      </c>
      <c r="L145" s="3">
        <v>36</v>
      </c>
      <c r="M145" s="5" t="s">
        <v>518</v>
      </c>
      <c r="N145" s="5">
        <v>285000000</v>
      </c>
      <c r="O145" s="142" t="s">
        <v>218</v>
      </c>
      <c r="P145" s="162"/>
      <c r="Q145" s="5">
        <v>0</v>
      </c>
      <c r="R145" s="5" t="s">
        <v>519</v>
      </c>
      <c r="S145" s="5">
        <v>0</v>
      </c>
      <c r="T145" s="5">
        <v>0</v>
      </c>
      <c r="U145" s="5">
        <v>0</v>
      </c>
      <c r="V145" s="5">
        <v>0</v>
      </c>
    </row>
    <row r="146" spans="1:22" ht="48.75" customHeight="1" x14ac:dyDescent="0.25">
      <c r="A146" s="36" t="s">
        <v>514</v>
      </c>
      <c r="B146" s="3" t="s">
        <v>520</v>
      </c>
      <c r="C146" s="149"/>
      <c r="D146" s="145"/>
      <c r="E146" s="3" t="s">
        <v>283</v>
      </c>
      <c r="F146" s="3" t="s">
        <v>44</v>
      </c>
      <c r="G146" s="53" t="s">
        <v>265</v>
      </c>
      <c r="H146" s="28" t="s">
        <v>521</v>
      </c>
      <c r="I146" s="4" t="s">
        <v>522</v>
      </c>
      <c r="J146" s="3">
        <v>36</v>
      </c>
      <c r="K146" s="3">
        <v>0</v>
      </c>
      <c r="L146" s="3">
        <v>36</v>
      </c>
      <c r="M146" s="5" t="s">
        <v>518</v>
      </c>
      <c r="N146" s="5">
        <v>285000000</v>
      </c>
      <c r="O146" s="142" t="s">
        <v>218</v>
      </c>
      <c r="P146" s="162"/>
      <c r="Q146" s="5">
        <v>0</v>
      </c>
      <c r="R146" s="5" t="s">
        <v>519</v>
      </c>
      <c r="S146" s="5">
        <v>0</v>
      </c>
      <c r="T146" s="5">
        <v>0</v>
      </c>
      <c r="U146" s="5">
        <v>0</v>
      </c>
      <c r="V146" s="5">
        <v>0</v>
      </c>
    </row>
    <row r="147" spans="1:22" ht="26.25" customHeight="1" x14ac:dyDescent="0.25">
      <c r="A147" s="7" t="s">
        <v>523</v>
      </c>
      <c r="B147" s="3" t="s">
        <v>524</v>
      </c>
      <c r="C147" s="3" t="s">
        <v>505</v>
      </c>
      <c r="D147" s="12">
        <v>60</v>
      </c>
      <c r="E147" s="3" t="s">
        <v>115</v>
      </c>
      <c r="F147" s="3" t="s">
        <v>44</v>
      </c>
      <c r="G147" s="53">
        <v>60</v>
      </c>
      <c r="H147" s="28">
        <v>44211</v>
      </c>
      <c r="I147" s="4">
        <v>46036</v>
      </c>
      <c r="J147" s="3">
        <v>60</v>
      </c>
      <c r="K147" s="3">
        <v>0</v>
      </c>
      <c r="L147" s="3">
        <v>60</v>
      </c>
      <c r="M147" s="5" t="s">
        <v>525</v>
      </c>
      <c r="N147" s="5">
        <v>1296000000</v>
      </c>
      <c r="O147" s="6" t="s">
        <v>35</v>
      </c>
      <c r="P147" s="6" t="s">
        <v>526</v>
      </c>
      <c r="Q147" s="5">
        <v>450000</v>
      </c>
      <c r="R147" s="5">
        <v>105000</v>
      </c>
      <c r="S147" s="5">
        <v>2000000</v>
      </c>
      <c r="T147" s="5">
        <v>1500000</v>
      </c>
      <c r="U147" s="5">
        <v>2000000</v>
      </c>
      <c r="V147" s="5">
        <v>0</v>
      </c>
    </row>
    <row r="148" spans="1:22" ht="15" customHeight="1" x14ac:dyDescent="0.25">
      <c r="A148" s="152" t="s">
        <v>527</v>
      </c>
      <c r="B148" s="3" t="s">
        <v>528</v>
      </c>
      <c r="C148" s="3" t="s">
        <v>529</v>
      </c>
      <c r="D148" s="12">
        <v>31.5</v>
      </c>
      <c r="E148" s="3" t="s">
        <v>115</v>
      </c>
      <c r="F148" s="3" t="s">
        <v>44</v>
      </c>
      <c r="G148" s="53">
        <v>31.5</v>
      </c>
      <c r="H148" s="28">
        <v>44316</v>
      </c>
      <c r="I148" s="4">
        <v>45776</v>
      </c>
      <c r="J148" s="3">
        <v>48</v>
      </c>
      <c r="K148" s="3">
        <v>0</v>
      </c>
      <c r="L148" s="3">
        <v>48</v>
      </c>
      <c r="M148" s="5">
        <v>410000</v>
      </c>
      <c r="N148" s="5">
        <v>619920000</v>
      </c>
      <c r="O148" s="6" t="s">
        <v>530</v>
      </c>
      <c r="P148" s="6" t="s">
        <v>104</v>
      </c>
      <c r="Q148" s="5">
        <v>410000</v>
      </c>
      <c r="R148" s="5">
        <v>105000</v>
      </c>
      <c r="S148" s="5">
        <v>2000000</v>
      </c>
      <c r="T148" s="5">
        <v>1500000</v>
      </c>
      <c r="U148" s="5">
        <v>2000000</v>
      </c>
      <c r="V148" s="5">
        <v>0</v>
      </c>
    </row>
    <row r="149" spans="1:22" ht="15" customHeight="1" x14ac:dyDescent="0.25">
      <c r="A149" s="152"/>
      <c r="B149" s="3" t="s">
        <v>531</v>
      </c>
      <c r="C149" s="3" t="s">
        <v>532</v>
      </c>
      <c r="D149" s="12">
        <v>64.83</v>
      </c>
      <c r="E149" s="3" t="s">
        <v>115</v>
      </c>
      <c r="F149" s="3" t="s">
        <v>44</v>
      </c>
      <c r="G149" s="53">
        <v>64.83</v>
      </c>
      <c r="H149" s="28">
        <v>44316</v>
      </c>
      <c r="I149" s="4">
        <v>45776</v>
      </c>
      <c r="J149" s="3">
        <v>48</v>
      </c>
      <c r="K149" s="3">
        <v>0</v>
      </c>
      <c r="L149" s="3">
        <v>48</v>
      </c>
      <c r="M149" s="5">
        <v>380000</v>
      </c>
      <c r="N149" s="5">
        <v>1182499200</v>
      </c>
      <c r="O149" s="6" t="s">
        <v>530</v>
      </c>
      <c r="P149" s="6" t="s">
        <v>104</v>
      </c>
      <c r="Q149" s="5">
        <v>380000</v>
      </c>
      <c r="R149" s="5">
        <v>105000</v>
      </c>
      <c r="S149" s="5">
        <v>2000000</v>
      </c>
      <c r="T149" s="5">
        <v>1500000</v>
      </c>
      <c r="U149" s="5">
        <v>4000000</v>
      </c>
      <c r="V149" s="5">
        <v>0</v>
      </c>
    </row>
    <row r="150" spans="1:22" ht="40.5" customHeight="1" x14ac:dyDescent="0.25">
      <c r="A150" s="50" t="s">
        <v>533</v>
      </c>
      <c r="B150" s="3" t="s">
        <v>534</v>
      </c>
      <c r="C150" s="3" t="s">
        <v>535</v>
      </c>
      <c r="D150" s="12">
        <v>166.21</v>
      </c>
      <c r="E150" s="3"/>
      <c r="F150" s="3"/>
      <c r="G150" s="53"/>
      <c r="H150" s="28">
        <v>42767</v>
      </c>
      <c r="I150" s="4">
        <v>44592</v>
      </c>
      <c r="J150" s="3">
        <v>60</v>
      </c>
      <c r="K150" s="3">
        <v>0</v>
      </c>
      <c r="L150" s="3">
        <v>60</v>
      </c>
      <c r="M150" s="5" t="s">
        <v>536</v>
      </c>
      <c r="N150" s="5">
        <v>3610081200</v>
      </c>
      <c r="O150" s="6" t="s">
        <v>530</v>
      </c>
      <c r="P150" s="6" t="s">
        <v>104</v>
      </c>
      <c r="Q150" s="5">
        <v>350000</v>
      </c>
      <c r="R150" s="5">
        <v>103000</v>
      </c>
      <c r="S150" s="5">
        <v>2000000</v>
      </c>
      <c r="T150" s="5">
        <v>0</v>
      </c>
      <c r="U150" s="5">
        <v>2000000</v>
      </c>
      <c r="V150" s="5">
        <v>0</v>
      </c>
    </row>
    <row r="151" spans="1:22" ht="15" customHeight="1" x14ac:dyDescent="0.25">
      <c r="A151" s="50" t="s">
        <v>533</v>
      </c>
      <c r="B151" s="3" t="s">
        <v>537</v>
      </c>
      <c r="C151" s="3" t="s">
        <v>538</v>
      </c>
      <c r="D151" s="12">
        <v>166.66</v>
      </c>
      <c r="E151" s="3"/>
      <c r="F151" s="3"/>
      <c r="G151" s="53"/>
      <c r="H151" s="156">
        <v>43174</v>
      </c>
      <c r="I151" s="154">
        <v>44999</v>
      </c>
      <c r="J151" s="146" t="s">
        <v>539</v>
      </c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</row>
    <row r="152" spans="1:22" ht="66" customHeight="1" x14ac:dyDescent="0.25">
      <c r="A152" s="50" t="s">
        <v>533</v>
      </c>
      <c r="B152" s="3" t="s">
        <v>537</v>
      </c>
      <c r="C152" s="3" t="s">
        <v>540</v>
      </c>
      <c r="D152" s="12" t="s">
        <v>541</v>
      </c>
      <c r="E152" s="3" t="s">
        <v>52</v>
      </c>
      <c r="F152" s="3">
        <v>2</v>
      </c>
      <c r="G152" s="53">
        <v>339.24</v>
      </c>
      <c r="H152" s="156"/>
      <c r="I152" s="154"/>
      <c r="J152" s="146" t="s">
        <v>542</v>
      </c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</row>
    <row r="153" spans="1:22" ht="15" customHeight="1" x14ac:dyDescent="0.25">
      <c r="A153" s="36" t="s">
        <v>543</v>
      </c>
      <c r="B153" s="3" t="s">
        <v>544</v>
      </c>
      <c r="C153" s="147" t="s">
        <v>545</v>
      </c>
      <c r="D153" s="12">
        <v>70.86</v>
      </c>
      <c r="E153" s="3"/>
      <c r="F153" s="3"/>
      <c r="G153" s="53"/>
      <c r="H153" s="156" t="s">
        <v>546</v>
      </c>
      <c r="I153" s="154">
        <v>44316</v>
      </c>
      <c r="J153" s="3">
        <v>60</v>
      </c>
      <c r="K153" s="3">
        <v>0</v>
      </c>
      <c r="L153" s="3">
        <v>60</v>
      </c>
      <c r="M153" s="5">
        <v>370000</v>
      </c>
      <c r="N153" s="5">
        <v>1573092000</v>
      </c>
      <c r="O153" s="6" t="s">
        <v>35</v>
      </c>
      <c r="P153" s="6" t="s">
        <v>50</v>
      </c>
      <c r="Q153" s="5">
        <v>370000</v>
      </c>
      <c r="R153" s="5">
        <v>103000</v>
      </c>
      <c r="S153" s="5">
        <v>2000000</v>
      </c>
      <c r="T153" s="5">
        <v>0</v>
      </c>
      <c r="U153" s="5">
        <v>2000000</v>
      </c>
      <c r="V153" s="5">
        <v>0</v>
      </c>
    </row>
    <row r="154" spans="1:22" ht="15" customHeight="1" x14ac:dyDescent="0.25">
      <c r="A154" s="36" t="s">
        <v>543</v>
      </c>
      <c r="B154" s="3" t="s">
        <v>547</v>
      </c>
      <c r="C154" s="148"/>
      <c r="D154" s="143">
        <v>68.430000000000007</v>
      </c>
      <c r="E154" s="3"/>
      <c r="F154" s="3"/>
      <c r="G154" s="53"/>
      <c r="H154" s="156"/>
      <c r="I154" s="154"/>
      <c r="J154" s="146" t="s">
        <v>542</v>
      </c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</row>
    <row r="155" spans="1:22" ht="15" customHeight="1" x14ac:dyDescent="0.25">
      <c r="A155" s="36" t="s">
        <v>543</v>
      </c>
      <c r="B155" s="3" t="s">
        <v>548</v>
      </c>
      <c r="C155" s="149"/>
      <c r="D155" s="145"/>
      <c r="E155" s="3" t="s">
        <v>96</v>
      </c>
      <c r="F155" s="3">
        <v>1</v>
      </c>
      <c r="G155" s="53">
        <v>68.430000000000007</v>
      </c>
      <c r="H155" s="28" t="s">
        <v>220</v>
      </c>
      <c r="I155" s="4" t="s">
        <v>549</v>
      </c>
      <c r="J155" s="3">
        <v>12</v>
      </c>
      <c r="K155" s="3">
        <v>0</v>
      </c>
      <c r="L155" s="3">
        <v>12</v>
      </c>
      <c r="M155" s="5">
        <v>370000</v>
      </c>
      <c r="N155" s="5">
        <v>303829200</v>
      </c>
      <c r="O155" s="142" t="s">
        <v>550</v>
      </c>
      <c r="P155" s="162"/>
      <c r="Q155" s="5">
        <v>370000</v>
      </c>
      <c r="R155" s="5">
        <v>105000</v>
      </c>
      <c r="S155" s="5">
        <v>2000000</v>
      </c>
      <c r="T155" s="5">
        <v>0</v>
      </c>
      <c r="U155" s="5">
        <v>2000000</v>
      </c>
      <c r="V155" s="5">
        <v>0</v>
      </c>
    </row>
    <row r="156" spans="1:22" ht="39.75" customHeight="1" x14ac:dyDescent="0.25">
      <c r="A156" s="7" t="s">
        <v>551</v>
      </c>
      <c r="B156" s="3" t="s">
        <v>552</v>
      </c>
      <c r="C156" s="3" t="s">
        <v>553</v>
      </c>
      <c r="D156" s="12">
        <v>715.94</v>
      </c>
      <c r="E156" s="3" t="s">
        <v>96</v>
      </c>
      <c r="F156" s="3">
        <v>2</v>
      </c>
      <c r="G156" s="53">
        <v>715.94</v>
      </c>
      <c r="H156" s="28" t="s">
        <v>554</v>
      </c>
      <c r="I156" s="4" t="s">
        <v>555</v>
      </c>
      <c r="J156" s="3">
        <v>60</v>
      </c>
      <c r="K156" s="3">
        <v>0</v>
      </c>
      <c r="L156" s="3">
        <v>60</v>
      </c>
      <c r="M156" s="5">
        <v>90000</v>
      </c>
      <c r="N156" s="5">
        <v>3866076000</v>
      </c>
      <c r="O156" s="6" t="s">
        <v>35</v>
      </c>
      <c r="P156" s="6" t="s">
        <v>50</v>
      </c>
      <c r="Q156" s="5">
        <v>90000</v>
      </c>
      <c r="R156" s="5">
        <v>90000</v>
      </c>
      <c r="S156" s="5">
        <v>2000000</v>
      </c>
      <c r="T156" s="5">
        <v>2000000</v>
      </c>
      <c r="U156" s="5">
        <v>10000000</v>
      </c>
      <c r="V156" s="5">
        <v>0</v>
      </c>
    </row>
    <row r="157" spans="1:22" ht="15" customHeight="1" x14ac:dyDescent="0.25">
      <c r="A157" s="50" t="s">
        <v>556</v>
      </c>
      <c r="B157" s="3" t="s">
        <v>557</v>
      </c>
      <c r="C157" s="146" t="s">
        <v>558</v>
      </c>
      <c r="D157" s="142">
        <v>116.15</v>
      </c>
      <c r="E157" s="3"/>
      <c r="F157" s="3"/>
      <c r="G157" s="53"/>
      <c r="H157" s="156">
        <v>43302</v>
      </c>
      <c r="I157" s="4">
        <v>45127</v>
      </c>
      <c r="J157" s="3">
        <v>60</v>
      </c>
      <c r="K157" s="3">
        <v>0</v>
      </c>
      <c r="L157" s="3">
        <v>60</v>
      </c>
      <c r="M157" s="5" t="s">
        <v>559</v>
      </c>
      <c r="N157" s="5">
        <v>3386934000</v>
      </c>
      <c r="O157" s="6" t="s">
        <v>200</v>
      </c>
      <c r="P157" s="6" t="s">
        <v>560</v>
      </c>
      <c r="Q157" s="5">
        <v>475000</v>
      </c>
      <c r="R157" s="5">
        <v>103000</v>
      </c>
      <c r="S157" s="5">
        <v>2000000</v>
      </c>
      <c r="T157" s="5">
        <v>0</v>
      </c>
      <c r="U157" s="5">
        <v>2000000</v>
      </c>
      <c r="V157" s="5">
        <v>0</v>
      </c>
    </row>
    <row r="158" spans="1:22" ht="15" customHeight="1" x14ac:dyDescent="0.25">
      <c r="A158" s="50" t="s">
        <v>556</v>
      </c>
      <c r="B158" s="3" t="s">
        <v>561</v>
      </c>
      <c r="C158" s="146"/>
      <c r="D158" s="142"/>
      <c r="E158" s="3" t="s">
        <v>52</v>
      </c>
      <c r="F158" s="3" t="s">
        <v>44</v>
      </c>
      <c r="G158" s="53">
        <v>116.15</v>
      </c>
      <c r="H158" s="156"/>
      <c r="I158" s="146" t="s">
        <v>562</v>
      </c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</row>
    <row r="159" spans="1:22" ht="15" customHeight="1" x14ac:dyDescent="0.25">
      <c r="A159" s="50" t="s">
        <v>556</v>
      </c>
      <c r="B159" s="3" t="s">
        <v>563</v>
      </c>
      <c r="C159" s="146" t="s">
        <v>564</v>
      </c>
      <c r="D159" s="142">
        <v>55.3</v>
      </c>
      <c r="E159" s="3"/>
      <c r="F159" s="3"/>
      <c r="G159" s="53"/>
      <c r="H159" s="156">
        <v>43532</v>
      </c>
      <c r="I159" s="4">
        <v>45128</v>
      </c>
      <c r="J159" s="3" t="s">
        <v>565</v>
      </c>
      <c r="K159" s="3">
        <v>0</v>
      </c>
      <c r="L159" s="3" t="s">
        <v>565</v>
      </c>
      <c r="M159" s="5">
        <v>600000</v>
      </c>
      <c r="N159" s="5">
        <v>1740344516</v>
      </c>
      <c r="O159" s="6" t="s">
        <v>67</v>
      </c>
      <c r="P159" s="6" t="s">
        <v>566</v>
      </c>
      <c r="Q159" s="5">
        <v>600000</v>
      </c>
      <c r="R159" s="5">
        <v>103000</v>
      </c>
      <c r="S159" s="5">
        <v>2000000</v>
      </c>
      <c r="T159" s="5">
        <v>0</v>
      </c>
      <c r="U159" s="5">
        <v>9000000</v>
      </c>
      <c r="V159" s="5">
        <v>0</v>
      </c>
    </row>
    <row r="160" spans="1:22" ht="15" customHeight="1" x14ac:dyDescent="0.25">
      <c r="A160" s="50" t="s">
        <v>556</v>
      </c>
      <c r="B160" s="3" t="s">
        <v>567</v>
      </c>
      <c r="C160" s="146"/>
      <c r="D160" s="142"/>
      <c r="E160" s="3" t="s">
        <v>96</v>
      </c>
      <c r="F160" s="3" t="s">
        <v>44</v>
      </c>
      <c r="G160" s="53">
        <v>55.3</v>
      </c>
      <c r="H160" s="156"/>
      <c r="I160" s="146" t="s">
        <v>568</v>
      </c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</row>
    <row r="161" spans="1:22" ht="28.5" customHeight="1" x14ac:dyDescent="0.25">
      <c r="A161" s="50" t="s">
        <v>569</v>
      </c>
      <c r="B161" s="3" t="s">
        <v>570</v>
      </c>
      <c r="C161" s="146" t="s">
        <v>571</v>
      </c>
      <c r="D161" s="142" t="s">
        <v>572</v>
      </c>
      <c r="E161" s="3"/>
      <c r="F161" s="3"/>
      <c r="G161" s="53"/>
      <c r="H161" s="156">
        <v>42992</v>
      </c>
      <c r="I161" s="4">
        <v>44817</v>
      </c>
      <c r="J161" s="3">
        <v>60</v>
      </c>
      <c r="K161" s="3">
        <v>0</v>
      </c>
      <c r="L161" s="3">
        <v>60</v>
      </c>
      <c r="M161" s="5" t="s">
        <v>573</v>
      </c>
      <c r="N161" s="5">
        <v>1786725000</v>
      </c>
      <c r="O161" s="6" t="s">
        <v>35</v>
      </c>
      <c r="P161" s="6" t="s">
        <v>50</v>
      </c>
      <c r="Q161" s="5">
        <v>425000</v>
      </c>
      <c r="R161" s="5" t="s">
        <v>574</v>
      </c>
      <c r="S161" s="5">
        <v>2000000</v>
      </c>
      <c r="T161" s="5">
        <v>0</v>
      </c>
      <c r="U161" s="5">
        <v>2000000</v>
      </c>
      <c r="V161" s="5">
        <v>0</v>
      </c>
    </row>
    <row r="162" spans="1:22" ht="15" customHeight="1" x14ac:dyDescent="0.25">
      <c r="A162" s="50" t="s">
        <v>569</v>
      </c>
      <c r="B162" s="3" t="s">
        <v>575</v>
      </c>
      <c r="C162" s="146"/>
      <c r="D162" s="142"/>
      <c r="E162" s="3" t="s">
        <v>115</v>
      </c>
      <c r="F162" s="3" t="s">
        <v>44</v>
      </c>
      <c r="G162" s="53">
        <f>60+34.23</f>
        <v>94.22999999999999</v>
      </c>
      <c r="H162" s="156"/>
      <c r="I162" s="154" t="s">
        <v>576</v>
      </c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</row>
    <row r="163" spans="1:22" ht="15" customHeight="1" x14ac:dyDescent="0.25">
      <c r="A163" s="150" t="s">
        <v>577</v>
      </c>
      <c r="B163" s="3" t="s">
        <v>578</v>
      </c>
      <c r="C163" s="147" t="s">
        <v>579</v>
      </c>
      <c r="D163" s="143">
        <v>33.229999999999997</v>
      </c>
      <c r="E163" s="3"/>
      <c r="F163" s="3"/>
      <c r="G163" s="53"/>
      <c r="H163" s="28">
        <v>43856</v>
      </c>
      <c r="I163" s="4">
        <v>44221</v>
      </c>
      <c r="J163" s="3">
        <v>12</v>
      </c>
      <c r="K163" s="3">
        <v>0</v>
      </c>
      <c r="L163" s="3">
        <v>12</v>
      </c>
      <c r="M163" s="5">
        <v>500000</v>
      </c>
      <c r="N163" s="5">
        <v>199380000</v>
      </c>
      <c r="O163" s="6" t="s">
        <v>67</v>
      </c>
      <c r="P163" s="6" t="s">
        <v>41</v>
      </c>
      <c r="Q163" s="5">
        <v>500000</v>
      </c>
      <c r="R163" s="5">
        <v>103000</v>
      </c>
      <c r="S163" s="5">
        <v>2000000</v>
      </c>
      <c r="T163" s="5">
        <v>1500000</v>
      </c>
      <c r="U163" s="5">
        <v>2000000</v>
      </c>
      <c r="V163" s="5">
        <v>0</v>
      </c>
    </row>
    <row r="164" spans="1:22" ht="15" customHeight="1" x14ac:dyDescent="0.25">
      <c r="A164" s="153"/>
      <c r="B164" s="3" t="s">
        <v>580</v>
      </c>
      <c r="C164" s="148"/>
      <c r="D164" s="144"/>
      <c r="E164" s="3"/>
      <c r="F164" s="3"/>
      <c r="G164" s="53"/>
      <c r="H164" s="154" t="s">
        <v>581</v>
      </c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</row>
    <row r="165" spans="1:22" ht="15" customHeight="1" x14ac:dyDescent="0.25">
      <c r="A165" s="153"/>
      <c r="B165" s="3" t="s">
        <v>582</v>
      </c>
      <c r="C165" s="149"/>
      <c r="D165" s="145"/>
      <c r="E165" s="3"/>
      <c r="F165" s="3"/>
      <c r="G165" s="53"/>
      <c r="H165" s="28" t="s">
        <v>583</v>
      </c>
      <c r="I165" s="4" t="s">
        <v>584</v>
      </c>
      <c r="J165" s="3">
        <v>12</v>
      </c>
      <c r="K165" s="3">
        <v>0</v>
      </c>
      <c r="L165" s="3">
        <v>12</v>
      </c>
      <c r="M165" s="5">
        <v>500000</v>
      </c>
      <c r="N165" s="5">
        <v>199380000</v>
      </c>
      <c r="O165" s="6" t="s">
        <v>40</v>
      </c>
      <c r="P165" s="6" t="s">
        <v>41</v>
      </c>
      <c r="Q165" s="5">
        <v>500000</v>
      </c>
      <c r="R165" s="5">
        <v>103000</v>
      </c>
      <c r="S165" s="5">
        <v>2000000</v>
      </c>
      <c r="T165" s="5">
        <v>1500000</v>
      </c>
      <c r="U165" s="5">
        <v>2000000</v>
      </c>
      <c r="V165" s="5">
        <v>0</v>
      </c>
    </row>
    <row r="166" spans="1:22" ht="15" customHeight="1" x14ac:dyDescent="0.25">
      <c r="A166" s="151"/>
      <c r="B166" s="3" t="s">
        <v>585</v>
      </c>
      <c r="C166" s="8" t="s">
        <v>586</v>
      </c>
      <c r="D166" s="41">
        <v>22.81</v>
      </c>
      <c r="E166" s="3" t="s">
        <v>52</v>
      </c>
      <c r="F166" s="3" t="s">
        <v>44</v>
      </c>
      <c r="G166" s="53">
        <v>22.81</v>
      </c>
      <c r="H166" s="28" t="s">
        <v>517</v>
      </c>
      <c r="I166" s="4">
        <v>45565</v>
      </c>
      <c r="J166" s="3">
        <v>36</v>
      </c>
      <c r="K166" s="3">
        <v>0</v>
      </c>
      <c r="L166" s="3">
        <v>36</v>
      </c>
      <c r="M166" s="5">
        <v>535000</v>
      </c>
      <c r="N166" s="5">
        <v>439320600</v>
      </c>
      <c r="O166" s="6" t="s">
        <v>35</v>
      </c>
      <c r="P166" s="6" t="s">
        <v>36</v>
      </c>
      <c r="Q166" s="5">
        <v>535000</v>
      </c>
      <c r="R166" s="5">
        <v>105000</v>
      </c>
      <c r="S166" s="5">
        <v>2000000</v>
      </c>
      <c r="T166" s="5">
        <v>1500000</v>
      </c>
      <c r="U166" s="5">
        <v>2000000</v>
      </c>
      <c r="V166" s="5">
        <v>0</v>
      </c>
    </row>
    <row r="167" spans="1:22" ht="15" customHeight="1" x14ac:dyDescent="0.25">
      <c r="A167" s="7" t="s">
        <v>587</v>
      </c>
      <c r="B167" s="3" t="s">
        <v>588</v>
      </c>
      <c r="C167" s="3" t="s">
        <v>589</v>
      </c>
      <c r="D167" s="44" t="s">
        <v>590</v>
      </c>
      <c r="E167" s="3" t="s">
        <v>265</v>
      </c>
      <c r="F167" s="3" t="s">
        <v>265</v>
      </c>
      <c r="G167" s="53" t="s">
        <v>265</v>
      </c>
      <c r="H167" s="28">
        <v>43831</v>
      </c>
      <c r="I167" s="4" t="s">
        <v>284</v>
      </c>
      <c r="J167" s="3">
        <v>60</v>
      </c>
      <c r="K167" s="3">
        <v>0</v>
      </c>
      <c r="L167" s="3">
        <v>60</v>
      </c>
      <c r="M167" s="160" t="s">
        <v>591</v>
      </c>
      <c r="N167" s="160"/>
      <c r="O167" s="179">
        <v>1</v>
      </c>
      <c r="P167" s="146"/>
      <c r="Q167" s="160" t="s">
        <v>592</v>
      </c>
      <c r="R167" s="160"/>
      <c r="S167" s="160"/>
      <c r="T167" s="160"/>
      <c r="U167" s="160"/>
      <c r="V167" s="160"/>
    </row>
    <row r="168" spans="1:22" ht="15" customHeight="1" x14ac:dyDescent="0.25">
      <c r="A168" s="7" t="s">
        <v>593</v>
      </c>
      <c r="B168" s="3" t="s">
        <v>594</v>
      </c>
      <c r="C168" s="3" t="s">
        <v>595</v>
      </c>
      <c r="D168" s="12">
        <v>111.81</v>
      </c>
      <c r="E168" s="3" t="s">
        <v>96</v>
      </c>
      <c r="F168" s="3">
        <v>3</v>
      </c>
      <c r="G168" s="53">
        <v>111.81</v>
      </c>
      <c r="H168" s="28">
        <v>43936</v>
      </c>
      <c r="I168" s="4">
        <v>45030</v>
      </c>
      <c r="J168" s="3">
        <v>36</v>
      </c>
      <c r="K168" s="3">
        <v>0</v>
      </c>
      <c r="L168" s="3">
        <v>36</v>
      </c>
      <c r="M168" s="5">
        <v>175000</v>
      </c>
      <c r="N168" s="5">
        <v>704403000</v>
      </c>
      <c r="O168" s="6" t="s">
        <v>35</v>
      </c>
      <c r="P168" s="6" t="s">
        <v>36</v>
      </c>
      <c r="Q168" s="5">
        <v>175000</v>
      </c>
      <c r="R168" s="5">
        <v>103000</v>
      </c>
      <c r="S168" s="5">
        <v>2000000</v>
      </c>
      <c r="T168" s="5">
        <v>1500000</v>
      </c>
      <c r="U168" s="5">
        <v>2000000</v>
      </c>
      <c r="V168" s="5">
        <v>2000000</v>
      </c>
    </row>
    <row r="169" spans="1:22" ht="26.25" customHeight="1" x14ac:dyDescent="0.25">
      <c r="A169" s="7" t="s">
        <v>596</v>
      </c>
      <c r="B169" s="3" t="s">
        <v>597</v>
      </c>
      <c r="C169" s="3" t="s">
        <v>598</v>
      </c>
      <c r="D169" s="12">
        <v>17.649999999999999</v>
      </c>
      <c r="E169" s="3" t="s">
        <v>52</v>
      </c>
      <c r="F169" s="3">
        <v>1</v>
      </c>
      <c r="G169" s="53">
        <v>17.649999999999999</v>
      </c>
      <c r="H169" s="28">
        <v>44257</v>
      </c>
      <c r="I169" s="4">
        <v>44986</v>
      </c>
      <c r="J169" s="3">
        <v>24</v>
      </c>
      <c r="K169" s="3">
        <v>0</v>
      </c>
      <c r="L169" s="3">
        <v>24</v>
      </c>
      <c r="M169" s="5" t="s">
        <v>599</v>
      </c>
      <c r="N169" s="5">
        <v>153555000</v>
      </c>
      <c r="O169" s="6" t="s">
        <v>358</v>
      </c>
      <c r="P169" s="6" t="s">
        <v>600</v>
      </c>
      <c r="Q169" s="5">
        <v>375000</v>
      </c>
      <c r="R169" s="5">
        <v>105000</v>
      </c>
      <c r="S169" s="5">
        <v>2000000</v>
      </c>
      <c r="T169" s="5">
        <v>1500000</v>
      </c>
      <c r="U169" s="5">
        <v>2000000</v>
      </c>
      <c r="V169" s="5">
        <v>0</v>
      </c>
    </row>
    <row r="170" spans="1:22" ht="15" customHeight="1" x14ac:dyDescent="0.25">
      <c r="A170" s="152" t="s">
        <v>601</v>
      </c>
      <c r="B170" s="3" t="s">
        <v>602</v>
      </c>
      <c r="C170" s="146" t="s">
        <v>603</v>
      </c>
      <c r="D170" s="12">
        <v>96.42</v>
      </c>
      <c r="E170" s="3"/>
      <c r="F170" s="3"/>
      <c r="G170" s="53"/>
      <c r="H170" s="156" t="s">
        <v>604</v>
      </c>
      <c r="I170" s="154">
        <v>44895</v>
      </c>
      <c r="J170" s="3">
        <v>60</v>
      </c>
      <c r="K170" s="3">
        <v>0</v>
      </c>
      <c r="L170" s="3">
        <v>60</v>
      </c>
      <c r="M170" s="5">
        <v>380000</v>
      </c>
      <c r="N170" s="5">
        <v>2198376000</v>
      </c>
      <c r="O170" s="6" t="s">
        <v>35</v>
      </c>
      <c r="P170" s="6" t="s">
        <v>50</v>
      </c>
      <c r="Q170" s="5">
        <v>0</v>
      </c>
      <c r="R170" s="5">
        <v>103000</v>
      </c>
      <c r="S170" s="5">
        <v>2000000</v>
      </c>
      <c r="T170" s="5">
        <v>0</v>
      </c>
      <c r="U170" s="5">
        <v>2000000</v>
      </c>
      <c r="V170" s="5">
        <v>0</v>
      </c>
    </row>
    <row r="171" spans="1:22" ht="15" customHeight="1" x14ac:dyDescent="0.25">
      <c r="A171" s="152"/>
      <c r="B171" s="3" t="s">
        <v>605</v>
      </c>
      <c r="C171" s="146"/>
      <c r="D171" s="12">
        <v>94.56</v>
      </c>
      <c r="E171" s="3" t="s">
        <v>52</v>
      </c>
      <c r="F171" s="3">
        <v>1</v>
      </c>
      <c r="G171" s="53">
        <v>94.56</v>
      </c>
      <c r="H171" s="156"/>
      <c r="I171" s="154"/>
      <c r="J171" s="146" t="s">
        <v>606</v>
      </c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</row>
    <row r="172" spans="1:22" ht="15" customHeight="1" x14ac:dyDescent="0.25">
      <c r="A172" s="150" t="s">
        <v>607</v>
      </c>
      <c r="B172" s="3" t="s">
        <v>608</v>
      </c>
      <c r="C172" s="147" t="s">
        <v>609</v>
      </c>
      <c r="D172" s="143">
        <v>84.16</v>
      </c>
      <c r="E172" s="3"/>
      <c r="F172" s="3"/>
      <c r="G172" s="53"/>
      <c r="H172" s="28">
        <v>43549</v>
      </c>
      <c r="I172" s="4">
        <v>44644</v>
      </c>
      <c r="J172" s="3">
        <v>36</v>
      </c>
      <c r="K172" s="3">
        <v>0</v>
      </c>
      <c r="L172" s="3">
        <v>36</v>
      </c>
      <c r="M172" s="5">
        <v>380000</v>
      </c>
      <c r="N172" s="5">
        <v>1151308800</v>
      </c>
      <c r="O172" s="6" t="s">
        <v>610</v>
      </c>
      <c r="P172" s="6" t="s">
        <v>184</v>
      </c>
      <c r="Q172" s="5">
        <v>380000</v>
      </c>
      <c r="R172" s="5">
        <v>103000</v>
      </c>
      <c r="S172" s="5">
        <v>2000000</v>
      </c>
      <c r="T172" s="5">
        <v>0</v>
      </c>
      <c r="U172" s="5">
        <v>2000000</v>
      </c>
      <c r="V172" s="5">
        <v>0</v>
      </c>
    </row>
    <row r="173" spans="1:22" ht="15" customHeight="1" x14ac:dyDescent="0.25">
      <c r="A173" s="151"/>
      <c r="B173" s="3" t="s">
        <v>611</v>
      </c>
      <c r="C173" s="149"/>
      <c r="D173" s="145"/>
      <c r="E173" s="3" t="s">
        <v>43</v>
      </c>
      <c r="F173" s="3">
        <v>1</v>
      </c>
      <c r="G173" s="53">
        <v>84.16</v>
      </c>
      <c r="H173" s="28">
        <v>44767</v>
      </c>
      <c r="I173" s="4">
        <v>45862</v>
      </c>
      <c r="J173" s="3">
        <v>36</v>
      </c>
      <c r="K173" s="3">
        <v>0</v>
      </c>
      <c r="L173" s="3">
        <v>36</v>
      </c>
      <c r="M173" s="5">
        <v>380000</v>
      </c>
      <c r="N173" s="5">
        <v>1151308800</v>
      </c>
      <c r="O173" s="6" t="s">
        <v>35</v>
      </c>
      <c r="P173" s="6" t="s">
        <v>36</v>
      </c>
      <c r="Q173" s="5">
        <v>380000</v>
      </c>
      <c r="R173" s="5">
        <v>105000</v>
      </c>
      <c r="S173" s="5">
        <v>2000000</v>
      </c>
      <c r="T173" s="5">
        <v>0</v>
      </c>
      <c r="U173" s="5">
        <v>2000000</v>
      </c>
      <c r="V173" s="5">
        <v>0</v>
      </c>
    </row>
    <row r="174" spans="1:22" ht="39" customHeight="1" x14ac:dyDescent="0.25">
      <c r="A174" s="36" t="s">
        <v>612</v>
      </c>
      <c r="B174" s="3" t="s">
        <v>613</v>
      </c>
      <c r="C174" s="147" t="s">
        <v>614</v>
      </c>
      <c r="D174" s="143">
        <v>63.05</v>
      </c>
      <c r="E174" s="3"/>
      <c r="F174" s="3"/>
      <c r="G174" s="53"/>
      <c r="H174" s="28" t="s">
        <v>615</v>
      </c>
      <c r="I174" s="4">
        <v>45504</v>
      </c>
      <c r="J174" s="3">
        <v>36</v>
      </c>
      <c r="K174" s="3">
        <v>0</v>
      </c>
      <c r="L174" s="3">
        <v>36</v>
      </c>
      <c r="M174" s="5" t="s">
        <v>616</v>
      </c>
      <c r="N174" s="5">
        <v>907920000</v>
      </c>
      <c r="O174" s="6" t="s">
        <v>358</v>
      </c>
      <c r="P174" s="6" t="s">
        <v>617</v>
      </c>
      <c r="Q174" s="5">
        <v>450000</v>
      </c>
      <c r="R174" s="5">
        <v>105000</v>
      </c>
      <c r="S174" s="5">
        <v>2000000</v>
      </c>
      <c r="T174" s="5">
        <v>1500000</v>
      </c>
      <c r="U174" s="5">
        <v>5000000</v>
      </c>
      <c r="V174" s="5">
        <v>2000000</v>
      </c>
    </row>
    <row r="175" spans="1:22" ht="15" customHeight="1" x14ac:dyDescent="0.25">
      <c r="A175" s="36" t="s">
        <v>612</v>
      </c>
      <c r="B175" s="3" t="s">
        <v>618</v>
      </c>
      <c r="C175" s="149"/>
      <c r="D175" s="145"/>
      <c r="E175" s="3" t="s">
        <v>52</v>
      </c>
      <c r="F175" s="3" t="s">
        <v>44</v>
      </c>
      <c r="G175" s="53">
        <v>63.05</v>
      </c>
      <c r="H175" s="28">
        <v>44469</v>
      </c>
      <c r="I175" s="4">
        <v>45564</v>
      </c>
      <c r="J175" s="3">
        <v>36</v>
      </c>
      <c r="K175" s="3">
        <v>0</v>
      </c>
      <c r="L175" s="3">
        <v>36</v>
      </c>
      <c r="M175" s="157" t="s">
        <v>97</v>
      </c>
      <c r="N175" s="158"/>
      <c r="O175" s="158"/>
      <c r="P175" s="158"/>
      <c r="Q175" s="158"/>
      <c r="R175" s="158"/>
      <c r="S175" s="158"/>
      <c r="T175" s="158"/>
      <c r="U175" s="158"/>
      <c r="V175" s="159"/>
    </row>
    <row r="176" spans="1:22" ht="37.5" customHeight="1" x14ac:dyDescent="0.25">
      <c r="A176" s="36" t="s">
        <v>612</v>
      </c>
      <c r="B176" s="3" t="s">
        <v>619</v>
      </c>
      <c r="C176" s="8" t="s">
        <v>620</v>
      </c>
      <c r="D176" s="41">
        <v>2.8</v>
      </c>
      <c r="E176" s="3" t="s">
        <v>52</v>
      </c>
      <c r="F176" s="3" t="s">
        <v>44</v>
      </c>
      <c r="G176" s="53">
        <v>2.8</v>
      </c>
      <c r="H176" s="28">
        <v>44501</v>
      </c>
      <c r="I176" s="4">
        <v>45564</v>
      </c>
      <c r="J176" s="3">
        <v>34</v>
      </c>
      <c r="K176" s="3" t="s">
        <v>244</v>
      </c>
      <c r="L176" s="3" t="s">
        <v>621</v>
      </c>
      <c r="M176" s="5" t="s">
        <v>616</v>
      </c>
      <c r="N176" s="5">
        <v>39307333</v>
      </c>
      <c r="O176" s="6" t="s">
        <v>35</v>
      </c>
      <c r="P176" s="6" t="s">
        <v>36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</row>
    <row r="177" spans="1:22" ht="15" customHeight="1" x14ac:dyDescent="0.25">
      <c r="A177" s="7" t="s">
        <v>622</v>
      </c>
      <c r="B177" s="3" t="s">
        <v>623</v>
      </c>
      <c r="C177" s="3" t="s">
        <v>624</v>
      </c>
      <c r="D177" s="12">
        <v>700</v>
      </c>
      <c r="E177" s="3" t="s">
        <v>52</v>
      </c>
      <c r="F177" s="3">
        <v>3</v>
      </c>
      <c r="G177" s="53">
        <v>700</v>
      </c>
      <c r="H177" s="28" t="s">
        <v>625</v>
      </c>
      <c r="I177" s="4">
        <v>44773</v>
      </c>
      <c r="J177" s="3">
        <v>60</v>
      </c>
      <c r="K177" s="3">
        <v>0</v>
      </c>
      <c r="L177" s="3">
        <v>60</v>
      </c>
      <c r="M177" s="160" t="s">
        <v>626</v>
      </c>
      <c r="N177" s="160"/>
      <c r="O177" s="160"/>
      <c r="P177" s="160"/>
      <c r="Q177" s="160">
        <v>50000</v>
      </c>
      <c r="R177" s="160"/>
      <c r="S177" s="5">
        <v>2000000</v>
      </c>
      <c r="T177" s="5">
        <v>0</v>
      </c>
      <c r="U177" s="5">
        <v>20000000</v>
      </c>
      <c r="V177" s="5">
        <v>0</v>
      </c>
    </row>
    <row r="178" spans="1:22" ht="15" customHeight="1" x14ac:dyDescent="0.25">
      <c r="A178" s="150" t="s">
        <v>627</v>
      </c>
      <c r="B178" s="3" t="s">
        <v>628</v>
      </c>
      <c r="C178" s="147" t="s">
        <v>629</v>
      </c>
      <c r="D178" s="143">
        <v>127.42</v>
      </c>
      <c r="E178" s="3"/>
      <c r="F178" s="3"/>
      <c r="G178" s="53"/>
      <c r="H178" s="28">
        <v>42767</v>
      </c>
      <c r="I178" s="4">
        <v>44592</v>
      </c>
      <c r="J178" s="3">
        <v>60</v>
      </c>
      <c r="K178" s="3">
        <v>0</v>
      </c>
      <c r="L178" s="3">
        <v>60</v>
      </c>
      <c r="M178" s="5">
        <v>400000</v>
      </c>
      <c r="N178" s="5">
        <v>3058080000</v>
      </c>
      <c r="O178" s="6" t="s">
        <v>35</v>
      </c>
      <c r="P178" s="6" t="s">
        <v>104</v>
      </c>
      <c r="Q178" s="5">
        <v>400000</v>
      </c>
      <c r="R178" s="5">
        <v>103000</v>
      </c>
      <c r="S178" s="5">
        <v>2000000</v>
      </c>
      <c r="T178" s="5">
        <v>0</v>
      </c>
      <c r="U178" s="5">
        <v>2000000</v>
      </c>
      <c r="V178" s="5">
        <v>0</v>
      </c>
    </row>
    <row r="179" spans="1:22" ht="15" customHeight="1" x14ac:dyDescent="0.25">
      <c r="A179" s="151"/>
      <c r="B179" s="3" t="s">
        <v>630</v>
      </c>
      <c r="C179" s="149"/>
      <c r="D179" s="145"/>
      <c r="E179" s="3" t="s">
        <v>96</v>
      </c>
      <c r="F179" s="3">
        <v>1</v>
      </c>
      <c r="G179" s="53">
        <v>127.42</v>
      </c>
      <c r="H179" s="28">
        <v>44751</v>
      </c>
      <c r="I179" s="4">
        <v>45846</v>
      </c>
      <c r="J179" s="3">
        <v>36</v>
      </c>
      <c r="K179" s="3">
        <v>0</v>
      </c>
      <c r="L179" s="3">
        <v>36</v>
      </c>
      <c r="M179" s="5">
        <v>400000</v>
      </c>
      <c r="N179" s="5">
        <v>1834848000</v>
      </c>
      <c r="O179" s="6" t="s">
        <v>35</v>
      </c>
      <c r="P179" s="6" t="s">
        <v>36</v>
      </c>
      <c r="Q179" s="5">
        <v>400000</v>
      </c>
      <c r="R179" s="5">
        <v>105000</v>
      </c>
      <c r="S179" s="5">
        <v>2000000</v>
      </c>
      <c r="T179" s="5">
        <v>0</v>
      </c>
      <c r="U179" s="5">
        <v>2000000</v>
      </c>
      <c r="V179" s="5">
        <v>0</v>
      </c>
    </row>
    <row r="180" spans="1:22" ht="15" customHeight="1" x14ac:dyDescent="0.25">
      <c r="A180" s="36" t="s">
        <v>631</v>
      </c>
      <c r="B180" s="3" t="s">
        <v>632</v>
      </c>
      <c r="C180" s="147" t="s">
        <v>633</v>
      </c>
      <c r="D180" s="12">
        <v>75</v>
      </c>
      <c r="E180" s="3"/>
      <c r="F180" s="3"/>
      <c r="G180" s="53"/>
      <c r="H180" s="28">
        <v>43132</v>
      </c>
      <c r="I180" s="4">
        <v>43861</v>
      </c>
      <c r="J180" s="3">
        <v>36</v>
      </c>
      <c r="K180" s="3">
        <v>0</v>
      </c>
      <c r="L180" s="3">
        <v>36</v>
      </c>
      <c r="M180" s="5">
        <v>165000</v>
      </c>
      <c r="N180" s="5">
        <v>445500000</v>
      </c>
      <c r="O180" s="6" t="s">
        <v>35</v>
      </c>
      <c r="P180" s="6" t="s">
        <v>36</v>
      </c>
      <c r="Q180" s="5">
        <v>165000</v>
      </c>
      <c r="R180" s="5">
        <v>103000</v>
      </c>
      <c r="S180" s="5">
        <v>2000000</v>
      </c>
      <c r="T180" s="5">
        <v>0</v>
      </c>
      <c r="U180" s="5">
        <v>2000000</v>
      </c>
      <c r="V180" s="5">
        <v>0</v>
      </c>
    </row>
    <row r="181" spans="1:22" ht="15" customHeight="1" x14ac:dyDescent="0.25">
      <c r="A181" s="36" t="s">
        <v>631</v>
      </c>
      <c r="B181" s="3" t="s">
        <v>634</v>
      </c>
      <c r="C181" s="148"/>
      <c r="D181" s="143">
        <v>68.760000000000005</v>
      </c>
      <c r="E181" s="3"/>
      <c r="F181" s="3"/>
      <c r="G181" s="53"/>
      <c r="H181" s="28">
        <v>43156</v>
      </c>
      <c r="I181" s="4">
        <v>44220</v>
      </c>
      <c r="J181" s="146" t="s">
        <v>635</v>
      </c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</row>
    <row r="182" spans="1:22" ht="15" customHeight="1" x14ac:dyDescent="0.25">
      <c r="A182" s="36" t="s">
        <v>631</v>
      </c>
      <c r="B182" s="3" t="s">
        <v>636</v>
      </c>
      <c r="C182" s="148"/>
      <c r="D182" s="144"/>
      <c r="E182" s="3"/>
      <c r="F182" s="3"/>
      <c r="G182" s="53"/>
      <c r="H182" s="28">
        <v>44390</v>
      </c>
      <c r="I182" s="4" t="s">
        <v>637</v>
      </c>
      <c r="J182" s="3">
        <v>3</v>
      </c>
      <c r="K182" s="3">
        <v>0</v>
      </c>
      <c r="L182" s="3">
        <v>3</v>
      </c>
      <c r="M182" s="5">
        <v>165000</v>
      </c>
      <c r="N182" s="5">
        <v>34036200</v>
      </c>
      <c r="O182" s="142" t="s">
        <v>218</v>
      </c>
      <c r="P182" s="162"/>
      <c r="Q182" s="5">
        <v>165000</v>
      </c>
      <c r="R182" s="5">
        <v>105000</v>
      </c>
      <c r="S182" s="5">
        <v>2000000</v>
      </c>
      <c r="T182" s="5">
        <v>0</v>
      </c>
      <c r="U182" s="5">
        <v>2000000</v>
      </c>
      <c r="V182" s="5">
        <v>0</v>
      </c>
    </row>
    <row r="183" spans="1:22" ht="15" customHeight="1" x14ac:dyDescent="0.25">
      <c r="A183" s="36" t="s">
        <v>631</v>
      </c>
      <c r="B183" s="3" t="s">
        <v>638</v>
      </c>
      <c r="C183" s="148"/>
      <c r="D183" s="144"/>
      <c r="E183" s="3"/>
      <c r="F183" s="3"/>
      <c r="G183" s="53"/>
      <c r="H183" s="28">
        <v>44511</v>
      </c>
      <c r="I183" s="4">
        <v>44602</v>
      </c>
      <c r="J183" s="3">
        <v>3</v>
      </c>
      <c r="K183" s="3">
        <v>0</v>
      </c>
      <c r="L183" s="3">
        <v>3</v>
      </c>
      <c r="M183" s="5">
        <v>165000</v>
      </c>
      <c r="N183" s="5">
        <v>34036200</v>
      </c>
      <c r="O183" s="142" t="s">
        <v>218</v>
      </c>
      <c r="P183" s="162"/>
      <c r="Q183" s="5">
        <v>165000</v>
      </c>
      <c r="R183" s="5">
        <v>105000</v>
      </c>
      <c r="S183" s="5">
        <v>2000000</v>
      </c>
      <c r="T183" s="5">
        <v>0</v>
      </c>
      <c r="U183" s="5">
        <v>2000000</v>
      </c>
      <c r="V183" s="5">
        <v>0</v>
      </c>
    </row>
    <row r="184" spans="1:22" ht="15" customHeight="1" x14ac:dyDescent="0.25">
      <c r="A184" s="36" t="s">
        <v>631</v>
      </c>
      <c r="B184" s="3" t="s">
        <v>639</v>
      </c>
      <c r="C184" s="148"/>
      <c r="D184" s="144"/>
      <c r="E184" s="3"/>
      <c r="F184" s="3"/>
      <c r="G184" s="53"/>
      <c r="H184" s="28">
        <v>44603</v>
      </c>
      <c r="I184" s="4" t="s">
        <v>640</v>
      </c>
      <c r="J184" s="3">
        <v>3</v>
      </c>
      <c r="K184" s="3">
        <v>0</v>
      </c>
      <c r="L184" s="3">
        <v>3</v>
      </c>
      <c r="M184" s="5">
        <v>165000</v>
      </c>
      <c r="N184" s="5">
        <v>34036200</v>
      </c>
      <c r="O184" s="142" t="s">
        <v>218</v>
      </c>
      <c r="P184" s="162"/>
      <c r="Q184" s="5">
        <v>165000</v>
      </c>
      <c r="R184" s="5">
        <v>105000</v>
      </c>
      <c r="S184" s="5">
        <v>2000000</v>
      </c>
      <c r="T184" s="5">
        <v>0</v>
      </c>
      <c r="U184" s="5">
        <v>2000000</v>
      </c>
      <c r="V184" s="5">
        <v>0</v>
      </c>
    </row>
    <row r="185" spans="1:22" ht="15" customHeight="1" x14ac:dyDescent="0.25">
      <c r="A185" s="36" t="s">
        <v>631</v>
      </c>
      <c r="B185" s="3" t="s">
        <v>641</v>
      </c>
      <c r="C185" s="149"/>
      <c r="D185" s="145"/>
      <c r="E185" s="3" t="s">
        <v>96</v>
      </c>
      <c r="F185" s="3">
        <v>2</v>
      </c>
      <c r="G185" s="53">
        <v>68.760000000000005</v>
      </c>
      <c r="H185" s="28" t="s">
        <v>642</v>
      </c>
      <c r="I185" s="4" t="s">
        <v>643</v>
      </c>
      <c r="J185" s="3">
        <v>3</v>
      </c>
      <c r="K185" s="3">
        <v>0</v>
      </c>
      <c r="L185" s="3">
        <v>3</v>
      </c>
      <c r="M185" s="5">
        <v>165000</v>
      </c>
      <c r="N185" s="5">
        <v>34036200</v>
      </c>
      <c r="O185" s="142" t="s">
        <v>218</v>
      </c>
      <c r="P185" s="162"/>
      <c r="Q185" s="5">
        <v>165000</v>
      </c>
      <c r="R185" s="5">
        <v>105000</v>
      </c>
      <c r="S185" s="5">
        <v>2000000</v>
      </c>
      <c r="T185" s="5">
        <v>0</v>
      </c>
      <c r="U185" s="5">
        <v>2000000</v>
      </c>
      <c r="V185" s="5">
        <v>0</v>
      </c>
    </row>
    <row r="186" spans="1:22" ht="15" customHeight="1" x14ac:dyDescent="0.25">
      <c r="A186" s="150" t="s">
        <v>644</v>
      </c>
      <c r="B186" s="3" t="s">
        <v>645</v>
      </c>
      <c r="C186" s="3" t="s">
        <v>646</v>
      </c>
      <c r="D186" s="143">
        <v>51.78</v>
      </c>
      <c r="E186" s="3"/>
      <c r="F186" s="3"/>
      <c r="G186" s="53"/>
      <c r="H186" s="28" t="s">
        <v>647</v>
      </c>
      <c r="I186" s="4" t="s">
        <v>648</v>
      </c>
      <c r="J186" s="3">
        <v>60</v>
      </c>
      <c r="K186" s="3">
        <v>0</v>
      </c>
      <c r="L186" s="3">
        <v>60</v>
      </c>
      <c r="M186" s="5">
        <v>525000</v>
      </c>
      <c r="N186" s="5">
        <v>1631070000</v>
      </c>
      <c r="O186" s="6" t="s">
        <v>35</v>
      </c>
      <c r="P186" s="6" t="s">
        <v>104</v>
      </c>
      <c r="Q186" s="5">
        <v>525000</v>
      </c>
      <c r="R186" s="5">
        <v>103000</v>
      </c>
      <c r="S186" s="5">
        <v>2000000</v>
      </c>
      <c r="T186" s="5">
        <v>0</v>
      </c>
      <c r="U186" s="5">
        <v>2000000</v>
      </c>
      <c r="V186" s="5">
        <v>0</v>
      </c>
    </row>
    <row r="187" spans="1:22" ht="15" customHeight="1" x14ac:dyDescent="0.25">
      <c r="A187" s="151"/>
      <c r="B187" s="3" t="s">
        <v>649</v>
      </c>
      <c r="C187" s="3" t="s">
        <v>650</v>
      </c>
      <c r="D187" s="145"/>
      <c r="E187" s="3" t="s">
        <v>52</v>
      </c>
      <c r="F187" s="3" t="s">
        <v>44</v>
      </c>
      <c r="G187" s="53">
        <v>51.78</v>
      </c>
      <c r="H187" s="28">
        <v>44447</v>
      </c>
      <c r="I187" s="4">
        <v>44813</v>
      </c>
      <c r="J187" s="3">
        <v>12</v>
      </c>
      <c r="K187" s="3">
        <v>0</v>
      </c>
      <c r="L187" s="3">
        <v>12</v>
      </c>
      <c r="M187" s="5">
        <v>475000</v>
      </c>
      <c r="N187" s="5">
        <v>295146000</v>
      </c>
      <c r="O187" s="6" t="s">
        <v>651</v>
      </c>
      <c r="P187" s="6" t="s">
        <v>652</v>
      </c>
      <c r="Q187" s="5">
        <v>475000</v>
      </c>
      <c r="R187" s="5">
        <v>105000</v>
      </c>
      <c r="S187" s="5">
        <v>2000000</v>
      </c>
      <c r="T187" s="5">
        <v>0</v>
      </c>
      <c r="U187" s="5">
        <v>2000000</v>
      </c>
      <c r="V187" s="5">
        <v>0</v>
      </c>
    </row>
    <row r="188" spans="1:22" ht="63" customHeight="1" x14ac:dyDescent="0.25">
      <c r="A188" s="7" t="s">
        <v>653</v>
      </c>
      <c r="B188" s="3" t="s">
        <v>654</v>
      </c>
      <c r="C188" s="3" t="s">
        <v>655</v>
      </c>
      <c r="D188" s="12" t="s">
        <v>656</v>
      </c>
      <c r="E188" s="3" t="s">
        <v>43</v>
      </c>
      <c r="F188" s="3">
        <v>2</v>
      </c>
      <c r="G188" s="53">
        <v>2056.7460000000001</v>
      </c>
      <c r="H188" s="28">
        <v>43214</v>
      </c>
      <c r="I188" s="4">
        <v>45100</v>
      </c>
      <c r="J188" s="3">
        <v>60</v>
      </c>
      <c r="K188" s="3" t="s">
        <v>657</v>
      </c>
      <c r="L188" s="3">
        <v>62</v>
      </c>
      <c r="M188" s="5">
        <v>93500</v>
      </c>
      <c r="N188" s="5">
        <v>11538345060</v>
      </c>
      <c r="O188" s="6" t="s">
        <v>658</v>
      </c>
      <c r="P188" s="6" t="s">
        <v>659</v>
      </c>
      <c r="Q188" s="5">
        <v>93500</v>
      </c>
      <c r="R188" s="5">
        <v>87050</v>
      </c>
      <c r="S188" s="5">
        <v>2000000</v>
      </c>
      <c r="T188" s="5">
        <v>0</v>
      </c>
      <c r="U188" s="5">
        <v>2000000</v>
      </c>
      <c r="V188" s="5">
        <v>0</v>
      </c>
    </row>
    <row r="189" spans="1:22" ht="15" customHeight="1" x14ac:dyDescent="0.25">
      <c r="A189" s="7" t="s">
        <v>660</v>
      </c>
      <c r="B189" s="3" t="s">
        <v>661</v>
      </c>
      <c r="C189" s="3" t="s">
        <v>662</v>
      </c>
      <c r="D189" s="12">
        <v>106.395</v>
      </c>
      <c r="E189" s="3" t="s">
        <v>115</v>
      </c>
      <c r="F189" s="3" t="s">
        <v>44</v>
      </c>
      <c r="G189" s="53">
        <v>106.395</v>
      </c>
      <c r="H189" s="28">
        <v>43155</v>
      </c>
      <c r="I189" s="4">
        <v>44980</v>
      </c>
      <c r="J189" s="3">
        <v>60</v>
      </c>
      <c r="K189" s="3">
        <v>0</v>
      </c>
      <c r="L189" s="3">
        <v>60</v>
      </c>
      <c r="M189" s="5">
        <v>390000</v>
      </c>
      <c r="N189" s="5">
        <v>2489643000</v>
      </c>
      <c r="O189" s="6" t="s">
        <v>35</v>
      </c>
      <c r="P189" s="6" t="s">
        <v>50</v>
      </c>
      <c r="Q189" s="5">
        <v>390000</v>
      </c>
      <c r="R189" s="5">
        <v>103000</v>
      </c>
      <c r="S189" s="5">
        <v>2000000</v>
      </c>
      <c r="T189" s="5">
        <v>0</v>
      </c>
      <c r="U189" s="5">
        <v>2000000</v>
      </c>
      <c r="V189" s="5">
        <v>0</v>
      </c>
    </row>
    <row r="190" spans="1:22" ht="15" customHeight="1" x14ac:dyDescent="0.25">
      <c r="A190" s="150" t="s">
        <v>663</v>
      </c>
      <c r="B190" s="3" t="s">
        <v>664</v>
      </c>
      <c r="C190" s="3" t="s">
        <v>665</v>
      </c>
      <c r="D190" s="143">
        <v>1.69</v>
      </c>
      <c r="E190" s="3"/>
      <c r="F190" s="3"/>
      <c r="G190" s="53"/>
      <c r="H190" s="28" t="s">
        <v>345</v>
      </c>
      <c r="I190" s="4" t="s">
        <v>346</v>
      </c>
      <c r="J190" s="3">
        <v>12</v>
      </c>
      <c r="K190" s="3">
        <v>0</v>
      </c>
      <c r="L190" s="3">
        <v>12</v>
      </c>
      <c r="M190" s="5">
        <v>800000</v>
      </c>
      <c r="N190" s="5">
        <v>16224000</v>
      </c>
      <c r="O190" s="6" t="s">
        <v>67</v>
      </c>
      <c r="P190" s="6" t="s">
        <v>41</v>
      </c>
      <c r="Q190" s="5">
        <v>800000</v>
      </c>
      <c r="R190" s="5">
        <v>105000</v>
      </c>
      <c r="S190" s="5">
        <v>2000000</v>
      </c>
      <c r="T190" s="5">
        <v>1500000</v>
      </c>
      <c r="U190" s="5">
        <v>2000000</v>
      </c>
      <c r="V190" s="5">
        <v>0</v>
      </c>
    </row>
    <row r="191" spans="1:22" ht="15" customHeight="1" x14ac:dyDescent="0.25">
      <c r="A191" s="151"/>
      <c r="B191" s="3" t="s">
        <v>666</v>
      </c>
      <c r="C191" s="11" t="s">
        <v>667</v>
      </c>
      <c r="D191" s="145"/>
      <c r="E191" s="3" t="s">
        <v>52</v>
      </c>
      <c r="F191" s="3">
        <v>1</v>
      </c>
      <c r="G191" s="53">
        <v>1.69</v>
      </c>
      <c r="H191" s="28" t="s">
        <v>349</v>
      </c>
      <c r="I191" s="4" t="s">
        <v>350</v>
      </c>
      <c r="J191" s="3">
        <v>12</v>
      </c>
      <c r="K191" s="3">
        <v>0</v>
      </c>
      <c r="L191" s="3">
        <v>12</v>
      </c>
      <c r="M191" s="5">
        <v>800000</v>
      </c>
      <c r="N191" s="5">
        <v>16224000</v>
      </c>
      <c r="O191" s="6" t="s">
        <v>67</v>
      </c>
      <c r="P191" s="6" t="s">
        <v>41</v>
      </c>
      <c r="Q191" s="5">
        <v>800000</v>
      </c>
      <c r="R191" s="5">
        <v>105000</v>
      </c>
      <c r="S191" s="5">
        <v>2000000</v>
      </c>
      <c r="T191" s="5">
        <v>1500000</v>
      </c>
      <c r="U191" s="5">
        <v>2000000</v>
      </c>
      <c r="V191" s="5">
        <v>0</v>
      </c>
    </row>
    <row r="192" spans="1:22" ht="15" customHeight="1" x14ac:dyDescent="0.25">
      <c r="A192" s="150" t="s">
        <v>668</v>
      </c>
      <c r="B192" s="3" t="s">
        <v>669</v>
      </c>
      <c r="C192" s="147" t="s">
        <v>670</v>
      </c>
      <c r="D192" s="143">
        <v>100</v>
      </c>
      <c r="E192" s="3"/>
      <c r="F192" s="3"/>
      <c r="G192" s="53"/>
      <c r="H192" s="28">
        <v>43724</v>
      </c>
      <c r="I192" s="4">
        <v>44819</v>
      </c>
      <c r="J192" s="3">
        <v>36</v>
      </c>
      <c r="K192" s="3">
        <v>0</v>
      </c>
      <c r="L192" s="3">
        <v>36</v>
      </c>
      <c r="M192" s="5">
        <v>475000</v>
      </c>
      <c r="N192" s="5">
        <v>1710000000</v>
      </c>
      <c r="O192" s="6" t="s">
        <v>35</v>
      </c>
      <c r="P192" s="6" t="s">
        <v>36</v>
      </c>
      <c r="Q192" s="5">
        <v>475000</v>
      </c>
      <c r="R192" s="5">
        <v>103000</v>
      </c>
      <c r="S192" s="5">
        <v>4000000</v>
      </c>
      <c r="T192" s="5">
        <v>1500000</v>
      </c>
      <c r="U192" s="5">
        <v>6800000</v>
      </c>
      <c r="V192" s="5">
        <v>0</v>
      </c>
    </row>
    <row r="193" spans="1:22" ht="15" customHeight="1" x14ac:dyDescent="0.25">
      <c r="A193" s="151"/>
      <c r="B193" s="3" t="s">
        <v>671</v>
      </c>
      <c r="C193" s="149"/>
      <c r="D193" s="145"/>
      <c r="E193" s="3" t="s">
        <v>52</v>
      </c>
      <c r="F193" s="3" t="s">
        <v>44</v>
      </c>
      <c r="G193" s="53">
        <v>100</v>
      </c>
      <c r="H193" s="142" t="s">
        <v>672</v>
      </c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2"/>
    </row>
    <row r="194" spans="1:22" ht="28.5" customHeight="1" x14ac:dyDescent="0.25">
      <c r="A194" s="150" t="s">
        <v>673</v>
      </c>
      <c r="B194" s="3" t="s">
        <v>674</v>
      </c>
      <c r="C194" s="147" t="s">
        <v>675</v>
      </c>
      <c r="D194" s="143">
        <v>91</v>
      </c>
      <c r="E194" s="3"/>
      <c r="F194" s="3"/>
      <c r="G194" s="53"/>
      <c r="H194" s="28">
        <v>43473</v>
      </c>
      <c r="I194" s="4">
        <v>44568</v>
      </c>
      <c r="J194" s="3">
        <v>36</v>
      </c>
      <c r="K194" s="3">
        <v>0</v>
      </c>
      <c r="L194" s="3">
        <v>36</v>
      </c>
      <c r="M194" s="5" t="s">
        <v>676</v>
      </c>
      <c r="N194" s="5">
        <v>1490580000</v>
      </c>
      <c r="O194" s="6" t="s">
        <v>35</v>
      </c>
      <c r="P194" s="6" t="s">
        <v>36</v>
      </c>
      <c r="Q194" s="5">
        <v>445000</v>
      </c>
      <c r="R194" s="5">
        <v>103000</v>
      </c>
      <c r="S194" s="5">
        <v>2000000</v>
      </c>
      <c r="T194" s="5">
        <v>0</v>
      </c>
      <c r="U194" s="5">
        <v>2000000</v>
      </c>
      <c r="V194" s="5">
        <v>0</v>
      </c>
    </row>
    <row r="195" spans="1:22" ht="15" customHeight="1" x14ac:dyDescent="0.25">
      <c r="A195" s="151"/>
      <c r="B195" s="3" t="s">
        <v>677</v>
      </c>
      <c r="C195" s="149"/>
      <c r="D195" s="145"/>
      <c r="E195" s="3" t="s">
        <v>115</v>
      </c>
      <c r="F195" s="3" t="s">
        <v>44</v>
      </c>
      <c r="G195" s="53">
        <v>91</v>
      </c>
      <c r="H195" s="28">
        <v>44763</v>
      </c>
      <c r="I195" s="4">
        <v>45493</v>
      </c>
      <c r="J195" s="3">
        <v>24</v>
      </c>
      <c r="K195" s="3">
        <v>0</v>
      </c>
      <c r="L195" s="3">
        <v>24</v>
      </c>
      <c r="M195" s="5">
        <v>460000</v>
      </c>
      <c r="N195" s="5">
        <v>1004640000</v>
      </c>
      <c r="O195" s="6" t="s">
        <v>35</v>
      </c>
      <c r="P195" s="6" t="s">
        <v>678</v>
      </c>
      <c r="Q195" s="5">
        <v>460000</v>
      </c>
      <c r="R195" s="5">
        <v>105000</v>
      </c>
      <c r="S195" s="5">
        <v>2000000</v>
      </c>
      <c r="T195" s="5">
        <v>0</v>
      </c>
      <c r="U195" s="5">
        <v>2000000</v>
      </c>
      <c r="V195" s="5">
        <v>0</v>
      </c>
    </row>
    <row r="196" spans="1:22" ht="15" customHeight="1" x14ac:dyDescent="0.25">
      <c r="A196" s="50" t="s">
        <v>679</v>
      </c>
      <c r="B196" s="3" t="s">
        <v>680</v>
      </c>
      <c r="C196" s="3" t="s">
        <v>681</v>
      </c>
      <c r="D196" s="12">
        <v>134.86000000000001</v>
      </c>
      <c r="E196" s="3" t="s">
        <v>96</v>
      </c>
      <c r="F196" s="3" t="s">
        <v>44</v>
      </c>
      <c r="G196" s="53">
        <v>134.86000000000001</v>
      </c>
      <c r="H196" s="156">
        <v>43647</v>
      </c>
      <c r="I196" s="154">
        <v>45565</v>
      </c>
      <c r="J196" s="3">
        <v>60</v>
      </c>
      <c r="K196" s="3" t="s">
        <v>682</v>
      </c>
      <c r="L196" s="3">
        <v>63</v>
      </c>
      <c r="M196" s="5">
        <v>325000</v>
      </c>
      <c r="N196" s="5">
        <v>2629770000</v>
      </c>
      <c r="O196" s="6" t="s">
        <v>658</v>
      </c>
      <c r="P196" s="6" t="s">
        <v>683</v>
      </c>
      <c r="Q196" s="5">
        <v>325000</v>
      </c>
      <c r="R196" s="5">
        <v>103000</v>
      </c>
      <c r="S196" s="5">
        <v>2000000</v>
      </c>
      <c r="T196" s="5">
        <v>2000000</v>
      </c>
      <c r="U196" s="5">
        <v>20000000</v>
      </c>
      <c r="V196" s="5">
        <v>5000000</v>
      </c>
    </row>
    <row r="197" spans="1:22" ht="96.75" customHeight="1" x14ac:dyDescent="0.25">
      <c r="A197" s="50" t="s">
        <v>679</v>
      </c>
      <c r="B197" s="3" t="s">
        <v>684</v>
      </c>
      <c r="C197" s="3" t="s">
        <v>685</v>
      </c>
      <c r="D197" s="12" t="s">
        <v>686</v>
      </c>
      <c r="E197" s="3" t="s">
        <v>96</v>
      </c>
      <c r="F197" s="3" t="s">
        <v>44</v>
      </c>
      <c r="G197" s="53">
        <v>156.35</v>
      </c>
      <c r="H197" s="156"/>
      <c r="I197" s="154"/>
      <c r="J197" s="146" t="s">
        <v>687</v>
      </c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</row>
    <row r="198" spans="1:22" ht="15" customHeight="1" x14ac:dyDescent="0.25">
      <c r="A198" s="36" t="s">
        <v>688</v>
      </c>
      <c r="B198" s="3" t="s">
        <v>689</v>
      </c>
      <c r="C198" s="146" t="s">
        <v>690</v>
      </c>
      <c r="D198" s="142">
        <v>9</v>
      </c>
      <c r="E198" s="3"/>
      <c r="F198" s="3"/>
      <c r="G198" s="53"/>
      <c r="H198" s="28" t="s">
        <v>691</v>
      </c>
      <c r="I198" s="4" t="s">
        <v>692</v>
      </c>
      <c r="J198" s="3">
        <v>12</v>
      </c>
      <c r="K198" s="3">
        <v>0</v>
      </c>
      <c r="L198" s="3">
        <v>12</v>
      </c>
      <c r="M198" s="5">
        <v>750000</v>
      </c>
      <c r="N198" s="5">
        <v>81000000</v>
      </c>
      <c r="O198" s="6" t="s">
        <v>67</v>
      </c>
      <c r="P198" s="6" t="s">
        <v>41</v>
      </c>
      <c r="Q198" s="5" t="s">
        <v>693</v>
      </c>
      <c r="R198" s="5" t="s">
        <v>694</v>
      </c>
      <c r="S198" s="5">
        <v>2000000</v>
      </c>
      <c r="T198" s="5">
        <v>1500000</v>
      </c>
      <c r="U198" s="5">
        <v>2000000</v>
      </c>
      <c r="V198" s="5">
        <v>2000000</v>
      </c>
    </row>
    <row r="199" spans="1:22" ht="15" customHeight="1" x14ac:dyDescent="0.25">
      <c r="A199" s="36" t="s">
        <v>688</v>
      </c>
      <c r="B199" s="3" t="s">
        <v>695</v>
      </c>
      <c r="C199" s="146"/>
      <c r="D199" s="142"/>
      <c r="E199" s="3"/>
      <c r="F199" s="3"/>
      <c r="G199" s="53"/>
      <c r="H199" s="28" t="s">
        <v>696</v>
      </c>
      <c r="I199" s="4" t="s">
        <v>697</v>
      </c>
      <c r="J199" s="146" t="s">
        <v>698</v>
      </c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</row>
    <row r="200" spans="1:22" ht="15" customHeight="1" x14ac:dyDescent="0.25">
      <c r="A200" s="36" t="s">
        <v>688</v>
      </c>
      <c r="B200" s="11" t="s">
        <v>699</v>
      </c>
      <c r="C200" s="146"/>
      <c r="D200" s="143">
        <v>4</v>
      </c>
      <c r="E200" s="3"/>
      <c r="F200" s="3"/>
      <c r="G200" s="53"/>
      <c r="H200" s="28" t="s">
        <v>345</v>
      </c>
      <c r="I200" s="4" t="s">
        <v>346</v>
      </c>
      <c r="J200" s="3">
        <v>12</v>
      </c>
      <c r="K200" s="3">
        <v>0</v>
      </c>
      <c r="L200" s="3">
        <v>12</v>
      </c>
      <c r="M200" s="5">
        <v>1300000</v>
      </c>
      <c r="N200" s="5">
        <v>62400000</v>
      </c>
      <c r="O200" s="6" t="s">
        <v>67</v>
      </c>
      <c r="P200" s="6" t="s">
        <v>41</v>
      </c>
      <c r="Q200" s="5">
        <v>1300000</v>
      </c>
      <c r="R200" s="5">
        <v>105000</v>
      </c>
      <c r="S200" s="5">
        <v>2000000</v>
      </c>
      <c r="T200" s="5">
        <v>1500000</v>
      </c>
      <c r="U200" s="5">
        <v>2000000</v>
      </c>
      <c r="V200" s="5">
        <v>2000000</v>
      </c>
    </row>
    <row r="201" spans="1:22" ht="15" customHeight="1" x14ac:dyDescent="0.25">
      <c r="A201" s="36" t="s">
        <v>688</v>
      </c>
      <c r="B201" s="59" t="s">
        <v>700</v>
      </c>
      <c r="C201" s="168" t="s">
        <v>701</v>
      </c>
      <c r="D201" s="144"/>
      <c r="E201" s="3"/>
      <c r="F201" s="3"/>
      <c r="G201" s="53"/>
      <c r="H201" s="163" t="s">
        <v>349</v>
      </c>
      <c r="I201" s="4" t="s">
        <v>350</v>
      </c>
      <c r="J201" s="3">
        <v>12</v>
      </c>
      <c r="K201" s="3">
        <v>0</v>
      </c>
      <c r="L201" s="3">
        <v>12</v>
      </c>
      <c r="M201" s="5">
        <v>1300000</v>
      </c>
      <c r="N201" s="5">
        <v>62400000</v>
      </c>
      <c r="O201" s="6" t="s">
        <v>67</v>
      </c>
      <c r="P201" s="6" t="s">
        <v>41</v>
      </c>
      <c r="Q201" s="5">
        <v>1300000</v>
      </c>
      <c r="R201" s="5">
        <v>105000</v>
      </c>
      <c r="S201" s="5">
        <v>2000000</v>
      </c>
      <c r="T201" s="5">
        <v>1500000</v>
      </c>
      <c r="U201" s="5">
        <v>2000000</v>
      </c>
      <c r="V201" s="5">
        <v>2000000</v>
      </c>
    </row>
    <row r="202" spans="1:22" ht="15" customHeight="1" x14ac:dyDescent="0.25">
      <c r="A202" s="36" t="s">
        <v>688</v>
      </c>
      <c r="B202" s="59" t="s">
        <v>702</v>
      </c>
      <c r="C202" s="169"/>
      <c r="D202" s="145"/>
      <c r="E202" s="3" t="s">
        <v>43</v>
      </c>
      <c r="F202" s="3" t="s">
        <v>44</v>
      </c>
      <c r="G202" s="53">
        <v>4</v>
      </c>
      <c r="H202" s="164"/>
      <c r="I202" s="4" t="s">
        <v>703</v>
      </c>
      <c r="J202" s="142" t="s">
        <v>704</v>
      </c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2"/>
    </row>
    <row r="203" spans="1:22" ht="15" customHeight="1" x14ac:dyDescent="0.25">
      <c r="A203" s="36" t="s">
        <v>705</v>
      </c>
      <c r="B203" s="8" t="s">
        <v>706</v>
      </c>
      <c r="C203" s="147" t="s">
        <v>707</v>
      </c>
      <c r="D203" s="12">
        <v>15</v>
      </c>
      <c r="E203" s="3"/>
      <c r="F203" s="3"/>
      <c r="G203" s="53"/>
      <c r="H203" s="28" t="s">
        <v>708</v>
      </c>
      <c r="I203" s="4" t="s">
        <v>709</v>
      </c>
      <c r="J203" s="3">
        <v>12</v>
      </c>
      <c r="K203" s="3">
        <v>0</v>
      </c>
      <c r="L203" s="3">
        <v>12</v>
      </c>
      <c r="M203" s="5">
        <v>850000</v>
      </c>
      <c r="N203" s="5">
        <v>153000000</v>
      </c>
      <c r="O203" s="6" t="s">
        <v>35</v>
      </c>
      <c r="P203" s="6" t="s">
        <v>45</v>
      </c>
      <c r="Q203" s="5">
        <v>850000</v>
      </c>
      <c r="R203" s="5">
        <v>103000</v>
      </c>
      <c r="S203" s="5">
        <v>2000000</v>
      </c>
      <c r="T203" s="5">
        <v>1500000</v>
      </c>
      <c r="U203" s="5">
        <v>5000000</v>
      </c>
      <c r="V203" s="5">
        <v>5000000</v>
      </c>
    </row>
    <row r="204" spans="1:22" ht="15" customHeight="1" x14ac:dyDescent="0.25">
      <c r="A204" s="36" t="s">
        <v>705</v>
      </c>
      <c r="B204" s="3" t="s">
        <v>710</v>
      </c>
      <c r="C204" s="148"/>
      <c r="D204" s="143">
        <v>20.399999999999999</v>
      </c>
      <c r="E204" s="3"/>
      <c r="F204" s="3"/>
      <c r="G204" s="53"/>
      <c r="H204" s="28">
        <v>44311</v>
      </c>
      <c r="I204" s="4">
        <v>44675</v>
      </c>
      <c r="J204" s="3">
        <v>12</v>
      </c>
      <c r="K204" s="3">
        <v>0</v>
      </c>
      <c r="L204" s="3">
        <v>12</v>
      </c>
      <c r="M204" s="5">
        <v>800000</v>
      </c>
      <c r="N204" s="5">
        <v>195840000</v>
      </c>
      <c r="O204" s="6" t="s">
        <v>67</v>
      </c>
      <c r="P204" s="6" t="s">
        <v>41</v>
      </c>
      <c r="Q204" s="5">
        <v>800000</v>
      </c>
      <c r="R204" s="5">
        <v>105000</v>
      </c>
      <c r="S204" s="5">
        <v>2000000</v>
      </c>
      <c r="T204" s="5">
        <v>1500000</v>
      </c>
      <c r="U204" s="5">
        <v>5000000</v>
      </c>
      <c r="V204" s="5">
        <v>5000000</v>
      </c>
    </row>
    <row r="205" spans="1:22" ht="15" customHeight="1" x14ac:dyDescent="0.25">
      <c r="A205" s="36" t="s">
        <v>705</v>
      </c>
      <c r="B205" s="3" t="s">
        <v>711</v>
      </c>
      <c r="C205" s="149"/>
      <c r="D205" s="145"/>
      <c r="E205" s="3" t="s">
        <v>52</v>
      </c>
      <c r="F205" s="3" t="s">
        <v>44</v>
      </c>
      <c r="G205" s="53">
        <v>20.399999999999999</v>
      </c>
      <c r="H205" s="28" t="s">
        <v>712</v>
      </c>
      <c r="I205" s="4" t="s">
        <v>713</v>
      </c>
      <c r="J205" s="3">
        <v>12</v>
      </c>
      <c r="K205" s="3">
        <v>0</v>
      </c>
      <c r="L205" s="3">
        <v>12</v>
      </c>
      <c r="M205" s="5">
        <v>800000</v>
      </c>
      <c r="N205" s="5">
        <v>195840000</v>
      </c>
      <c r="O205" s="6" t="s">
        <v>67</v>
      </c>
      <c r="P205" s="6" t="s">
        <v>41</v>
      </c>
      <c r="Q205" s="5">
        <v>800000</v>
      </c>
      <c r="R205" s="5">
        <v>105000</v>
      </c>
      <c r="S205" s="5">
        <v>2000000</v>
      </c>
      <c r="T205" s="5">
        <v>1500000</v>
      </c>
      <c r="U205" s="5">
        <v>5000000</v>
      </c>
      <c r="V205" s="5">
        <v>5000000</v>
      </c>
    </row>
    <row r="206" spans="1:22" ht="27" customHeight="1" x14ac:dyDescent="0.25">
      <c r="A206" s="7" t="s">
        <v>714</v>
      </c>
      <c r="B206" s="3" t="s">
        <v>715</v>
      </c>
      <c r="C206" s="3" t="s">
        <v>716</v>
      </c>
      <c r="D206" s="12">
        <v>80</v>
      </c>
      <c r="E206" s="3" t="s">
        <v>96</v>
      </c>
      <c r="F206" s="3" t="s">
        <v>44</v>
      </c>
      <c r="G206" s="53">
        <v>80</v>
      </c>
      <c r="H206" s="28">
        <v>43617</v>
      </c>
      <c r="I206" s="4" t="s">
        <v>195</v>
      </c>
      <c r="J206" s="3">
        <v>36</v>
      </c>
      <c r="K206" s="3">
        <v>0</v>
      </c>
      <c r="L206" s="3">
        <v>36</v>
      </c>
      <c r="M206" s="5">
        <v>240000</v>
      </c>
      <c r="N206" s="5">
        <v>691200000</v>
      </c>
      <c r="O206" s="6" t="s">
        <v>358</v>
      </c>
      <c r="P206" s="6" t="s">
        <v>392</v>
      </c>
      <c r="Q206" s="5">
        <v>240000</v>
      </c>
      <c r="R206" s="5" t="s">
        <v>717</v>
      </c>
      <c r="S206" s="5">
        <v>2000000</v>
      </c>
      <c r="T206" s="5">
        <v>1500000</v>
      </c>
      <c r="U206" s="5">
        <v>2000000</v>
      </c>
      <c r="V206" s="5">
        <v>5000000</v>
      </c>
    </row>
    <row r="207" spans="1:22" ht="27.75" customHeight="1" x14ac:dyDescent="0.25">
      <c r="A207" s="36" t="s">
        <v>718</v>
      </c>
      <c r="B207" s="3" t="s">
        <v>719</v>
      </c>
      <c r="C207" s="147" t="s">
        <v>720</v>
      </c>
      <c r="D207" s="143">
        <v>24.54</v>
      </c>
      <c r="E207" s="3"/>
      <c r="F207" s="3"/>
      <c r="G207" s="53"/>
      <c r="H207" s="28">
        <v>43647</v>
      </c>
      <c r="I207" s="4">
        <v>44742</v>
      </c>
      <c r="J207" s="3">
        <v>36</v>
      </c>
      <c r="K207" s="3">
        <v>0</v>
      </c>
      <c r="L207" s="3">
        <v>36</v>
      </c>
      <c r="M207" s="5" t="s">
        <v>721</v>
      </c>
      <c r="N207" s="5">
        <v>300369600</v>
      </c>
      <c r="O207" s="6" t="s">
        <v>35</v>
      </c>
      <c r="P207" s="6" t="s">
        <v>36</v>
      </c>
      <c r="Q207" s="5">
        <v>320000</v>
      </c>
      <c r="R207" s="5">
        <v>103000</v>
      </c>
      <c r="S207" s="5">
        <v>2000000</v>
      </c>
      <c r="T207" s="5">
        <v>1500000</v>
      </c>
      <c r="U207" s="5">
        <v>2000000</v>
      </c>
      <c r="V207" s="5">
        <v>0</v>
      </c>
    </row>
    <row r="208" spans="1:22" ht="15" customHeight="1" x14ac:dyDescent="0.25">
      <c r="A208" s="36" t="s">
        <v>718</v>
      </c>
      <c r="B208" s="3" t="s">
        <v>722</v>
      </c>
      <c r="C208" s="149"/>
      <c r="D208" s="145"/>
      <c r="E208" s="3" t="s">
        <v>96</v>
      </c>
      <c r="F208" s="3">
        <v>1</v>
      </c>
      <c r="G208" s="53">
        <v>24.54</v>
      </c>
      <c r="H208" s="28">
        <v>44743</v>
      </c>
      <c r="I208" s="4">
        <v>45107</v>
      </c>
      <c r="J208" s="3">
        <v>12</v>
      </c>
      <c r="K208" s="3">
        <v>0</v>
      </c>
      <c r="L208" s="3">
        <v>12</v>
      </c>
      <c r="M208" s="5">
        <v>350000</v>
      </c>
      <c r="N208" s="5">
        <v>103068000</v>
      </c>
      <c r="O208" s="6" t="s">
        <v>40</v>
      </c>
      <c r="P208" s="6" t="s">
        <v>723</v>
      </c>
      <c r="Q208" s="5">
        <v>350000</v>
      </c>
      <c r="R208" s="5">
        <v>105000</v>
      </c>
      <c r="S208" s="5">
        <v>2000000</v>
      </c>
      <c r="T208" s="5">
        <v>1500000</v>
      </c>
      <c r="U208" s="5">
        <v>2000000</v>
      </c>
      <c r="V208" s="5">
        <v>0</v>
      </c>
    </row>
    <row r="209" spans="1:22" ht="15" customHeight="1" x14ac:dyDescent="0.25">
      <c r="A209" s="36" t="s">
        <v>724</v>
      </c>
      <c r="B209" s="3" t="s">
        <v>725</v>
      </c>
      <c r="C209" s="147" t="s">
        <v>726</v>
      </c>
      <c r="D209" s="12">
        <v>30.8</v>
      </c>
      <c r="E209" s="3"/>
      <c r="F209" s="3"/>
      <c r="G209" s="53"/>
      <c r="H209" s="156">
        <v>43630</v>
      </c>
      <c r="I209" s="154">
        <v>43995</v>
      </c>
      <c r="J209" s="3">
        <v>12</v>
      </c>
      <c r="K209" s="3">
        <v>0</v>
      </c>
      <c r="L209" s="3">
        <v>12</v>
      </c>
      <c r="M209" s="5">
        <v>500000</v>
      </c>
      <c r="N209" s="5">
        <v>184800000</v>
      </c>
      <c r="O209" s="6" t="s">
        <v>67</v>
      </c>
      <c r="P209" s="6" t="s">
        <v>41</v>
      </c>
      <c r="Q209" s="5">
        <v>500000</v>
      </c>
      <c r="R209" s="5">
        <v>103000</v>
      </c>
      <c r="S209" s="5">
        <v>2000000</v>
      </c>
      <c r="T209" s="5">
        <v>1500000</v>
      </c>
      <c r="U209" s="5">
        <v>2000000</v>
      </c>
      <c r="V209" s="5">
        <v>0</v>
      </c>
    </row>
    <row r="210" spans="1:22" ht="15" customHeight="1" x14ac:dyDescent="0.25">
      <c r="A210" s="36" t="s">
        <v>724</v>
      </c>
      <c r="B210" s="3" t="s">
        <v>727</v>
      </c>
      <c r="C210" s="148"/>
      <c r="D210" s="143">
        <v>30</v>
      </c>
      <c r="E210" s="3"/>
      <c r="F210" s="3"/>
      <c r="G210" s="53"/>
      <c r="H210" s="156"/>
      <c r="I210" s="154"/>
      <c r="J210" s="146" t="s">
        <v>728</v>
      </c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</row>
    <row r="211" spans="1:22" ht="15" customHeight="1" x14ac:dyDescent="0.25">
      <c r="A211" s="36" t="s">
        <v>724</v>
      </c>
      <c r="B211" s="3" t="s">
        <v>729</v>
      </c>
      <c r="C211" s="148"/>
      <c r="D211" s="144"/>
      <c r="E211" s="3"/>
      <c r="F211" s="3"/>
      <c r="G211" s="53"/>
      <c r="H211" s="28">
        <v>43651</v>
      </c>
      <c r="I211" s="4">
        <v>44017</v>
      </c>
      <c r="J211" s="146" t="s">
        <v>97</v>
      </c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</row>
    <row r="212" spans="1:22" ht="15" customHeight="1" x14ac:dyDescent="0.25">
      <c r="A212" s="36" t="s">
        <v>724</v>
      </c>
      <c r="B212" s="3" t="s">
        <v>730</v>
      </c>
      <c r="C212" s="148"/>
      <c r="D212" s="144"/>
      <c r="E212" s="3"/>
      <c r="F212" s="3"/>
      <c r="G212" s="53"/>
      <c r="H212" s="163" t="s">
        <v>731</v>
      </c>
      <c r="I212" s="4" t="s">
        <v>732</v>
      </c>
      <c r="J212" s="3">
        <v>12</v>
      </c>
      <c r="K212" s="3">
        <v>0</v>
      </c>
      <c r="L212" s="3">
        <v>12</v>
      </c>
      <c r="M212" s="5">
        <v>500000</v>
      </c>
      <c r="N212" s="5">
        <v>180000000</v>
      </c>
      <c r="O212" s="6" t="s">
        <v>67</v>
      </c>
      <c r="P212" s="6" t="s">
        <v>255</v>
      </c>
      <c r="Q212" s="5">
        <v>500000</v>
      </c>
      <c r="R212" s="5">
        <v>105000</v>
      </c>
      <c r="S212" s="5">
        <v>2000000</v>
      </c>
      <c r="T212" s="5">
        <v>1500000</v>
      </c>
      <c r="U212" s="5">
        <v>2000000</v>
      </c>
      <c r="V212" s="5">
        <v>0</v>
      </c>
    </row>
    <row r="213" spans="1:22" ht="15" customHeight="1" x14ac:dyDescent="0.25">
      <c r="A213" s="36" t="s">
        <v>724</v>
      </c>
      <c r="B213" s="3" t="s">
        <v>733</v>
      </c>
      <c r="C213" s="148"/>
      <c r="D213" s="145"/>
      <c r="E213" s="3"/>
      <c r="F213" s="3"/>
      <c r="G213" s="53"/>
      <c r="H213" s="164"/>
      <c r="I213" s="4" t="s">
        <v>734</v>
      </c>
      <c r="J213" s="142" t="s">
        <v>735</v>
      </c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2"/>
    </row>
    <row r="214" spans="1:22" ht="15" customHeight="1" x14ac:dyDescent="0.25">
      <c r="A214" s="36" t="s">
        <v>724</v>
      </c>
      <c r="B214" s="3" t="s">
        <v>736</v>
      </c>
      <c r="C214" s="149"/>
      <c r="D214" s="41">
        <v>15</v>
      </c>
      <c r="E214" s="3" t="s">
        <v>96</v>
      </c>
      <c r="F214" s="3" t="s">
        <v>44</v>
      </c>
      <c r="G214" s="53">
        <v>15</v>
      </c>
      <c r="H214" s="31" t="s">
        <v>737</v>
      </c>
      <c r="I214" s="4" t="s">
        <v>147</v>
      </c>
      <c r="J214" s="3">
        <v>12</v>
      </c>
      <c r="K214" s="3">
        <v>0</v>
      </c>
      <c r="L214" s="3">
        <v>12</v>
      </c>
      <c r="M214" s="5">
        <v>500000</v>
      </c>
      <c r="N214" s="5">
        <v>90000000</v>
      </c>
      <c r="O214" s="6" t="s">
        <v>67</v>
      </c>
      <c r="P214" s="6" t="s">
        <v>738</v>
      </c>
      <c r="Q214" s="5">
        <v>500000</v>
      </c>
      <c r="R214" s="5">
        <v>105000</v>
      </c>
      <c r="S214" s="5">
        <v>2000000</v>
      </c>
      <c r="T214" s="5">
        <v>1500000</v>
      </c>
      <c r="U214" s="5">
        <v>2000000</v>
      </c>
      <c r="V214" s="5">
        <v>0</v>
      </c>
    </row>
    <row r="215" spans="1:22" ht="27" customHeight="1" x14ac:dyDescent="0.25">
      <c r="A215" s="7" t="s">
        <v>739</v>
      </c>
      <c r="B215" s="3" t="s">
        <v>740</v>
      </c>
      <c r="C215" s="3" t="s">
        <v>741</v>
      </c>
      <c r="D215" s="12" t="s">
        <v>742</v>
      </c>
      <c r="E215" s="3" t="s">
        <v>52</v>
      </c>
      <c r="F215" s="3">
        <v>1</v>
      </c>
      <c r="G215" s="53">
        <v>70.540000000000006</v>
      </c>
      <c r="H215" s="28">
        <v>44089</v>
      </c>
      <c r="I215" s="4">
        <v>45183</v>
      </c>
      <c r="J215" s="3">
        <v>36</v>
      </c>
      <c r="K215" s="3">
        <v>0</v>
      </c>
      <c r="L215" s="3">
        <v>36</v>
      </c>
      <c r="M215" s="6" t="s">
        <v>743</v>
      </c>
      <c r="N215" s="6" t="s">
        <v>744</v>
      </c>
      <c r="O215" s="6" t="s">
        <v>35</v>
      </c>
      <c r="P215" s="6" t="s">
        <v>159</v>
      </c>
      <c r="Q215" s="5">
        <v>380000</v>
      </c>
      <c r="R215" s="5">
        <v>105000</v>
      </c>
      <c r="S215" s="5">
        <v>2000000</v>
      </c>
      <c r="T215" s="5">
        <v>0</v>
      </c>
      <c r="U215" s="5">
        <v>2000000</v>
      </c>
      <c r="V215" s="5">
        <v>0</v>
      </c>
    </row>
    <row r="216" spans="1:22" ht="15" customHeight="1" x14ac:dyDescent="0.25">
      <c r="A216" s="7" t="s">
        <v>745</v>
      </c>
      <c r="B216" s="3" t="s">
        <v>746</v>
      </c>
      <c r="C216" s="3" t="s">
        <v>747</v>
      </c>
      <c r="D216" s="12">
        <v>51.92</v>
      </c>
      <c r="E216" s="3" t="s">
        <v>96</v>
      </c>
      <c r="F216" s="3">
        <v>1</v>
      </c>
      <c r="G216" s="53">
        <v>51.92</v>
      </c>
      <c r="H216" s="28">
        <v>43936</v>
      </c>
      <c r="I216" s="4">
        <v>45761</v>
      </c>
      <c r="J216" s="3">
        <v>60</v>
      </c>
      <c r="K216" s="3">
        <v>0</v>
      </c>
      <c r="L216" s="3">
        <v>60</v>
      </c>
      <c r="M216" s="5">
        <v>380000</v>
      </c>
      <c r="N216" s="5">
        <v>1183776000</v>
      </c>
      <c r="O216" s="6" t="s">
        <v>358</v>
      </c>
      <c r="P216" s="6" t="s">
        <v>50</v>
      </c>
      <c r="Q216" s="5">
        <v>380000</v>
      </c>
      <c r="R216" s="5">
        <v>103000</v>
      </c>
      <c r="S216" s="5">
        <v>2000000</v>
      </c>
      <c r="T216" s="5">
        <v>1500000</v>
      </c>
      <c r="U216" s="5">
        <v>2000000</v>
      </c>
      <c r="V216" s="5">
        <v>0</v>
      </c>
    </row>
    <row r="217" spans="1:22" ht="27.75" customHeight="1" x14ac:dyDescent="0.25">
      <c r="A217" s="7" t="s">
        <v>748</v>
      </c>
      <c r="B217" s="3" t="s">
        <v>749</v>
      </c>
      <c r="C217" s="3" t="s">
        <v>750</v>
      </c>
      <c r="D217" s="12">
        <v>70.430000000000007</v>
      </c>
      <c r="E217" s="3" t="s">
        <v>52</v>
      </c>
      <c r="F217" s="3">
        <v>1</v>
      </c>
      <c r="G217" s="53">
        <v>70.430000000000007</v>
      </c>
      <c r="H217" s="28">
        <v>44013</v>
      </c>
      <c r="I217" s="4">
        <v>45838</v>
      </c>
      <c r="J217" s="3">
        <v>60</v>
      </c>
      <c r="K217" s="3">
        <v>0</v>
      </c>
      <c r="L217" s="3">
        <v>60</v>
      </c>
      <c r="M217" s="5" t="s">
        <v>751</v>
      </c>
      <c r="N217" s="5">
        <v>1555094400</v>
      </c>
      <c r="O217" s="6" t="s">
        <v>651</v>
      </c>
      <c r="P217" s="6" t="s">
        <v>463</v>
      </c>
      <c r="Q217" s="5">
        <v>380000</v>
      </c>
      <c r="R217" s="5">
        <v>103000</v>
      </c>
      <c r="S217" s="5">
        <v>2000000</v>
      </c>
      <c r="T217" s="5">
        <v>1500000</v>
      </c>
      <c r="U217" s="5">
        <v>2000000</v>
      </c>
      <c r="V217" s="5">
        <v>0</v>
      </c>
    </row>
    <row r="218" spans="1:22" ht="15" customHeight="1" x14ac:dyDescent="0.25">
      <c r="A218" s="7" t="s">
        <v>752</v>
      </c>
      <c r="B218" s="3" t="s">
        <v>753</v>
      </c>
      <c r="C218" s="3" t="s">
        <v>754</v>
      </c>
      <c r="D218" s="12">
        <v>748</v>
      </c>
      <c r="E218" s="3" t="s">
        <v>96</v>
      </c>
      <c r="F218" s="3">
        <v>3</v>
      </c>
      <c r="G218" s="53">
        <v>748</v>
      </c>
      <c r="H218" s="28">
        <v>43617</v>
      </c>
      <c r="I218" s="4" t="s">
        <v>74</v>
      </c>
      <c r="J218" s="3">
        <v>60</v>
      </c>
      <c r="K218" s="3">
        <v>0</v>
      </c>
      <c r="L218" s="3">
        <v>60</v>
      </c>
      <c r="M218" s="5">
        <v>90000</v>
      </c>
      <c r="N218" s="5">
        <v>4039200000</v>
      </c>
      <c r="O218" s="6" t="s">
        <v>35</v>
      </c>
      <c r="P218" s="6" t="s">
        <v>104</v>
      </c>
      <c r="Q218" s="5" t="s">
        <v>755</v>
      </c>
      <c r="R218" s="5">
        <v>40000</v>
      </c>
      <c r="S218" s="5">
        <v>2000000</v>
      </c>
      <c r="T218" s="5">
        <v>2000000</v>
      </c>
      <c r="U218" s="5">
        <v>10000000</v>
      </c>
      <c r="V218" s="5">
        <v>0</v>
      </c>
    </row>
    <row r="219" spans="1:22" ht="15" customHeight="1" x14ac:dyDescent="0.25">
      <c r="A219" s="7" t="s">
        <v>756</v>
      </c>
      <c r="B219" s="3" t="s">
        <v>757</v>
      </c>
      <c r="C219" s="3" t="s">
        <v>758</v>
      </c>
      <c r="D219" s="12">
        <v>99.82</v>
      </c>
      <c r="E219" s="3" t="s">
        <v>96</v>
      </c>
      <c r="F219" s="3">
        <v>1</v>
      </c>
      <c r="G219" s="53">
        <v>99.82</v>
      </c>
      <c r="H219" s="28">
        <v>43987</v>
      </c>
      <c r="I219" s="4">
        <v>45812</v>
      </c>
      <c r="J219" s="3">
        <v>60</v>
      </c>
      <c r="K219" s="3">
        <v>0</v>
      </c>
      <c r="L219" s="3">
        <v>60</v>
      </c>
      <c r="M219" s="5">
        <v>350000</v>
      </c>
      <c r="N219" s="5">
        <v>2096220000</v>
      </c>
      <c r="O219" s="6" t="s">
        <v>35</v>
      </c>
      <c r="P219" s="6" t="s">
        <v>759</v>
      </c>
      <c r="Q219" s="5">
        <v>350000</v>
      </c>
      <c r="R219" s="5">
        <v>103000</v>
      </c>
      <c r="S219" s="5">
        <v>2000000</v>
      </c>
      <c r="T219" s="5">
        <v>1500000</v>
      </c>
      <c r="U219" s="5">
        <v>2000000</v>
      </c>
      <c r="V219" s="5">
        <v>0</v>
      </c>
    </row>
    <row r="220" spans="1:22" customFormat="1" ht="15" customHeight="1" x14ac:dyDescent="0.25">
      <c r="A220" s="39" t="s">
        <v>760</v>
      </c>
      <c r="B220" s="24" t="s">
        <v>761</v>
      </c>
      <c r="C220" s="24" t="s">
        <v>762</v>
      </c>
      <c r="D220" s="63" t="s">
        <v>763</v>
      </c>
      <c r="E220" s="24" t="s">
        <v>96</v>
      </c>
      <c r="F220" s="24" t="s">
        <v>764</v>
      </c>
      <c r="G220" s="57">
        <v>7158.35</v>
      </c>
      <c r="H220" s="48" t="s">
        <v>765</v>
      </c>
      <c r="I220" s="25" t="s">
        <v>766</v>
      </c>
      <c r="J220" s="24">
        <v>132</v>
      </c>
      <c r="K220" s="24">
        <v>0</v>
      </c>
      <c r="L220" s="24">
        <v>132</v>
      </c>
      <c r="M220" s="26">
        <v>45000</v>
      </c>
      <c r="N220" s="195" t="s">
        <v>767</v>
      </c>
      <c r="O220" s="195"/>
      <c r="P220" s="195"/>
      <c r="Q220" s="195" t="s">
        <v>768</v>
      </c>
      <c r="R220" s="195"/>
      <c r="S220" s="195"/>
      <c r="T220" s="195"/>
      <c r="U220" s="195"/>
      <c r="V220" s="195"/>
    </row>
    <row r="221" spans="1:22" customFormat="1" ht="74.25" customHeight="1" x14ac:dyDescent="0.25">
      <c r="A221" s="39" t="s">
        <v>760</v>
      </c>
      <c r="B221" s="24" t="s">
        <v>769</v>
      </c>
      <c r="C221" s="24" t="s">
        <v>770</v>
      </c>
      <c r="D221" s="45" t="s">
        <v>771</v>
      </c>
      <c r="E221" s="24" t="s">
        <v>96</v>
      </c>
      <c r="F221" s="24" t="s">
        <v>44</v>
      </c>
      <c r="G221" s="57">
        <v>1372.31</v>
      </c>
      <c r="H221" s="48" t="s">
        <v>517</v>
      </c>
      <c r="I221" s="25">
        <v>46295</v>
      </c>
      <c r="J221" s="24">
        <v>60</v>
      </c>
      <c r="K221" s="24">
        <v>0</v>
      </c>
      <c r="L221" s="24">
        <v>60</v>
      </c>
      <c r="M221" s="195" t="s">
        <v>772</v>
      </c>
      <c r="N221" s="195"/>
      <c r="O221" s="195"/>
      <c r="P221" s="195"/>
      <c r="Q221" s="195"/>
      <c r="R221" s="195"/>
      <c r="S221" s="195"/>
      <c r="T221" s="195"/>
      <c r="U221" s="195"/>
      <c r="V221" s="195"/>
    </row>
    <row r="222" spans="1:22" ht="40.5" customHeight="1" x14ac:dyDescent="0.25">
      <c r="A222" s="36" t="s">
        <v>773</v>
      </c>
      <c r="B222" s="3" t="s">
        <v>774</v>
      </c>
      <c r="C222" s="147" t="s">
        <v>775</v>
      </c>
      <c r="D222" s="143" t="s">
        <v>776</v>
      </c>
      <c r="E222" s="3"/>
      <c r="F222" s="3"/>
      <c r="G222" s="53"/>
      <c r="H222" s="28" t="s">
        <v>397</v>
      </c>
      <c r="I222" s="4" t="s">
        <v>398</v>
      </c>
      <c r="J222" s="3">
        <v>36</v>
      </c>
      <c r="K222" s="3">
        <v>0</v>
      </c>
      <c r="L222" s="3">
        <v>36</v>
      </c>
      <c r="M222" s="5">
        <v>525000</v>
      </c>
      <c r="N222" s="5">
        <v>1731051000</v>
      </c>
      <c r="O222" s="6" t="s">
        <v>67</v>
      </c>
      <c r="P222" s="6" t="s">
        <v>184</v>
      </c>
      <c r="Q222" s="5">
        <v>525000</v>
      </c>
      <c r="R222" s="5">
        <v>103000</v>
      </c>
      <c r="S222" s="5">
        <v>2000000</v>
      </c>
      <c r="T222" s="5">
        <v>0</v>
      </c>
      <c r="U222" s="5">
        <v>2000000</v>
      </c>
      <c r="V222" s="5">
        <v>0</v>
      </c>
    </row>
    <row r="223" spans="1:22" ht="15" customHeight="1" x14ac:dyDescent="0.25">
      <c r="A223" s="36" t="s">
        <v>773</v>
      </c>
      <c r="B223" s="3" t="s">
        <v>777</v>
      </c>
      <c r="C223" s="148"/>
      <c r="D223" s="144"/>
      <c r="E223" s="3"/>
      <c r="F223" s="3"/>
      <c r="G223" s="53"/>
      <c r="H223" s="28" t="s">
        <v>778</v>
      </c>
      <c r="I223" s="4">
        <v>44516</v>
      </c>
      <c r="J223" s="3">
        <v>3</v>
      </c>
      <c r="K223" s="3">
        <v>0</v>
      </c>
      <c r="L223" s="3">
        <v>3</v>
      </c>
      <c r="M223" s="5">
        <v>525000</v>
      </c>
      <c r="N223" s="5">
        <v>114254250</v>
      </c>
      <c r="O223" s="142" t="s">
        <v>779</v>
      </c>
      <c r="P223" s="162"/>
      <c r="Q223" s="5">
        <v>525000</v>
      </c>
      <c r="R223" s="5">
        <v>105000</v>
      </c>
      <c r="S223" s="5">
        <v>2000000</v>
      </c>
      <c r="T223" s="5">
        <v>0</v>
      </c>
      <c r="U223" s="5">
        <v>2000000</v>
      </c>
      <c r="V223" s="5">
        <v>0</v>
      </c>
    </row>
    <row r="224" spans="1:22" ht="27.75" customHeight="1" x14ac:dyDescent="0.25">
      <c r="A224" s="36" t="s">
        <v>773</v>
      </c>
      <c r="B224" s="3" t="s">
        <v>780</v>
      </c>
      <c r="C224" s="149"/>
      <c r="D224" s="145"/>
      <c r="E224" s="3" t="s">
        <v>96</v>
      </c>
      <c r="F224" s="3" t="s">
        <v>44</v>
      </c>
      <c r="G224" s="53">
        <v>91.59</v>
      </c>
      <c r="H224" s="28" t="s">
        <v>781</v>
      </c>
      <c r="I224" s="4" t="s">
        <v>782</v>
      </c>
      <c r="J224" s="3">
        <v>60</v>
      </c>
      <c r="K224" s="3">
        <v>0</v>
      </c>
      <c r="L224" s="3">
        <v>60</v>
      </c>
      <c r="M224" s="19" t="s">
        <v>783</v>
      </c>
      <c r="N224" s="5">
        <v>3000488400</v>
      </c>
      <c r="O224" s="6" t="s">
        <v>35</v>
      </c>
      <c r="P224" s="6" t="s">
        <v>50</v>
      </c>
      <c r="Q224" s="5">
        <v>560000</v>
      </c>
      <c r="R224" s="5">
        <v>105000</v>
      </c>
      <c r="S224" s="5">
        <v>2000000</v>
      </c>
      <c r="T224" s="5">
        <v>0</v>
      </c>
      <c r="U224" s="5">
        <v>2000000</v>
      </c>
      <c r="V224" s="5">
        <v>0</v>
      </c>
    </row>
    <row r="225" spans="1:22" ht="32.25" customHeight="1" x14ac:dyDescent="0.25">
      <c r="A225" s="36" t="s">
        <v>773</v>
      </c>
      <c r="B225" s="3" t="s">
        <v>784</v>
      </c>
      <c r="C225" s="8" t="s">
        <v>785</v>
      </c>
      <c r="D225" s="41">
        <v>35</v>
      </c>
      <c r="E225" s="3" t="s">
        <v>96</v>
      </c>
      <c r="F225" s="3">
        <v>3</v>
      </c>
      <c r="G225" s="53">
        <v>35</v>
      </c>
      <c r="H225" s="28">
        <v>44467</v>
      </c>
      <c r="I225" s="4">
        <v>44831</v>
      </c>
      <c r="J225" s="3">
        <v>12</v>
      </c>
      <c r="K225" s="3">
        <v>0</v>
      </c>
      <c r="L225" s="3">
        <v>12</v>
      </c>
      <c r="M225" s="157" t="s">
        <v>260</v>
      </c>
      <c r="N225" s="158"/>
      <c r="O225" s="158"/>
      <c r="P225" s="159"/>
      <c r="Q225" s="5">
        <v>0</v>
      </c>
      <c r="R225" s="5">
        <v>105000</v>
      </c>
      <c r="S225" s="5">
        <v>0</v>
      </c>
      <c r="T225" s="5">
        <v>0</v>
      </c>
      <c r="U225" s="5">
        <v>0</v>
      </c>
      <c r="V225" s="5">
        <v>0</v>
      </c>
    </row>
    <row r="226" spans="1:22" ht="15" customHeight="1" x14ac:dyDescent="0.25">
      <c r="A226" s="36" t="s">
        <v>786</v>
      </c>
      <c r="B226" s="3" t="s">
        <v>787</v>
      </c>
      <c r="C226" s="3" t="s">
        <v>788</v>
      </c>
      <c r="D226" s="12">
        <v>46.12</v>
      </c>
      <c r="E226" s="3" t="s">
        <v>52</v>
      </c>
      <c r="F226" s="3" t="s">
        <v>44</v>
      </c>
      <c r="G226" s="53">
        <v>46.12</v>
      </c>
      <c r="H226" s="28">
        <v>43891</v>
      </c>
      <c r="I226" s="4" t="s">
        <v>789</v>
      </c>
      <c r="J226" s="3">
        <v>36</v>
      </c>
      <c r="K226" s="3">
        <v>0</v>
      </c>
      <c r="L226" s="3">
        <v>36</v>
      </c>
      <c r="M226" s="5">
        <v>575000</v>
      </c>
      <c r="N226" s="5">
        <v>954684000</v>
      </c>
      <c r="O226" s="6" t="s">
        <v>67</v>
      </c>
      <c r="P226" s="6" t="s">
        <v>184</v>
      </c>
      <c r="Q226" s="5">
        <v>575000</v>
      </c>
      <c r="R226" s="5">
        <v>103000</v>
      </c>
      <c r="S226" s="5">
        <v>2000000</v>
      </c>
      <c r="T226" s="5">
        <v>1500000</v>
      </c>
      <c r="U226" s="5">
        <v>2000000</v>
      </c>
      <c r="V226" s="5">
        <v>0</v>
      </c>
    </row>
    <row r="227" spans="1:22" ht="15" customHeight="1" x14ac:dyDescent="0.25">
      <c r="A227" s="36" t="s">
        <v>786</v>
      </c>
      <c r="B227" s="3" t="s">
        <v>790</v>
      </c>
      <c r="C227" s="147" t="s">
        <v>791</v>
      </c>
      <c r="D227" s="143">
        <v>44.4</v>
      </c>
      <c r="E227" s="3"/>
      <c r="F227" s="3"/>
      <c r="G227" s="53"/>
      <c r="H227" s="28" t="s">
        <v>792</v>
      </c>
      <c r="I227" s="4" t="s">
        <v>65</v>
      </c>
      <c r="J227" s="3">
        <v>24</v>
      </c>
      <c r="K227" s="3">
        <v>0</v>
      </c>
      <c r="L227" s="3">
        <v>24</v>
      </c>
      <c r="M227" s="5">
        <v>850000</v>
      </c>
      <c r="N227" s="5">
        <v>905760000</v>
      </c>
      <c r="O227" s="6" t="s">
        <v>67</v>
      </c>
      <c r="P227" s="6" t="s">
        <v>793</v>
      </c>
      <c r="Q227" s="5">
        <v>850000</v>
      </c>
      <c r="R227" s="5">
        <v>103000</v>
      </c>
      <c r="S227" s="5">
        <v>2000000</v>
      </c>
      <c r="T227" s="5">
        <v>0</v>
      </c>
      <c r="U227" s="5">
        <v>2000000</v>
      </c>
      <c r="V227" s="5">
        <v>0</v>
      </c>
    </row>
    <row r="228" spans="1:22" ht="15" customHeight="1" x14ac:dyDescent="0.25">
      <c r="A228" s="36" t="s">
        <v>786</v>
      </c>
      <c r="B228" s="3" t="s">
        <v>794</v>
      </c>
      <c r="C228" s="149"/>
      <c r="D228" s="145"/>
      <c r="E228" s="3" t="s">
        <v>43</v>
      </c>
      <c r="F228" s="3" t="s">
        <v>44</v>
      </c>
      <c r="G228" s="53">
        <v>44.4</v>
      </c>
      <c r="H228" s="28" t="s">
        <v>778</v>
      </c>
      <c r="I228" s="4" t="s">
        <v>795</v>
      </c>
      <c r="J228" s="3">
        <v>24</v>
      </c>
      <c r="K228" s="3">
        <v>0</v>
      </c>
      <c r="L228" s="3">
        <v>24</v>
      </c>
      <c r="M228" s="5">
        <v>850000</v>
      </c>
      <c r="N228" s="5">
        <v>905760000</v>
      </c>
      <c r="O228" s="6" t="s">
        <v>35</v>
      </c>
      <c r="P228" s="6" t="s">
        <v>159</v>
      </c>
      <c r="Q228" s="5">
        <v>850000</v>
      </c>
      <c r="R228" s="5">
        <v>105000</v>
      </c>
      <c r="S228" s="5">
        <v>2000000</v>
      </c>
      <c r="T228" s="5">
        <v>0</v>
      </c>
      <c r="U228" s="5">
        <v>2000000</v>
      </c>
      <c r="V228" s="5">
        <v>0</v>
      </c>
    </row>
    <row r="229" spans="1:22" ht="25.5" customHeight="1" x14ac:dyDescent="0.25">
      <c r="A229" s="36" t="s">
        <v>796</v>
      </c>
      <c r="B229" s="3" t="s">
        <v>797</v>
      </c>
      <c r="C229" s="147" t="s">
        <v>798</v>
      </c>
      <c r="D229" s="143">
        <v>57.2</v>
      </c>
      <c r="E229" s="3"/>
      <c r="F229" s="3"/>
      <c r="G229" s="53"/>
      <c r="H229" s="28">
        <v>43291</v>
      </c>
      <c r="I229" s="4">
        <v>44386</v>
      </c>
      <c r="J229" s="3">
        <v>36</v>
      </c>
      <c r="K229" s="3">
        <v>0</v>
      </c>
      <c r="L229" s="3">
        <v>36</v>
      </c>
      <c r="M229" s="5" t="s">
        <v>799</v>
      </c>
      <c r="N229" s="5">
        <v>1063920000</v>
      </c>
      <c r="O229" s="6" t="s">
        <v>67</v>
      </c>
      <c r="P229" s="6" t="s">
        <v>184</v>
      </c>
      <c r="Q229" s="5">
        <v>500000</v>
      </c>
      <c r="R229" s="5">
        <v>103000</v>
      </c>
      <c r="S229" s="5">
        <v>2000000</v>
      </c>
      <c r="T229" s="5">
        <v>0</v>
      </c>
      <c r="U229" s="5">
        <v>2000000</v>
      </c>
      <c r="V229" s="5">
        <v>0</v>
      </c>
    </row>
    <row r="230" spans="1:22" ht="25.5" customHeight="1" x14ac:dyDescent="0.25">
      <c r="A230" s="36" t="s">
        <v>796</v>
      </c>
      <c r="B230" s="3" t="s">
        <v>800</v>
      </c>
      <c r="C230" s="149"/>
      <c r="D230" s="145"/>
      <c r="E230" s="3" t="s">
        <v>115</v>
      </c>
      <c r="F230" s="3" t="s">
        <v>44</v>
      </c>
      <c r="G230" s="53">
        <v>57.2</v>
      </c>
      <c r="H230" s="28" t="s">
        <v>521</v>
      </c>
      <c r="I230" s="4" t="s">
        <v>522</v>
      </c>
      <c r="J230" s="3">
        <v>36</v>
      </c>
      <c r="K230" s="3">
        <v>0</v>
      </c>
      <c r="L230" s="3">
        <v>36</v>
      </c>
      <c r="M230" s="5">
        <v>525000</v>
      </c>
      <c r="N230" s="5">
        <v>1081080000</v>
      </c>
      <c r="O230" s="6" t="s">
        <v>35</v>
      </c>
      <c r="P230" s="6" t="s">
        <v>36</v>
      </c>
      <c r="Q230" s="5">
        <v>525000</v>
      </c>
      <c r="R230" s="5">
        <v>105000</v>
      </c>
      <c r="S230" s="5">
        <v>2000000</v>
      </c>
      <c r="T230" s="5">
        <v>0</v>
      </c>
      <c r="U230" s="5">
        <v>2000000</v>
      </c>
      <c r="V230" s="5">
        <v>0</v>
      </c>
    </row>
    <row r="231" spans="1:22" ht="15" customHeight="1" x14ac:dyDescent="0.25">
      <c r="A231" s="150" t="s">
        <v>801</v>
      </c>
      <c r="B231" s="3" t="s">
        <v>802</v>
      </c>
      <c r="C231" s="147" t="s">
        <v>803</v>
      </c>
      <c r="D231" s="143">
        <v>28</v>
      </c>
      <c r="E231" s="3"/>
      <c r="F231" s="3"/>
      <c r="G231" s="53"/>
      <c r="H231" s="28" t="s">
        <v>804</v>
      </c>
      <c r="I231" s="4">
        <v>44469</v>
      </c>
      <c r="J231" s="3">
        <v>24</v>
      </c>
      <c r="K231" s="3">
        <v>0</v>
      </c>
      <c r="L231" s="3">
        <v>24</v>
      </c>
      <c r="M231" s="5">
        <v>1350000</v>
      </c>
      <c r="N231" s="5">
        <v>907200000</v>
      </c>
      <c r="O231" s="6" t="s">
        <v>67</v>
      </c>
      <c r="P231" s="6" t="s">
        <v>805</v>
      </c>
      <c r="Q231" s="5">
        <v>1350000</v>
      </c>
      <c r="R231" s="5">
        <v>103000</v>
      </c>
      <c r="S231" s="5">
        <v>2000000</v>
      </c>
      <c r="T231" s="5">
        <v>1500000</v>
      </c>
      <c r="U231" s="5">
        <v>2000000</v>
      </c>
      <c r="V231" s="5">
        <v>0</v>
      </c>
    </row>
    <row r="232" spans="1:22" ht="15" customHeight="1" x14ac:dyDescent="0.25">
      <c r="A232" s="153"/>
      <c r="B232" s="3" t="s">
        <v>806</v>
      </c>
      <c r="C232" s="148"/>
      <c r="D232" s="144"/>
      <c r="E232" s="3"/>
      <c r="F232" s="3"/>
      <c r="G232" s="53"/>
      <c r="H232" s="28" t="s">
        <v>807</v>
      </c>
      <c r="I232" s="4" t="s">
        <v>808</v>
      </c>
      <c r="J232" s="3">
        <v>12</v>
      </c>
      <c r="K232" s="3">
        <v>0</v>
      </c>
      <c r="L232" s="3">
        <v>12</v>
      </c>
      <c r="M232" s="5">
        <v>1350000</v>
      </c>
      <c r="N232" s="5">
        <v>453600000</v>
      </c>
      <c r="O232" s="6" t="s">
        <v>67</v>
      </c>
      <c r="P232" s="6" t="s">
        <v>41</v>
      </c>
      <c r="Q232" s="5">
        <v>1350000</v>
      </c>
      <c r="R232" s="5">
        <v>105000</v>
      </c>
      <c r="S232" s="5">
        <v>2000000</v>
      </c>
      <c r="T232" s="5">
        <v>1500000</v>
      </c>
      <c r="U232" s="5">
        <v>2000000</v>
      </c>
      <c r="V232" s="5">
        <v>0</v>
      </c>
    </row>
    <row r="233" spans="1:22" ht="15" customHeight="1" x14ac:dyDescent="0.25">
      <c r="A233" s="151"/>
      <c r="B233" s="3" t="s">
        <v>809</v>
      </c>
      <c r="C233" s="149"/>
      <c r="D233" s="145"/>
      <c r="E233" s="3" t="s">
        <v>96</v>
      </c>
      <c r="F233" s="3" t="s">
        <v>44</v>
      </c>
      <c r="G233" s="53">
        <v>28</v>
      </c>
      <c r="H233" s="28">
        <v>44583</v>
      </c>
      <c r="I233" s="4">
        <v>44947</v>
      </c>
      <c r="J233" s="142" t="s">
        <v>810</v>
      </c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2"/>
    </row>
    <row r="234" spans="1:22" ht="15" customHeight="1" x14ac:dyDescent="0.25">
      <c r="A234" s="50" t="s">
        <v>811</v>
      </c>
      <c r="B234" s="3" t="s">
        <v>812</v>
      </c>
      <c r="C234" s="146" t="s">
        <v>813</v>
      </c>
      <c r="D234" s="142">
        <v>16.100000000000001</v>
      </c>
      <c r="E234" s="3"/>
      <c r="F234" s="3"/>
      <c r="G234" s="53"/>
      <c r="H234" s="28" t="s">
        <v>792</v>
      </c>
      <c r="I234" s="4" t="s">
        <v>69</v>
      </c>
      <c r="J234" s="3">
        <v>36</v>
      </c>
      <c r="K234" s="3">
        <v>0</v>
      </c>
      <c r="L234" s="3">
        <v>36</v>
      </c>
      <c r="M234" s="5">
        <v>265000</v>
      </c>
      <c r="N234" s="5">
        <v>153594000</v>
      </c>
      <c r="O234" s="6" t="s">
        <v>35</v>
      </c>
      <c r="P234" s="6" t="s">
        <v>36</v>
      </c>
      <c r="Q234" s="5">
        <v>265000</v>
      </c>
      <c r="R234" s="5">
        <v>103000</v>
      </c>
      <c r="S234" s="5">
        <v>2000000</v>
      </c>
      <c r="T234" s="5">
        <v>1500000</v>
      </c>
      <c r="U234" s="5">
        <v>3000000</v>
      </c>
      <c r="V234" s="5">
        <v>2000000</v>
      </c>
    </row>
    <row r="235" spans="1:22" ht="15" customHeight="1" x14ac:dyDescent="0.25">
      <c r="A235" s="50" t="s">
        <v>811</v>
      </c>
      <c r="B235" s="3" t="s">
        <v>814</v>
      </c>
      <c r="C235" s="146"/>
      <c r="D235" s="142"/>
      <c r="E235" s="3" t="s">
        <v>43</v>
      </c>
      <c r="F235" s="3">
        <v>2</v>
      </c>
      <c r="G235" s="53">
        <v>16.100000000000001</v>
      </c>
      <c r="H235" s="28">
        <v>43619</v>
      </c>
      <c r="I235" s="4">
        <v>44714</v>
      </c>
      <c r="J235" s="146" t="s">
        <v>815</v>
      </c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</row>
    <row r="236" spans="1:22" ht="15" customHeight="1" x14ac:dyDescent="0.25">
      <c r="A236" s="7" t="s">
        <v>816</v>
      </c>
      <c r="B236" s="3" t="s">
        <v>817</v>
      </c>
      <c r="C236" s="3" t="s">
        <v>818</v>
      </c>
      <c r="D236" s="12">
        <v>162</v>
      </c>
      <c r="E236" s="3" t="s">
        <v>96</v>
      </c>
      <c r="F236" s="3" t="s">
        <v>44</v>
      </c>
      <c r="G236" s="53">
        <v>162</v>
      </c>
      <c r="H236" s="28">
        <v>43862</v>
      </c>
      <c r="I236" s="4">
        <v>45688</v>
      </c>
      <c r="J236" s="3">
        <v>60</v>
      </c>
      <c r="K236" s="3">
        <v>0</v>
      </c>
      <c r="L236" s="3">
        <v>60</v>
      </c>
      <c r="M236" s="5">
        <v>275000</v>
      </c>
      <c r="N236" s="5">
        <v>2673000000</v>
      </c>
      <c r="O236" s="6" t="s">
        <v>35</v>
      </c>
      <c r="P236" s="6" t="s">
        <v>104</v>
      </c>
      <c r="Q236" s="5">
        <v>275000</v>
      </c>
      <c r="R236" s="5">
        <v>50000</v>
      </c>
      <c r="S236" s="5">
        <v>2000000</v>
      </c>
      <c r="T236" s="5">
        <v>1500000</v>
      </c>
      <c r="U236" s="5">
        <v>10000000</v>
      </c>
      <c r="V236" s="5">
        <v>5000000</v>
      </c>
    </row>
    <row r="237" spans="1:22" ht="15" customHeight="1" x14ac:dyDescent="0.25">
      <c r="A237" s="7" t="s">
        <v>819</v>
      </c>
      <c r="B237" s="3" t="s">
        <v>820</v>
      </c>
      <c r="C237" s="3" t="s">
        <v>821</v>
      </c>
      <c r="D237" s="12" t="s">
        <v>590</v>
      </c>
      <c r="E237" s="3" t="s">
        <v>265</v>
      </c>
      <c r="F237" s="3" t="s">
        <v>265</v>
      </c>
      <c r="G237" s="53" t="s">
        <v>265</v>
      </c>
      <c r="H237" s="28">
        <v>44137</v>
      </c>
      <c r="I237" s="4">
        <v>45231</v>
      </c>
      <c r="J237" s="3">
        <v>36</v>
      </c>
      <c r="K237" s="3">
        <v>0</v>
      </c>
      <c r="L237" s="3">
        <v>36</v>
      </c>
      <c r="M237" s="160" t="s">
        <v>822</v>
      </c>
      <c r="N237" s="160"/>
      <c r="O237" s="160"/>
      <c r="P237" s="160"/>
      <c r="Q237" s="160"/>
      <c r="R237" s="160"/>
      <c r="S237" s="160"/>
      <c r="T237" s="160"/>
      <c r="U237" s="160"/>
      <c r="V237" s="160"/>
    </row>
    <row r="238" spans="1:22" ht="15" customHeight="1" x14ac:dyDescent="0.25">
      <c r="A238" s="36" t="s">
        <v>823</v>
      </c>
      <c r="B238" s="3" t="s">
        <v>824</v>
      </c>
      <c r="C238" s="3" t="s">
        <v>825</v>
      </c>
      <c r="D238" s="12">
        <v>92.38</v>
      </c>
      <c r="E238" s="3" t="s">
        <v>43</v>
      </c>
      <c r="F238" s="3">
        <v>2</v>
      </c>
      <c r="G238" s="53">
        <v>92.38</v>
      </c>
      <c r="H238" s="28">
        <v>43466</v>
      </c>
      <c r="I238" s="4" t="s">
        <v>826</v>
      </c>
      <c r="J238" s="3">
        <v>60</v>
      </c>
      <c r="K238" s="3">
        <v>0</v>
      </c>
      <c r="L238" s="3">
        <v>60</v>
      </c>
      <c r="M238" s="5">
        <v>200000</v>
      </c>
      <c r="N238" s="5">
        <v>1108560000</v>
      </c>
      <c r="O238" s="6" t="s">
        <v>658</v>
      </c>
      <c r="P238" s="6" t="s">
        <v>463</v>
      </c>
      <c r="Q238" s="5">
        <v>200000</v>
      </c>
      <c r="R238" s="5">
        <v>103000</v>
      </c>
      <c r="S238" s="5">
        <v>2000000</v>
      </c>
      <c r="T238" s="5">
        <v>0</v>
      </c>
      <c r="U238" s="5">
        <v>2000000</v>
      </c>
      <c r="V238" s="5">
        <v>0</v>
      </c>
    </row>
    <row r="239" spans="1:22" ht="15" customHeight="1" x14ac:dyDescent="0.25">
      <c r="A239" s="36" t="s">
        <v>823</v>
      </c>
      <c r="B239" s="3" t="s">
        <v>827</v>
      </c>
      <c r="C239" s="147" t="s">
        <v>828</v>
      </c>
      <c r="D239" s="143">
        <v>57.56</v>
      </c>
      <c r="E239" s="3"/>
      <c r="F239" s="3"/>
      <c r="G239" s="53"/>
      <c r="H239" s="28" t="s">
        <v>829</v>
      </c>
      <c r="I239" s="4" t="s">
        <v>734</v>
      </c>
      <c r="J239" s="3">
        <v>60</v>
      </c>
      <c r="K239" s="3">
        <v>0</v>
      </c>
      <c r="L239" s="3">
        <v>60</v>
      </c>
      <c r="M239" s="5">
        <v>200000</v>
      </c>
      <c r="N239" s="5">
        <v>690720000</v>
      </c>
      <c r="O239" s="6" t="s">
        <v>658</v>
      </c>
      <c r="P239" s="6" t="s">
        <v>463</v>
      </c>
      <c r="Q239" s="5">
        <v>200000</v>
      </c>
      <c r="R239" s="5">
        <v>103000</v>
      </c>
      <c r="S239" s="5">
        <v>2000000</v>
      </c>
      <c r="T239" s="5">
        <v>0</v>
      </c>
      <c r="U239" s="5">
        <v>2000000</v>
      </c>
      <c r="V239" s="5">
        <v>0</v>
      </c>
    </row>
    <row r="240" spans="1:22" ht="15" customHeight="1" x14ac:dyDescent="0.25">
      <c r="A240" s="36" t="s">
        <v>823</v>
      </c>
      <c r="B240" s="3" t="s">
        <v>830</v>
      </c>
      <c r="C240" s="148"/>
      <c r="D240" s="144"/>
      <c r="E240" s="3"/>
      <c r="F240" s="3"/>
      <c r="G240" s="53"/>
      <c r="H240" s="174" t="s">
        <v>831</v>
      </c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56"/>
    </row>
    <row r="241" spans="1:22" ht="28.5" customHeight="1" x14ac:dyDescent="0.25">
      <c r="A241" s="36" t="s">
        <v>823</v>
      </c>
      <c r="B241" s="3" t="s">
        <v>832</v>
      </c>
      <c r="C241" s="149"/>
      <c r="D241" s="145"/>
      <c r="E241" s="3" t="s">
        <v>96</v>
      </c>
      <c r="F241" s="3">
        <v>2</v>
      </c>
      <c r="G241" s="53">
        <v>57.56</v>
      </c>
      <c r="H241" s="28" t="s">
        <v>584</v>
      </c>
      <c r="I241" s="4" t="s">
        <v>833</v>
      </c>
      <c r="J241" s="3">
        <v>60</v>
      </c>
      <c r="K241" s="3">
        <v>0</v>
      </c>
      <c r="L241" s="3">
        <v>60</v>
      </c>
      <c r="M241" s="5" t="s">
        <v>834</v>
      </c>
      <c r="N241" s="5">
        <v>718348800</v>
      </c>
      <c r="O241" s="6" t="s">
        <v>658</v>
      </c>
      <c r="P241" s="6" t="s">
        <v>835</v>
      </c>
      <c r="Q241" s="5">
        <v>220000</v>
      </c>
      <c r="R241" s="5">
        <v>105000</v>
      </c>
      <c r="S241" s="5">
        <v>2000000</v>
      </c>
      <c r="T241" s="5">
        <v>0</v>
      </c>
      <c r="U241" s="5">
        <v>2000000</v>
      </c>
      <c r="V241" s="5">
        <v>0</v>
      </c>
    </row>
    <row r="242" spans="1:22" ht="15" customHeight="1" x14ac:dyDescent="0.25">
      <c r="A242" s="36" t="s">
        <v>836</v>
      </c>
      <c r="B242" s="3" t="s">
        <v>837</v>
      </c>
      <c r="C242" s="147" t="s">
        <v>838</v>
      </c>
      <c r="D242" s="143">
        <v>9</v>
      </c>
      <c r="E242" s="3"/>
      <c r="F242" s="3"/>
      <c r="G242" s="53"/>
      <c r="H242" s="28">
        <v>43888</v>
      </c>
      <c r="I242" s="4">
        <v>44253</v>
      </c>
      <c r="J242" s="3">
        <v>12</v>
      </c>
      <c r="K242" s="3">
        <v>0</v>
      </c>
      <c r="L242" s="3">
        <v>12</v>
      </c>
      <c r="M242" s="5">
        <v>1050000</v>
      </c>
      <c r="N242" s="5">
        <v>113400000</v>
      </c>
      <c r="O242" s="6" t="s">
        <v>67</v>
      </c>
      <c r="P242" s="6" t="s">
        <v>41</v>
      </c>
      <c r="Q242" s="5">
        <v>1050000</v>
      </c>
      <c r="R242" s="5">
        <v>103000</v>
      </c>
      <c r="S242" s="5">
        <v>2000000</v>
      </c>
      <c r="T242" s="5">
        <v>1500000</v>
      </c>
      <c r="U242" s="5">
        <v>2000000</v>
      </c>
      <c r="V242" s="5">
        <v>0</v>
      </c>
    </row>
    <row r="243" spans="1:22" ht="15" customHeight="1" x14ac:dyDescent="0.25">
      <c r="A243" s="36" t="s">
        <v>836</v>
      </c>
      <c r="B243" s="3" t="s">
        <v>839</v>
      </c>
      <c r="C243" s="149"/>
      <c r="D243" s="145"/>
      <c r="E243" s="3" t="s">
        <v>115</v>
      </c>
      <c r="F243" s="3" t="s">
        <v>44</v>
      </c>
      <c r="G243" s="53">
        <v>9</v>
      </c>
      <c r="H243" s="28" t="s">
        <v>343</v>
      </c>
      <c r="I243" s="4" t="s">
        <v>840</v>
      </c>
      <c r="J243" s="3">
        <v>12</v>
      </c>
      <c r="K243" s="3">
        <v>0</v>
      </c>
      <c r="L243" s="3">
        <v>12</v>
      </c>
      <c r="M243" s="5">
        <v>1050000</v>
      </c>
      <c r="N243" s="5">
        <v>113400000</v>
      </c>
      <c r="O243" s="6" t="s">
        <v>67</v>
      </c>
      <c r="P243" s="6" t="s">
        <v>41</v>
      </c>
      <c r="Q243" s="5">
        <v>1050000</v>
      </c>
      <c r="R243" s="5">
        <v>103000</v>
      </c>
      <c r="S243" s="5">
        <v>2000000</v>
      </c>
      <c r="T243" s="5">
        <v>1500000</v>
      </c>
      <c r="U243" s="5">
        <v>2000000</v>
      </c>
      <c r="V243" s="5">
        <v>0</v>
      </c>
    </row>
    <row r="244" spans="1:22" ht="15" customHeight="1" x14ac:dyDescent="0.25">
      <c r="A244" s="36" t="s">
        <v>841</v>
      </c>
      <c r="B244" s="3" t="s">
        <v>842</v>
      </c>
      <c r="C244" s="147" t="s">
        <v>843</v>
      </c>
      <c r="D244" s="143">
        <v>32</v>
      </c>
      <c r="E244" s="3"/>
      <c r="F244" s="3"/>
      <c r="G244" s="53"/>
      <c r="H244" s="156" t="s">
        <v>844</v>
      </c>
      <c r="I244" s="154" t="s">
        <v>441</v>
      </c>
      <c r="J244" s="3">
        <v>24</v>
      </c>
      <c r="K244" s="3">
        <v>0</v>
      </c>
      <c r="L244" s="3">
        <v>24</v>
      </c>
      <c r="M244" s="5">
        <v>600000</v>
      </c>
      <c r="N244" s="5">
        <v>345600000</v>
      </c>
      <c r="O244" s="6" t="s">
        <v>67</v>
      </c>
      <c r="P244" s="6" t="s">
        <v>845</v>
      </c>
      <c r="Q244" s="5">
        <v>600000</v>
      </c>
      <c r="R244" s="5">
        <v>103000</v>
      </c>
      <c r="S244" s="5">
        <v>2000000</v>
      </c>
      <c r="T244" s="5">
        <v>0</v>
      </c>
      <c r="U244" s="5">
        <v>2000000</v>
      </c>
      <c r="V244" s="5">
        <v>0</v>
      </c>
    </row>
    <row r="245" spans="1:22" ht="15" customHeight="1" x14ac:dyDescent="0.25">
      <c r="A245" s="36" t="s">
        <v>841</v>
      </c>
      <c r="B245" s="3" t="s">
        <v>846</v>
      </c>
      <c r="C245" s="148"/>
      <c r="D245" s="144"/>
      <c r="E245" s="3"/>
      <c r="F245" s="3"/>
      <c r="G245" s="53"/>
      <c r="H245" s="156"/>
      <c r="I245" s="154"/>
      <c r="J245" s="146" t="s">
        <v>382</v>
      </c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</row>
    <row r="246" spans="1:22" ht="15" customHeight="1" x14ac:dyDescent="0.25">
      <c r="A246" s="36" t="s">
        <v>841</v>
      </c>
      <c r="B246" s="3" t="s">
        <v>847</v>
      </c>
      <c r="C246" s="148"/>
      <c r="D246" s="144"/>
      <c r="E246" s="3"/>
      <c r="F246" s="3"/>
      <c r="G246" s="53"/>
      <c r="H246" s="28" t="s">
        <v>848</v>
      </c>
      <c r="I246" s="4" t="s">
        <v>849</v>
      </c>
      <c r="J246" s="3">
        <v>24</v>
      </c>
      <c r="K246" s="3">
        <v>0</v>
      </c>
      <c r="L246" s="3">
        <v>24</v>
      </c>
      <c r="M246" s="5">
        <v>600000</v>
      </c>
      <c r="N246" s="5" t="s">
        <v>850</v>
      </c>
      <c r="O246" s="6" t="s">
        <v>67</v>
      </c>
      <c r="P246" s="6" t="s">
        <v>845</v>
      </c>
      <c r="Q246" s="5">
        <v>600000</v>
      </c>
      <c r="R246" s="5">
        <v>105000</v>
      </c>
      <c r="S246" s="5">
        <v>2000000</v>
      </c>
      <c r="T246" s="5">
        <v>0</v>
      </c>
      <c r="U246" s="5">
        <v>2000000</v>
      </c>
      <c r="V246" s="5">
        <v>0</v>
      </c>
    </row>
    <row r="247" spans="1:22" ht="15" customHeight="1" x14ac:dyDescent="0.25">
      <c r="A247" s="36" t="s">
        <v>841</v>
      </c>
      <c r="B247" s="3" t="s">
        <v>851</v>
      </c>
      <c r="C247" s="149"/>
      <c r="D247" s="145"/>
      <c r="E247" s="3" t="s">
        <v>43</v>
      </c>
      <c r="F247" s="3">
        <v>1</v>
      </c>
      <c r="G247" s="53">
        <v>32</v>
      </c>
      <c r="H247" s="28" t="s">
        <v>852</v>
      </c>
      <c r="I247" s="4" t="s">
        <v>853</v>
      </c>
      <c r="J247" s="3">
        <v>24</v>
      </c>
      <c r="K247" s="3">
        <v>0</v>
      </c>
      <c r="L247" s="3">
        <v>24</v>
      </c>
      <c r="M247" s="157" t="s">
        <v>854</v>
      </c>
      <c r="N247" s="158"/>
      <c r="O247" s="158"/>
      <c r="P247" s="158"/>
      <c r="Q247" s="158"/>
      <c r="R247" s="158"/>
      <c r="S247" s="158"/>
      <c r="T247" s="158"/>
      <c r="U247" s="158"/>
      <c r="V247" s="159"/>
    </row>
    <row r="248" spans="1:22" ht="15" customHeight="1" x14ac:dyDescent="0.25">
      <c r="A248" s="36" t="s">
        <v>855</v>
      </c>
      <c r="B248" s="3" t="s">
        <v>856</v>
      </c>
      <c r="C248" s="147" t="s">
        <v>204</v>
      </c>
      <c r="D248" s="143">
        <v>41.5</v>
      </c>
      <c r="E248" s="3"/>
      <c r="F248" s="3"/>
      <c r="G248" s="53"/>
      <c r="H248" s="28" t="s">
        <v>857</v>
      </c>
      <c r="I248" s="4" t="s">
        <v>858</v>
      </c>
      <c r="J248" s="3">
        <v>12</v>
      </c>
      <c r="K248" s="3">
        <v>0</v>
      </c>
      <c r="L248" s="3">
        <v>12</v>
      </c>
      <c r="M248" s="5" t="s">
        <v>205</v>
      </c>
      <c r="N248" s="5">
        <v>48000000</v>
      </c>
      <c r="O248" s="146" t="s">
        <v>859</v>
      </c>
      <c r="P248" s="146"/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</row>
    <row r="249" spans="1:22" ht="15" customHeight="1" x14ac:dyDescent="0.25">
      <c r="A249" s="36" t="s">
        <v>855</v>
      </c>
      <c r="B249" s="3" t="s">
        <v>860</v>
      </c>
      <c r="C249" s="148"/>
      <c r="D249" s="144"/>
      <c r="E249" s="3"/>
      <c r="F249" s="3"/>
      <c r="G249" s="53"/>
      <c r="H249" s="28" t="s">
        <v>861</v>
      </c>
      <c r="I249" s="4" t="s">
        <v>862</v>
      </c>
      <c r="J249" s="3">
        <v>12</v>
      </c>
      <c r="K249" s="3">
        <v>0</v>
      </c>
      <c r="L249" s="3">
        <v>12</v>
      </c>
      <c r="M249" s="5" t="s">
        <v>208</v>
      </c>
      <c r="N249" s="5">
        <v>53760000</v>
      </c>
      <c r="O249" s="146" t="s">
        <v>859</v>
      </c>
      <c r="P249" s="146"/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</row>
    <row r="250" spans="1:22" ht="15" customHeight="1" x14ac:dyDescent="0.25">
      <c r="A250" s="36" t="s">
        <v>855</v>
      </c>
      <c r="B250" s="3" t="s">
        <v>863</v>
      </c>
      <c r="C250" s="148"/>
      <c r="D250" s="144"/>
      <c r="E250" s="3"/>
      <c r="F250" s="3"/>
      <c r="G250" s="53"/>
      <c r="H250" s="28" t="s">
        <v>862</v>
      </c>
      <c r="I250" s="4" t="s">
        <v>864</v>
      </c>
      <c r="J250" s="11">
        <v>12</v>
      </c>
      <c r="K250" s="11">
        <v>0</v>
      </c>
      <c r="L250" s="11">
        <v>12</v>
      </c>
      <c r="M250" s="5" t="s">
        <v>208</v>
      </c>
      <c r="N250" s="5">
        <v>53760000</v>
      </c>
      <c r="O250" s="146" t="s">
        <v>859</v>
      </c>
      <c r="P250" s="146"/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</row>
    <row r="251" spans="1:22" ht="15" customHeight="1" x14ac:dyDescent="0.25">
      <c r="A251" s="36" t="s">
        <v>855</v>
      </c>
      <c r="B251" s="3" t="s">
        <v>865</v>
      </c>
      <c r="C251" s="149"/>
      <c r="D251" s="145"/>
      <c r="E251" s="3" t="s">
        <v>96</v>
      </c>
      <c r="F251" s="3">
        <v>3</v>
      </c>
      <c r="G251" s="53">
        <v>41.5</v>
      </c>
      <c r="H251" s="28" t="s">
        <v>643</v>
      </c>
      <c r="I251" s="4" t="s">
        <v>866</v>
      </c>
      <c r="J251" s="11">
        <v>12</v>
      </c>
      <c r="K251" s="11">
        <v>0</v>
      </c>
      <c r="L251" s="11">
        <v>12</v>
      </c>
      <c r="M251" s="5" t="s">
        <v>208</v>
      </c>
      <c r="N251" s="5">
        <v>53760000</v>
      </c>
      <c r="O251" s="146" t="s">
        <v>859</v>
      </c>
      <c r="P251" s="146"/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</row>
    <row r="252" spans="1:22" ht="39" customHeight="1" x14ac:dyDescent="0.25">
      <c r="A252" s="36" t="s">
        <v>855</v>
      </c>
      <c r="B252" s="3" t="s">
        <v>867</v>
      </c>
      <c r="C252" s="3" t="s">
        <v>868</v>
      </c>
      <c r="D252" s="12" t="s">
        <v>869</v>
      </c>
      <c r="E252" s="3"/>
      <c r="F252" s="3"/>
      <c r="G252" s="53"/>
      <c r="H252" s="28">
        <v>42468</v>
      </c>
      <c r="I252" s="4">
        <v>44293</v>
      </c>
      <c r="J252" s="147">
        <v>60</v>
      </c>
      <c r="K252" s="147">
        <v>0</v>
      </c>
      <c r="L252" s="147">
        <v>60</v>
      </c>
      <c r="M252" s="183" t="s">
        <v>870</v>
      </c>
      <c r="N252" s="5">
        <v>854100000</v>
      </c>
      <c r="O252" s="192" t="s">
        <v>658</v>
      </c>
      <c r="P252" s="192" t="s">
        <v>463</v>
      </c>
      <c r="Q252" s="183">
        <v>175000</v>
      </c>
      <c r="R252" s="183">
        <v>103000</v>
      </c>
      <c r="S252" s="183">
        <v>2000000</v>
      </c>
      <c r="T252" s="183">
        <v>0</v>
      </c>
      <c r="U252" s="183">
        <v>2000000</v>
      </c>
      <c r="V252" s="183">
        <v>2000000</v>
      </c>
    </row>
    <row r="253" spans="1:22" ht="15" customHeight="1" x14ac:dyDescent="0.25">
      <c r="A253" s="36" t="s">
        <v>855</v>
      </c>
      <c r="B253" s="3" t="s">
        <v>871</v>
      </c>
      <c r="C253" s="147" t="s">
        <v>872</v>
      </c>
      <c r="D253" s="143" t="s">
        <v>873</v>
      </c>
      <c r="E253" s="3"/>
      <c r="F253" s="3"/>
      <c r="G253" s="53"/>
      <c r="H253" s="28" t="s">
        <v>874</v>
      </c>
      <c r="I253" s="4" t="s">
        <v>875</v>
      </c>
      <c r="J253" s="149"/>
      <c r="K253" s="149"/>
      <c r="L253" s="149"/>
      <c r="M253" s="184"/>
      <c r="N253" s="5">
        <v>872001000</v>
      </c>
      <c r="O253" s="193"/>
      <c r="P253" s="193"/>
      <c r="Q253" s="184"/>
      <c r="R253" s="184"/>
      <c r="S253" s="184"/>
      <c r="T253" s="184"/>
      <c r="U253" s="184"/>
      <c r="V253" s="184"/>
    </row>
    <row r="254" spans="1:22" ht="15" customHeight="1" x14ac:dyDescent="0.25">
      <c r="A254" s="36" t="s">
        <v>855</v>
      </c>
      <c r="B254" s="3" t="s">
        <v>876</v>
      </c>
      <c r="C254" s="148"/>
      <c r="D254" s="144"/>
      <c r="E254" s="3"/>
      <c r="F254" s="3"/>
      <c r="G254" s="53"/>
      <c r="H254" s="28">
        <v>44395</v>
      </c>
      <c r="I254" s="4" t="s">
        <v>877</v>
      </c>
      <c r="J254" s="8">
        <v>3</v>
      </c>
      <c r="K254" s="8">
        <v>0</v>
      </c>
      <c r="L254" s="8">
        <v>3</v>
      </c>
      <c r="M254" s="14">
        <v>200000</v>
      </c>
      <c r="N254" s="5">
        <v>44718000</v>
      </c>
      <c r="O254" s="142" t="s">
        <v>218</v>
      </c>
      <c r="P254" s="162"/>
      <c r="Q254" s="14">
        <v>200000</v>
      </c>
      <c r="R254" s="14">
        <v>105000</v>
      </c>
      <c r="S254" s="14">
        <v>2000000</v>
      </c>
      <c r="T254" s="14">
        <v>0</v>
      </c>
      <c r="U254" s="14">
        <v>2000000</v>
      </c>
      <c r="V254" s="14">
        <v>2000000</v>
      </c>
    </row>
    <row r="255" spans="1:22" ht="28.5" customHeight="1" x14ac:dyDescent="0.25">
      <c r="A255" s="36" t="s">
        <v>855</v>
      </c>
      <c r="B255" s="3" t="s">
        <v>878</v>
      </c>
      <c r="C255" s="149"/>
      <c r="D255" s="145"/>
      <c r="E255" s="3" t="s">
        <v>96</v>
      </c>
      <c r="F255" s="3">
        <v>3</v>
      </c>
      <c r="G255" s="53">
        <v>74.53</v>
      </c>
      <c r="H255" s="28" t="s">
        <v>879</v>
      </c>
      <c r="I255" s="4" t="s">
        <v>880</v>
      </c>
      <c r="J255" s="8">
        <v>60</v>
      </c>
      <c r="K255" s="8">
        <v>0</v>
      </c>
      <c r="L255" s="8">
        <v>60</v>
      </c>
      <c r="M255" s="14" t="s">
        <v>870</v>
      </c>
      <c r="N255" s="5">
        <v>872001000</v>
      </c>
      <c r="O255" s="6" t="s">
        <v>214</v>
      </c>
      <c r="P255" s="6" t="s">
        <v>215</v>
      </c>
      <c r="Q255" s="14">
        <v>200000</v>
      </c>
      <c r="R255" s="14">
        <v>105000</v>
      </c>
      <c r="S255" s="14">
        <v>2000000</v>
      </c>
      <c r="T255" s="14">
        <v>0</v>
      </c>
      <c r="U255" s="14">
        <v>2000000</v>
      </c>
      <c r="V255" s="14">
        <v>2000000</v>
      </c>
    </row>
    <row r="256" spans="1:22" ht="54" customHeight="1" x14ac:dyDescent="0.25">
      <c r="A256" s="50" t="s">
        <v>881</v>
      </c>
      <c r="B256" s="3" t="s">
        <v>882</v>
      </c>
      <c r="C256" s="3" t="s">
        <v>883</v>
      </c>
      <c r="D256" s="142">
        <v>900</v>
      </c>
      <c r="E256" s="3"/>
      <c r="F256" s="3"/>
      <c r="G256" s="53"/>
      <c r="H256" s="28">
        <v>43205</v>
      </c>
      <c r="I256" s="4">
        <v>45504</v>
      </c>
      <c r="J256" s="3" t="s">
        <v>884</v>
      </c>
      <c r="K256" s="3">
        <v>0</v>
      </c>
      <c r="L256" s="3" t="s">
        <v>884</v>
      </c>
      <c r="M256" s="5" t="s">
        <v>885</v>
      </c>
      <c r="N256" s="5">
        <v>3119806451</v>
      </c>
      <c r="O256" s="142" t="s">
        <v>886</v>
      </c>
      <c r="P256" s="162"/>
      <c r="Q256" s="5">
        <v>30000</v>
      </c>
      <c r="R256" s="5">
        <v>51900</v>
      </c>
      <c r="S256" s="5">
        <v>2000000</v>
      </c>
      <c r="T256" s="5">
        <v>0</v>
      </c>
      <c r="U256" s="5">
        <v>2000000</v>
      </c>
      <c r="V256" s="5">
        <v>0</v>
      </c>
    </row>
    <row r="257" spans="1:22" ht="30" customHeight="1" x14ac:dyDescent="0.25">
      <c r="A257" s="50" t="s">
        <v>881</v>
      </c>
      <c r="B257" s="3" t="s">
        <v>887</v>
      </c>
      <c r="C257" s="3" t="s">
        <v>888</v>
      </c>
      <c r="D257" s="142"/>
      <c r="E257" s="3"/>
      <c r="F257" s="3"/>
      <c r="G257" s="53"/>
      <c r="H257" s="154" t="s">
        <v>889</v>
      </c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</row>
    <row r="258" spans="1:22" ht="28.5" customHeight="1" x14ac:dyDescent="0.25">
      <c r="A258" s="50" t="s">
        <v>881</v>
      </c>
      <c r="B258" s="3" t="s">
        <v>890</v>
      </c>
      <c r="C258" s="3" t="s">
        <v>891</v>
      </c>
      <c r="D258" s="12" t="s">
        <v>892</v>
      </c>
      <c r="E258" s="3" t="s">
        <v>96</v>
      </c>
      <c r="F258" s="3">
        <v>2</v>
      </c>
      <c r="G258" s="53">
        <v>900</v>
      </c>
      <c r="H258" s="154" t="s">
        <v>893</v>
      </c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</row>
    <row r="259" spans="1:22" ht="15" customHeight="1" x14ac:dyDescent="0.25">
      <c r="A259" s="36" t="s">
        <v>894</v>
      </c>
      <c r="B259" s="3" t="s">
        <v>895</v>
      </c>
      <c r="C259" s="3" t="s">
        <v>896</v>
      </c>
      <c r="D259" s="12">
        <v>55</v>
      </c>
      <c r="E259" s="3"/>
      <c r="F259" s="3"/>
      <c r="G259" s="53"/>
      <c r="H259" s="28" t="s">
        <v>897</v>
      </c>
      <c r="I259" s="4" t="s">
        <v>898</v>
      </c>
      <c r="J259" s="3">
        <v>36</v>
      </c>
      <c r="K259" s="3">
        <v>0</v>
      </c>
      <c r="L259" s="3">
        <v>36</v>
      </c>
      <c r="M259" s="5">
        <v>275000</v>
      </c>
      <c r="N259" s="5">
        <v>544500000</v>
      </c>
      <c r="O259" s="6" t="s">
        <v>53</v>
      </c>
      <c r="P259" s="6" t="s">
        <v>36</v>
      </c>
      <c r="Q259" s="5">
        <v>275000</v>
      </c>
      <c r="R259" s="5">
        <v>103000</v>
      </c>
      <c r="S259" s="5">
        <v>2000000</v>
      </c>
      <c r="T259" s="5">
        <v>0</v>
      </c>
      <c r="U259" s="5">
        <v>2000000</v>
      </c>
      <c r="V259" s="5">
        <v>0</v>
      </c>
    </row>
    <row r="260" spans="1:22" ht="15" customHeight="1" x14ac:dyDescent="0.25">
      <c r="A260" s="36" t="s">
        <v>894</v>
      </c>
      <c r="B260" s="3" t="s">
        <v>899</v>
      </c>
      <c r="C260" s="3" t="s">
        <v>900</v>
      </c>
      <c r="D260" s="143">
        <v>55.46</v>
      </c>
      <c r="E260" s="3"/>
      <c r="F260" s="3"/>
      <c r="G260" s="53"/>
      <c r="H260" s="154" t="s">
        <v>901</v>
      </c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</row>
    <row r="261" spans="1:22" ht="15" customHeight="1" x14ac:dyDescent="0.25">
      <c r="A261" s="36" t="s">
        <v>894</v>
      </c>
      <c r="B261" s="3" t="s">
        <v>902</v>
      </c>
      <c r="C261" s="147" t="s">
        <v>896</v>
      </c>
      <c r="D261" s="144"/>
      <c r="E261" s="3"/>
      <c r="F261" s="3"/>
      <c r="G261" s="53"/>
      <c r="H261" s="156" t="s">
        <v>897</v>
      </c>
      <c r="I261" s="4">
        <v>44506</v>
      </c>
      <c r="J261" s="154" t="s">
        <v>484</v>
      </c>
      <c r="K261" s="154"/>
      <c r="L261" s="154"/>
      <c r="M261" s="154" t="s">
        <v>97</v>
      </c>
      <c r="N261" s="154"/>
      <c r="O261" s="154"/>
      <c r="P261" s="154"/>
      <c r="Q261" s="154"/>
      <c r="R261" s="154"/>
      <c r="S261" s="154"/>
      <c r="T261" s="154"/>
      <c r="U261" s="154"/>
      <c r="V261" s="154"/>
    </row>
    <row r="262" spans="1:22" ht="15" customHeight="1" x14ac:dyDescent="0.25">
      <c r="A262" s="36" t="s">
        <v>894</v>
      </c>
      <c r="B262" s="3" t="s">
        <v>903</v>
      </c>
      <c r="C262" s="148"/>
      <c r="D262" s="144"/>
      <c r="E262" s="3"/>
      <c r="F262" s="3"/>
      <c r="G262" s="53"/>
      <c r="H262" s="156"/>
      <c r="I262" s="154" t="s">
        <v>904</v>
      </c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</row>
    <row r="263" spans="1:22" ht="15" customHeight="1" x14ac:dyDescent="0.25">
      <c r="A263" s="36" t="s">
        <v>894</v>
      </c>
      <c r="B263" s="3" t="s">
        <v>905</v>
      </c>
      <c r="C263" s="149"/>
      <c r="D263" s="145"/>
      <c r="E263" s="3" t="s">
        <v>52</v>
      </c>
      <c r="F263" s="3">
        <v>2</v>
      </c>
      <c r="G263" s="53">
        <v>55.46</v>
      </c>
      <c r="H263" s="28">
        <v>44585</v>
      </c>
      <c r="I263" s="4">
        <v>45680</v>
      </c>
      <c r="J263" s="3">
        <v>36</v>
      </c>
      <c r="K263" s="3">
        <v>0</v>
      </c>
      <c r="L263" s="3">
        <v>36</v>
      </c>
      <c r="M263" s="5">
        <v>275000</v>
      </c>
      <c r="N263" s="5">
        <v>549054000</v>
      </c>
      <c r="O263" s="6" t="s">
        <v>326</v>
      </c>
      <c r="P263" s="6" t="s">
        <v>392</v>
      </c>
      <c r="Q263" s="5">
        <v>275000</v>
      </c>
      <c r="R263" s="5">
        <v>105000</v>
      </c>
      <c r="S263" s="5">
        <v>2000000</v>
      </c>
      <c r="T263" s="5">
        <v>0</v>
      </c>
      <c r="U263" s="5">
        <v>2000000</v>
      </c>
      <c r="V263" s="5">
        <v>0</v>
      </c>
    </row>
    <row r="264" spans="1:22" ht="27" customHeight="1" x14ac:dyDescent="0.25">
      <c r="A264" s="36" t="s">
        <v>906</v>
      </c>
      <c r="B264" s="3" t="s">
        <v>907</v>
      </c>
      <c r="C264" s="147" t="s">
        <v>908</v>
      </c>
      <c r="D264" s="143">
        <v>55.56</v>
      </c>
      <c r="E264" s="3"/>
      <c r="F264" s="3"/>
      <c r="G264" s="53"/>
      <c r="H264" s="28">
        <v>43466</v>
      </c>
      <c r="I264" s="4" t="s">
        <v>280</v>
      </c>
      <c r="J264" s="3">
        <v>36</v>
      </c>
      <c r="K264" s="3">
        <v>0</v>
      </c>
      <c r="L264" s="3">
        <v>36</v>
      </c>
      <c r="M264" s="160" t="s">
        <v>909</v>
      </c>
      <c r="N264" s="160"/>
      <c r="O264" s="160"/>
      <c r="P264" s="160"/>
      <c r="Q264" s="5">
        <v>0</v>
      </c>
      <c r="R264" s="5">
        <v>103000</v>
      </c>
      <c r="S264" s="5">
        <v>2000000</v>
      </c>
      <c r="T264" s="5">
        <v>0</v>
      </c>
      <c r="U264" s="5">
        <v>2000000</v>
      </c>
      <c r="V264" s="5">
        <v>2000000</v>
      </c>
    </row>
    <row r="265" spans="1:22" ht="15" customHeight="1" x14ac:dyDescent="0.25">
      <c r="A265" s="36" t="s">
        <v>906</v>
      </c>
      <c r="B265" s="3" t="s">
        <v>910</v>
      </c>
      <c r="C265" s="149"/>
      <c r="D265" s="145"/>
      <c r="E265" s="3" t="s">
        <v>43</v>
      </c>
      <c r="F265" s="3" t="s">
        <v>44</v>
      </c>
      <c r="G265" s="53">
        <v>55.56</v>
      </c>
      <c r="H265" s="28">
        <v>44562</v>
      </c>
      <c r="I265" s="4" t="s">
        <v>431</v>
      </c>
      <c r="J265" s="3">
        <v>12</v>
      </c>
      <c r="K265" s="3">
        <v>0</v>
      </c>
      <c r="L265" s="3">
        <v>12</v>
      </c>
      <c r="M265" s="157" t="s">
        <v>911</v>
      </c>
      <c r="N265" s="158"/>
      <c r="O265" s="158"/>
      <c r="P265" s="159"/>
      <c r="Q265" s="5">
        <v>0</v>
      </c>
      <c r="R265" s="5">
        <v>105000</v>
      </c>
      <c r="S265" s="5">
        <v>2000000</v>
      </c>
      <c r="T265" s="5">
        <v>0</v>
      </c>
      <c r="U265" s="5">
        <v>2000000</v>
      </c>
      <c r="V265" s="5">
        <v>2000000</v>
      </c>
    </row>
    <row r="266" spans="1:22" ht="27" customHeight="1" x14ac:dyDescent="0.25">
      <c r="A266" s="36" t="s">
        <v>912</v>
      </c>
      <c r="B266" s="3" t="s">
        <v>913</v>
      </c>
      <c r="C266" s="147" t="s">
        <v>914</v>
      </c>
      <c r="D266" s="143">
        <v>61.97</v>
      </c>
      <c r="E266" s="3"/>
      <c r="F266" s="3"/>
      <c r="G266" s="53"/>
      <c r="H266" s="28" t="s">
        <v>108</v>
      </c>
      <c r="I266" s="4" t="s">
        <v>109</v>
      </c>
      <c r="J266" s="3">
        <v>36</v>
      </c>
      <c r="K266" s="3">
        <v>0</v>
      </c>
      <c r="L266" s="3">
        <v>36</v>
      </c>
      <c r="M266" s="5" t="s">
        <v>915</v>
      </c>
      <c r="N266" s="5">
        <v>818004000</v>
      </c>
      <c r="O266" s="6" t="s">
        <v>35</v>
      </c>
      <c r="P266" s="6" t="s">
        <v>36</v>
      </c>
      <c r="Q266" s="5">
        <v>350000</v>
      </c>
      <c r="R266" s="5">
        <v>103000</v>
      </c>
      <c r="S266" s="5">
        <v>2000000</v>
      </c>
      <c r="T266" s="5">
        <v>0</v>
      </c>
      <c r="U266" s="5">
        <v>2000000</v>
      </c>
      <c r="V266" s="5">
        <v>0</v>
      </c>
    </row>
    <row r="267" spans="1:22" ht="15" customHeight="1" x14ac:dyDescent="0.25">
      <c r="A267" s="36" t="s">
        <v>912</v>
      </c>
      <c r="B267" s="3" t="s">
        <v>916</v>
      </c>
      <c r="C267" s="149"/>
      <c r="D267" s="145"/>
      <c r="E267" s="3" t="s">
        <v>96</v>
      </c>
      <c r="F267" s="3">
        <v>1</v>
      </c>
      <c r="G267" s="53">
        <v>61.97</v>
      </c>
      <c r="H267" s="28" t="s">
        <v>917</v>
      </c>
      <c r="I267" s="4" t="s">
        <v>918</v>
      </c>
      <c r="J267" s="3">
        <v>12</v>
      </c>
      <c r="K267" s="3">
        <v>0</v>
      </c>
      <c r="L267" s="3">
        <v>12</v>
      </c>
      <c r="M267" s="5">
        <v>375000</v>
      </c>
      <c r="N267" s="5">
        <v>278865000</v>
      </c>
      <c r="O267" s="6" t="s">
        <v>35</v>
      </c>
      <c r="P267" s="6" t="s">
        <v>45</v>
      </c>
      <c r="Q267" s="5">
        <v>375000</v>
      </c>
      <c r="R267" s="5">
        <v>105000</v>
      </c>
      <c r="S267" s="5">
        <v>2000000</v>
      </c>
      <c r="T267" s="5">
        <v>0</v>
      </c>
      <c r="U267" s="5">
        <v>2000000</v>
      </c>
      <c r="V267" s="5">
        <v>0</v>
      </c>
    </row>
    <row r="268" spans="1:22" ht="15" customHeight="1" x14ac:dyDescent="0.25">
      <c r="A268" s="36" t="s">
        <v>912</v>
      </c>
      <c r="B268" s="3" t="s">
        <v>919</v>
      </c>
      <c r="C268" s="3" t="s">
        <v>920</v>
      </c>
      <c r="D268" s="12">
        <v>60.21</v>
      </c>
      <c r="E268" s="3" t="s">
        <v>52</v>
      </c>
      <c r="F268" s="3">
        <v>1</v>
      </c>
      <c r="G268" s="53">
        <v>60.21</v>
      </c>
      <c r="H268" s="28">
        <v>44505</v>
      </c>
      <c r="I268" s="4">
        <v>45600</v>
      </c>
      <c r="J268" s="3">
        <v>36</v>
      </c>
      <c r="K268" s="3">
        <v>0</v>
      </c>
      <c r="L268" s="3">
        <v>36</v>
      </c>
      <c r="M268" s="5">
        <v>450000</v>
      </c>
      <c r="N268" s="5">
        <v>975402000</v>
      </c>
      <c r="O268" s="6" t="s">
        <v>35</v>
      </c>
      <c r="P268" s="6" t="s">
        <v>36</v>
      </c>
      <c r="Q268" s="5">
        <v>450000</v>
      </c>
      <c r="R268" s="5">
        <v>105000</v>
      </c>
      <c r="S268" s="5">
        <v>2000000</v>
      </c>
      <c r="T268" s="5">
        <v>0</v>
      </c>
      <c r="U268" s="5">
        <v>2000000</v>
      </c>
      <c r="V268" s="5">
        <v>0</v>
      </c>
    </row>
    <row r="269" spans="1:22" ht="15" customHeight="1" x14ac:dyDescent="0.25">
      <c r="A269" s="50" t="s">
        <v>921</v>
      </c>
      <c r="B269" s="3" t="s">
        <v>922</v>
      </c>
      <c r="C269" s="146" t="s">
        <v>923</v>
      </c>
      <c r="D269" s="142">
        <v>31.2</v>
      </c>
      <c r="E269" s="3"/>
      <c r="F269" s="3"/>
      <c r="G269" s="53"/>
      <c r="H269" s="28">
        <v>40509</v>
      </c>
      <c r="I269" s="4">
        <v>44161</v>
      </c>
      <c r="J269" s="3">
        <v>120</v>
      </c>
      <c r="K269" s="3">
        <v>0</v>
      </c>
      <c r="L269" s="3">
        <v>120</v>
      </c>
      <c r="M269" s="160" t="s">
        <v>924</v>
      </c>
      <c r="N269" s="160"/>
      <c r="O269" s="160"/>
      <c r="P269" s="160"/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</row>
    <row r="270" spans="1:22" ht="15" customHeight="1" x14ac:dyDescent="0.25">
      <c r="A270" s="50" t="s">
        <v>921</v>
      </c>
      <c r="B270" s="3" t="s">
        <v>925</v>
      </c>
      <c r="C270" s="146"/>
      <c r="D270" s="142"/>
      <c r="E270" s="3" t="s">
        <v>43</v>
      </c>
      <c r="F270" s="3">
        <v>1</v>
      </c>
      <c r="G270" s="53">
        <v>31.2</v>
      </c>
      <c r="H270" s="28">
        <v>44162</v>
      </c>
      <c r="I270" s="4">
        <v>45987</v>
      </c>
      <c r="J270" s="3">
        <v>60</v>
      </c>
      <c r="K270" s="3">
        <v>0</v>
      </c>
      <c r="L270" s="3">
        <v>60</v>
      </c>
      <c r="M270" s="160"/>
      <c r="N270" s="160"/>
      <c r="O270" s="160"/>
      <c r="P270" s="160"/>
      <c r="Q270" s="5">
        <v>0</v>
      </c>
      <c r="R270" s="5">
        <v>73000</v>
      </c>
      <c r="S270" s="5">
        <v>0</v>
      </c>
      <c r="T270" s="5">
        <v>0</v>
      </c>
      <c r="U270" s="5">
        <v>0</v>
      </c>
      <c r="V270" s="5">
        <v>0</v>
      </c>
    </row>
    <row r="271" spans="1:22" ht="15" customHeight="1" x14ac:dyDescent="0.25">
      <c r="A271" s="50" t="s">
        <v>921</v>
      </c>
      <c r="B271" s="3" t="s">
        <v>926</v>
      </c>
      <c r="C271" s="146" t="s">
        <v>927</v>
      </c>
      <c r="D271" s="142">
        <v>307</v>
      </c>
      <c r="E271" s="3"/>
      <c r="F271" s="3"/>
      <c r="G271" s="53"/>
      <c r="H271" s="28">
        <v>40509</v>
      </c>
      <c r="I271" s="4">
        <v>44161</v>
      </c>
      <c r="J271" s="3">
        <v>120</v>
      </c>
      <c r="K271" s="3">
        <v>0</v>
      </c>
      <c r="L271" s="3">
        <v>120</v>
      </c>
      <c r="M271" s="160"/>
      <c r="N271" s="160"/>
      <c r="O271" s="160"/>
      <c r="P271" s="160"/>
      <c r="Q271" s="5">
        <v>45000000</v>
      </c>
      <c r="R271" s="5">
        <v>35000</v>
      </c>
      <c r="S271" s="5">
        <v>0</v>
      </c>
      <c r="T271" s="5">
        <v>0</v>
      </c>
      <c r="U271" s="5">
        <v>0</v>
      </c>
      <c r="V271" s="5">
        <v>0</v>
      </c>
    </row>
    <row r="272" spans="1:22" ht="15" customHeight="1" x14ac:dyDescent="0.25">
      <c r="A272" s="50" t="s">
        <v>921</v>
      </c>
      <c r="B272" s="3" t="s">
        <v>928</v>
      </c>
      <c r="C272" s="146"/>
      <c r="D272" s="142"/>
      <c r="E272" s="3" t="s">
        <v>43</v>
      </c>
      <c r="F272" s="3">
        <v>1</v>
      </c>
      <c r="G272" s="53">
        <v>307</v>
      </c>
      <c r="H272" s="28">
        <v>44162</v>
      </c>
      <c r="I272" s="4">
        <v>45987</v>
      </c>
      <c r="J272" s="3">
        <v>60</v>
      </c>
      <c r="K272" s="3">
        <v>0</v>
      </c>
      <c r="L272" s="3">
        <v>60</v>
      </c>
      <c r="M272" s="160"/>
      <c r="N272" s="160"/>
      <c r="O272" s="160"/>
      <c r="P272" s="160"/>
      <c r="Q272" s="5">
        <v>0</v>
      </c>
      <c r="R272" s="5">
        <v>73000</v>
      </c>
      <c r="S272" s="5">
        <v>0</v>
      </c>
      <c r="T272" s="5">
        <v>0</v>
      </c>
      <c r="U272" s="5">
        <v>0</v>
      </c>
      <c r="V272" s="5">
        <v>0</v>
      </c>
    </row>
    <row r="273" spans="1:22" ht="15" customHeight="1" x14ac:dyDescent="0.25">
      <c r="A273" s="36" t="s">
        <v>929</v>
      </c>
      <c r="B273" s="3" t="s">
        <v>930</v>
      </c>
      <c r="C273" s="147" t="s">
        <v>931</v>
      </c>
      <c r="D273" s="143" t="s">
        <v>932</v>
      </c>
      <c r="E273" s="3"/>
      <c r="F273" s="3"/>
      <c r="G273" s="53"/>
      <c r="H273" s="28">
        <v>43932</v>
      </c>
      <c r="I273" s="4">
        <v>44296</v>
      </c>
      <c r="J273" s="3">
        <v>12</v>
      </c>
      <c r="K273" s="3">
        <v>0</v>
      </c>
      <c r="L273" s="3">
        <v>12</v>
      </c>
      <c r="M273" s="5">
        <v>2250000</v>
      </c>
      <c r="N273" s="5">
        <v>162000000</v>
      </c>
      <c r="O273" s="6" t="s">
        <v>67</v>
      </c>
      <c r="P273" s="6" t="s">
        <v>41</v>
      </c>
      <c r="Q273" s="5">
        <v>2250000</v>
      </c>
      <c r="R273" s="5">
        <v>103000</v>
      </c>
      <c r="S273" s="5">
        <v>2000000</v>
      </c>
      <c r="T273" s="5">
        <v>1500000</v>
      </c>
      <c r="U273" s="5">
        <v>2000000</v>
      </c>
      <c r="V273" s="5">
        <v>0</v>
      </c>
    </row>
    <row r="274" spans="1:22" ht="15" customHeight="1" x14ac:dyDescent="0.25">
      <c r="A274" s="36" t="s">
        <v>929</v>
      </c>
      <c r="B274" s="3" t="s">
        <v>933</v>
      </c>
      <c r="C274" s="148"/>
      <c r="D274" s="144"/>
      <c r="E274" s="3"/>
      <c r="F274" s="3"/>
      <c r="G274" s="53"/>
      <c r="H274" s="28">
        <v>44381</v>
      </c>
      <c r="I274" s="4">
        <v>44745</v>
      </c>
      <c r="J274" s="3">
        <v>12</v>
      </c>
      <c r="K274" s="3">
        <v>0</v>
      </c>
      <c r="L274" s="3">
        <v>12</v>
      </c>
      <c r="M274" s="5">
        <v>2250000</v>
      </c>
      <c r="N274" s="5">
        <v>162000000</v>
      </c>
      <c r="O274" s="6" t="s">
        <v>67</v>
      </c>
      <c r="P274" s="6" t="s">
        <v>41</v>
      </c>
      <c r="Q274" s="5">
        <v>2250000</v>
      </c>
      <c r="R274" s="5">
        <v>103000</v>
      </c>
      <c r="S274" s="5">
        <v>2000000</v>
      </c>
      <c r="T274" s="5">
        <v>1500000</v>
      </c>
      <c r="U274" s="5">
        <v>2000000</v>
      </c>
      <c r="V274" s="5">
        <v>0</v>
      </c>
    </row>
    <row r="275" spans="1:22" ht="15" customHeight="1" x14ac:dyDescent="0.25">
      <c r="A275" s="36" t="s">
        <v>929</v>
      </c>
      <c r="B275" s="3" t="s">
        <v>934</v>
      </c>
      <c r="C275" s="149"/>
      <c r="D275" s="145"/>
      <c r="E275" s="3" t="s">
        <v>52</v>
      </c>
      <c r="F275" s="3" t="s">
        <v>44</v>
      </c>
      <c r="G275" s="53">
        <v>6</v>
      </c>
      <c r="H275" s="28">
        <v>44746</v>
      </c>
      <c r="I275" s="4">
        <v>45110</v>
      </c>
      <c r="J275" s="3">
        <v>12</v>
      </c>
      <c r="K275" s="3">
        <v>0</v>
      </c>
      <c r="L275" s="3">
        <v>12</v>
      </c>
      <c r="M275" s="5">
        <v>2250000</v>
      </c>
      <c r="N275" s="5">
        <v>162000000</v>
      </c>
      <c r="O275" s="6" t="s">
        <v>67</v>
      </c>
      <c r="P275" s="6" t="s">
        <v>41</v>
      </c>
      <c r="Q275" s="5">
        <v>2250000</v>
      </c>
      <c r="R275" s="5">
        <v>105000</v>
      </c>
      <c r="S275" s="5">
        <v>2000000</v>
      </c>
      <c r="T275" s="5">
        <v>1500000</v>
      </c>
      <c r="U275" s="5">
        <v>2000000</v>
      </c>
      <c r="V275" s="5">
        <v>0</v>
      </c>
    </row>
    <row r="276" spans="1:22" ht="15" customHeight="1" x14ac:dyDescent="0.25">
      <c r="A276" s="7" t="s">
        <v>935</v>
      </c>
      <c r="B276" s="3" t="s">
        <v>936</v>
      </c>
      <c r="C276" s="3" t="s">
        <v>937</v>
      </c>
      <c r="D276" s="12">
        <v>66.319999999999993</v>
      </c>
      <c r="E276" s="3" t="s">
        <v>96</v>
      </c>
      <c r="F276" s="3">
        <v>1</v>
      </c>
      <c r="G276" s="53">
        <v>66.319999999999993</v>
      </c>
      <c r="H276" s="28">
        <v>43040</v>
      </c>
      <c r="I276" s="4" t="s">
        <v>938</v>
      </c>
      <c r="J276" s="3">
        <v>60</v>
      </c>
      <c r="K276" s="3">
        <v>0</v>
      </c>
      <c r="L276" s="3">
        <v>60</v>
      </c>
      <c r="M276" s="5">
        <v>375000</v>
      </c>
      <c r="N276" s="5">
        <v>1492200000</v>
      </c>
      <c r="O276" s="6" t="s">
        <v>35</v>
      </c>
      <c r="P276" s="6" t="s">
        <v>50</v>
      </c>
      <c r="Q276" s="5">
        <v>375000</v>
      </c>
      <c r="R276" s="5">
        <v>103000</v>
      </c>
      <c r="S276" s="5">
        <v>2000000</v>
      </c>
      <c r="T276" s="5">
        <v>0</v>
      </c>
      <c r="U276" s="5">
        <v>2000000</v>
      </c>
      <c r="V276" s="5">
        <v>0</v>
      </c>
    </row>
    <row r="277" spans="1:22" ht="15" customHeight="1" x14ac:dyDescent="0.25">
      <c r="A277" s="7" t="s">
        <v>939</v>
      </c>
      <c r="B277" s="3" t="s">
        <v>940</v>
      </c>
      <c r="C277" s="3" t="s">
        <v>941</v>
      </c>
      <c r="D277" s="12">
        <v>238.68</v>
      </c>
      <c r="E277" s="3" t="s">
        <v>43</v>
      </c>
      <c r="F277" s="3">
        <v>2</v>
      </c>
      <c r="G277" s="53">
        <v>238.68</v>
      </c>
      <c r="H277" s="28">
        <v>43578</v>
      </c>
      <c r="I277" s="4">
        <v>45404</v>
      </c>
      <c r="J277" s="3">
        <v>60</v>
      </c>
      <c r="K277" s="3">
        <v>0</v>
      </c>
      <c r="L277" s="3">
        <v>60</v>
      </c>
      <c r="M277" s="5">
        <v>160000</v>
      </c>
      <c r="N277" s="5">
        <v>2291328000</v>
      </c>
      <c r="O277" s="6" t="s">
        <v>35</v>
      </c>
      <c r="P277" s="6" t="s">
        <v>50</v>
      </c>
      <c r="Q277" s="5">
        <v>160000</v>
      </c>
      <c r="R277" s="5">
        <v>103000</v>
      </c>
      <c r="S277" s="5">
        <v>2000000</v>
      </c>
      <c r="T277" s="5">
        <v>1500000</v>
      </c>
      <c r="U277" s="5">
        <v>2000000</v>
      </c>
      <c r="V277" s="5">
        <v>0</v>
      </c>
    </row>
    <row r="278" spans="1:22" ht="15" customHeight="1" x14ac:dyDescent="0.25">
      <c r="A278" s="36" t="s">
        <v>942</v>
      </c>
      <c r="B278" s="3" t="s">
        <v>943</v>
      </c>
      <c r="C278" s="147" t="s">
        <v>944</v>
      </c>
      <c r="D278" s="143">
        <v>119.86</v>
      </c>
      <c r="E278" s="3"/>
      <c r="F278" s="3"/>
      <c r="G278" s="53"/>
      <c r="H278" s="28" t="s">
        <v>134</v>
      </c>
      <c r="I278" s="4">
        <v>44104</v>
      </c>
      <c r="J278" s="3">
        <v>36</v>
      </c>
      <c r="K278" s="3">
        <v>0</v>
      </c>
      <c r="L278" s="3">
        <v>36</v>
      </c>
      <c r="M278" s="5">
        <v>375000</v>
      </c>
      <c r="N278" s="5">
        <v>1618110000</v>
      </c>
      <c r="O278" s="6" t="s">
        <v>35</v>
      </c>
      <c r="P278" s="6" t="s">
        <v>36</v>
      </c>
      <c r="Q278" s="5">
        <v>375000</v>
      </c>
      <c r="R278" s="5">
        <v>103000</v>
      </c>
      <c r="S278" s="5">
        <v>2000000</v>
      </c>
      <c r="T278" s="5">
        <v>0</v>
      </c>
      <c r="U278" s="5">
        <v>2000000</v>
      </c>
      <c r="V278" s="5">
        <v>0</v>
      </c>
    </row>
    <row r="279" spans="1:22" ht="15" customHeight="1" x14ac:dyDescent="0.25">
      <c r="A279" s="36" t="s">
        <v>942</v>
      </c>
      <c r="B279" s="3" t="s">
        <v>945</v>
      </c>
      <c r="C279" s="148"/>
      <c r="D279" s="144"/>
      <c r="E279" s="3"/>
      <c r="F279" s="3"/>
      <c r="G279" s="53"/>
      <c r="H279" s="28">
        <v>44220</v>
      </c>
      <c r="I279" s="4">
        <v>44398</v>
      </c>
      <c r="J279" s="3">
        <v>6</v>
      </c>
      <c r="K279" s="3">
        <v>0</v>
      </c>
      <c r="L279" s="3">
        <v>6</v>
      </c>
      <c r="M279" s="160" t="s">
        <v>946</v>
      </c>
      <c r="N279" s="160"/>
      <c r="O279" s="160"/>
      <c r="P279" s="160"/>
      <c r="Q279" s="5">
        <v>0</v>
      </c>
      <c r="R279" s="5">
        <v>105000</v>
      </c>
      <c r="S279" s="5">
        <v>2000000</v>
      </c>
      <c r="T279" s="5">
        <v>0</v>
      </c>
      <c r="U279" s="5">
        <v>2000000</v>
      </c>
      <c r="V279" s="5">
        <v>0</v>
      </c>
    </row>
    <row r="280" spans="1:22" ht="15" customHeight="1" x14ac:dyDescent="0.25">
      <c r="A280" s="36" t="s">
        <v>942</v>
      </c>
      <c r="B280" s="3" t="s">
        <v>947</v>
      </c>
      <c r="C280" s="148"/>
      <c r="D280" s="144"/>
      <c r="E280" s="3"/>
      <c r="F280" s="3"/>
      <c r="G280" s="53"/>
      <c r="H280" s="28">
        <v>44401</v>
      </c>
      <c r="I280" s="4">
        <v>44584</v>
      </c>
      <c r="J280" s="3">
        <v>6</v>
      </c>
      <c r="K280" s="3">
        <v>0</v>
      </c>
      <c r="L280" s="3">
        <v>6</v>
      </c>
      <c r="M280" s="160" t="s">
        <v>946</v>
      </c>
      <c r="N280" s="160"/>
      <c r="O280" s="160"/>
      <c r="P280" s="160"/>
      <c r="Q280" s="5">
        <v>0</v>
      </c>
      <c r="R280" s="5">
        <v>105000</v>
      </c>
      <c r="S280" s="5">
        <v>2000000</v>
      </c>
      <c r="T280" s="5">
        <v>0</v>
      </c>
      <c r="U280" s="5">
        <v>2000000</v>
      </c>
      <c r="V280" s="5">
        <v>0</v>
      </c>
    </row>
    <row r="281" spans="1:22" ht="15" customHeight="1" x14ac:dyDescent="0.25">
      <c r="A281" s="36" t="s">
        <v>942</v>
      </c>
      <c r="B281" s="3" t="s">
        <v>948</v>
      </c>
      <c r="C281" s="149"/>
      <c r="D281" s="145"/>
      <c r="E281" s="3" t="s">
        <v>52</v>
      </c>
      <c r="F281" s="3">
        <v>1</v>
      </c>
      <c r="G281" s="53">
        <v>119.86</v>
      </c>
      <c r="H281" s="28">
        <v>44585</v>
      </c>
      <c r="I281" s="4">
        <v>44765</v>
      </c>
      <c r="J281" s="3">
        <v>6</v>
      </c>
      <c r="K281" s="3">
        <v>0</v>
      </c>
      <c r="L281" s="3">
        <v>6</v>
      </c>
      <c r="M281" s="160" t="s">
        <v>946</v>
      </c>
      <c r="N281" s="160"/>
      <c r="O281" s="160"/>
      <c r="P281" s="160"/>
      <c r="Q281" s="5">
        <v>0</v>
      </c>
      <c r="R281" s="5">
        <v>105000</v>
      </c>
      <c r="S281" s="5">
        <v>2000000</v>
      </c>
      <c r="T281" s="5">
        <v>0</v>
      </c>
      <c r="U281" s="5">
        <v>2000000</v>
      </c>
      <c r="V281" s="5">
        <v>0</v>
      </c>
    </row>
    <row r="282" spans="1:22" ht="27" customHeight="1" x14ac:dyDescent="0.25">
      <c r="A282" s="7" t="s">
        <v>949</v>
      </c>
      <c r="B282" s="3" t="s">
        <v>950</v>
      </c>
      <c r="C282" s="3" t="s">
        <v>194</v>
      </c>
      <c r="D282" s="12">
        <v>74</v>
      </c>
      <c r="E282" s="3" t="s">
        <v>59</v>
      </c>
      <c r="F282" s="3">
        <v>3</v>
      </c>
      <c r="G282" s="53">
        <v>74</v>
      </c>
      <c r="H282" s="28">
        <v>43647</v>
      </c>
      <c r="I282" s="4">
        <v>44742</v>
      </c>
      <c r="J282" s="3">
        <v>36</v>
      </c>
      <c r="K282" s="3">
        <v>0</v>
      </c>
      <c r="L282" s="3">
        <v>36</v>
      </c>
      <c r="M282" s="170" t="s">
        <v>60</v>
      </c>
      <c r="N282" s="170"/>
      <c r="O282" s="170"/>
      <c r="P282" s="170"/>
      <c r="Q282" s="146" t="s">
        <v>196</v>
      </c>
      <c r="R282" s="170"/>
      <c r="S282" s="5">
        <v>2000000</v>
      </c>
      <c r="T282" s="5">
        <v>1500000</v>
      </c>
      <c r="U282" s="5">
        <v>2000000</v>
      </c>
      <c r="V282" s="5">
        <v>2000000</v>
      </c>
    </row>
    <row r="283" spans="1:22" ht="15" customHeight="1" x14ac:dyDescent="0.25">
      <c r="A283" s="7" t="s">
        <v>951</v>
      </c>
      <c r="B283" s="3" t="s">
        <v>952</v>
      </c>
      <c r="C283" s="3" t="s">
        <v>953</v>
      </c>
      <c r="D283" s="12">
        <v>9.6</v>
      </c>
      <c r="E283" s="3" t="s">
        <v>96</v>
      </c>
      <c r="F283" s="3" t="s">
        <v>44</v>
      </c>
      <c r="G283" s="53">
        <v>9.6</v>
      </c>
      <c r="H283" s="28">
        <v>44256</v>
      </c>
      <c r="I283" s="4">
        <v>44620</v>
      </c>
      <c r="J283" s="3">
        <v>12</v>
      </c>
      <c r="K283" s="3">
        <v>0</v>
      </c>
      <c r="L283" s="3">
        <v>12</v>
      </c>
      <c r="M283" s="20">
        <v>500000</v>
      </c>
      <c r="N283" s="20">
        <v>57600000</v>
      </c>
      <c r="O283" s="6" t="s">
        <v>67</v>
      </c>
      <c r="P283" s="6" t="s">
        <v>41</v>
      </c>
      <c r="Q283" s="5">
        <v>500000</v>
      </c>
      <c r="R283" s="20">
        <v>50000</v>
      </c>
      <c r="S283" s="5">
        <v>2000000</v>
      </c>
      <c r="T283" s="5">
        <v>1500000</v>
      </c>
      <c r="U283" s="5">
        <v>2000000</v>
      </c>
      <c r="V283" s="5">
        <v>2000000</v>
      </c>
    </row>
    <row r="284" spans="1:22" ht="15" customHeight="1" x14ac:dyDescent="0.25">
      <c r="A284" s="7" t="s">
        <v>954</v>
      </c>
      <c r="B284" s="3" t="s">
        <v>955</v>
      </c>
      <c r="C284" s="18" t="s">
        <v>590</v>
      </c>
      <c r="D284" s="12">
        <v>104.73</v>
      </c>
      <c r="E284" s="18" t="s">
        <v>265</v>
      </c>
      <c r="F284" s="18" t="s">
        <v>265</v>
      </c>
      <c r="G284" s="58">
        <v>104.73</v>
      </c>
      <c r="H284" s="28">
        <v>44001</v>
      </c>
      <c r="I284" s="4">
        <v>45095</v>
      </c>
      <c r="J284" s="3">
        <v>36</v>
      </c>
      <c r="K284" s="3">
        <v>0</v>
      </c>
      <c r="L284" s="3">
        <v>36</v>
      </c>
      <c r="M284" s="171" t="s">
        <v>60</v>
      </c>
      <c r="N284" s="171"/>
      <c r="O284" s="171"/>
      <c r="P284" s="171"/>
      <c r="Q284" s="160">
        <v>103000</v>
      </c>
      <c r="R284" s="160"/>
      <c r="S284" s="5">
        <v>2000000</v>
      </c>
      <c r="T284" s="5">
        <v>1500000</v>
      </c>
      <c r="U284" s="5">
        <v>2000000</v>
      </c>
      <c r="V284" s="5">
        <v>2000000</v>
      </c>
    </row>
    <row r="285" spans="1:22" ht="15" customHeight="1" x14ac:dyDescent="0.25">
      <c r="A285" s="7" t="s">
        <v>956</v>
      </c>
      <c r="B285" s="3" t="s">
        <v>957</v>
      </c>
      <c r="C285" s="3" t="s">
        <v>958</v>
      </c>
      <c r="D285" s="12">
        <v>21.61</v>
      </c>
      <c r="E285" s="3" t="s">
        <v>52</v>
      </c>
      <c r="F285" s="3" t="s">
        <v>44</v>
      </c>
      <c r="G285" s="53">
        <v>21.61</v>
      </c>
      <c r="H285" s="28">
        <v>43798</v>
      </c>
      <c r="I285" s="4">
        <v>45624</v>
      </c>
      <c r="J285" s="3">
        <v>60</v>
      </c>
      <c r="K285" s="3">
        <v>0</v>
      </c>
      <c r="L285" s="3">
        <v>60</v>
      </c>
      <c r="M285" s="5">
        <v>850000</v>
      </c>
      <c r="N285" s="5">
        <v>1102110000</v>
      </c>
      <c r="O285" s="6" t="s">
        <v>35</v>
      </c>
      <c r="P285" s="6" t="s">
        <v>104</v>
      </c>
      <c r="Q285" s="5">
        <v>850000</v>
      </c>
      <c r="R285" s="5">
        <v>103000</v>
      </c>
      <c r="S285" s="5">
        <v>2000000</v>
      </c>
      <c r="T285" s="5">
        <v>1500000</v>
      </c>
      <c r="U285" s="5">
        <v>5000000</v>
      </c>
      <c r="V285" s="5">
        <v>5000000</v>
      </c>
    </row>
    <row r="286" spans="1:22" ht="15" customHeight="1" x14ac:dyDescent="0.25">
      <c r="A286" s="7" t="s">
        <v>959</v>
      </c>
      <c r="B286" s="3" t="s">
        <v>960</v>
      </c>
      <c r="C286" s="18" t="s">
        <v>590</v>
      </c>
      <c r="D286" s="12">
        <v>80</v>
      </c>
      <c r="E286" s="18" t="s">
        <v>265</v>
      </c>
      <c r="F286" s="18" t="s">
        <v>265</v>
      </c>
      <c r="G286" s="58">
        <v>80</v>
      </c>
      <c r="H286" s="28" t="s">
        <v>961</v>
      </c>
      <c r="I286" s="4" t="s">
        <v>962</v>
      </c>
      <c r="J286" s="3">
        <v>36</v>
      </c>
      <c r="K286" s="3">
        <v>0</v>
      </c>
      <c r="L286" s="3">
        <v>36</v>
      </c>
      <c r="M286" s="171" t="s">
        <v>60</v>
      </c>
      <c r="N286" s="171"/>
      <c r="O286" s="171"/>
      <c r="P286" s="171"/>
      <c r="Q286" s="160">
        <v>103000</v>
      </c>
      <c r="R286" s="160"/>
      <c r="S286" s="5">
        <v>2000000</v>
      </c>
      <c r="T286" s="5">
        <v>1500000</v>
      </c>
      <c r="U286" s="5">
        <v>2000000</v>
      </c>
      <c r="V286" s="5">
        <v>2000000</v>
      </c>
    </row>
    <row r="287" spans="1:22" ht="15" customHeight="1" x14ac:dyDescent="0.25">
      <c r="A287" s="36" t="s">
        <v>963</v>
      </c>
      <c r="B287" s="3" t="s">
        <v>964</v>
      </c>
      <c r="C287" s="147" t="s">
        <v>965</v>
      </c>
      <c r="D287" s="143">
        <v>33.83</v>
      </c>
      <c r="E287" s="3"/>
      <c r="F287" s="3"/>
      <c r="G287" s="53"/>
      <c r="H287" s="28" t="s">
        <v>966</v>
      </c>
      <c r="I287" s="4" t="s">
        <v>967</v>
      </c>
      <c r="J287" s="3">
        <v>6</v>
      </c>
      <c r="K287" s="3">
        <v>0</v>
      </c>
      <c r="L287" s="3">
        <v>6</v>
      </c>
      <c r="M287" s="5">
        <v>250000</v>
      </c>
      <c r="N287" s="5">
        <v>27795000</v>
      </c>
      <c r="O287" s="146" t="s">
        <v>968</v>
      </c>
      <c r="P287" s="146"/>
      <c r="Q287" s="5" t="s">
        <v>969</v>
      </c>
      <c r="R287" s="5" t="s">
        <v>694</v>
      </c>
      <c r="S287" s="5">
        <v>2000000</v>
      </c>
      <c r="T287" s="5">
        <v>1500000</v>
      </c>
      <c r="U287" s="5">
        <v>2000000</v>
      </c>
      <c r="V287" s="5">
        <v>0</v>
      </c>
    </row>
    <row r="288" spans="1:22" ht="15" customHeight="1" x14ac:dyDescent="0.25">
      <c r="A288" s="36" t="s">
        <v>963</v>
      </c>
      <c r="B288" s="3" t="s">
        <v>970</v>
      </c>
      <c r="C288" s="148"/>
      <c r="D288" s="144"/>
      <c r="E288" s="3"/>
      <c r="F288" s="3"/>
      <c r="G288" s="53"/>
      <c r="H288" s="154" t="s">
        <v>971</v>
      </c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</row>
    <row r="289" spans="1:22" ht="15" customHeight="1" x14ac:dyDescent="0.25">
      <c r="A289" s="36" t="s">
        <v>963</v>
      </c>
      <c r="B289" s="3" t="s">
        <v>972</v>
      </c>
      <c r="C289" s="148"/>
      <c r="D289" s="144"/>
      <c r="E289" s="3"/>
      <c r="F289" s="3"/>
      <c r="G289" s="53"/>
      <c r="H289" s="28" t="s">
        <v>481</v>
      </c>
      <c r="I289" s="4">
        <v>44207</v>
      </c>
      <c r="J289" s="3">
        <v>5</v>
      </c>
      <c r="K289" s="3">
        <v>0</v>
      </c>
      <c r="L289" s="3">
        <v>5</v>
      </c>
      <c r="M289" s="5">
        <v>250000</v>
      </c>
      <c r="N289" s="5">
        <v>42287500</v>
      </c>
      <c r="O289" s="146" t="s">
        <v>968</v>
      </c>
      <c r="P289" s="146"/>
      <c r="Q289" s="5" t="s">
        <v>969</v>
      </c>
      <c r="R289" s="5" t="s">
        <v>973</v>
      </c>
      <c r="S289" s="5">
        <v>2000000</v>
      </c>
      <c r="T289" s="5">
        <v>1500000</v>
      </c>
      <c r="U289" s="5">
        <v>2000000</v>
      </c>
      <c r="V289" s="5">
        <v>2000000</v>
      </c>
    </row>
    <row r="290" spans="1:22" ht="15" customHeight="1" x14ac:dyDescent="0.25">
      <c r="A290" s="36" t="s">
        <v>963</v>
      </c>
      <c r="B290" s="3" t="s">
        <v>974</v>
      </c>
      <c r="C290" s="149"/>
      <c r="D290" s="145"/>
      <c r="E290" s="3" t="s">
        <v>52</v>
      </c>
      <c r="F290" s="3">
        <v>2</v>
      </c>
      <c r="G290" s="53">
        <v>33.83</v>
      </c>
      <c r="H290" s="28">
        <v>44243</v>
      </c>
      <c r="I290" s="4">
        <v>44607</v>
      </c>
      <c r="J290" s="3">
        <v>12</v>
      </c>
      <c r="K290" s="3">
        <v>0</v>
      </c>
      <c r="L290" s="3">
        <v>12</v>
      </c>
      <c r="M290" s="157" t="s">
        <v>975</v>
      </c>
      <c r="N290" s="158"/>
      <c r="O290" s="158"/>
      <c r="P290" s="159"/>
      <c r="Q290" s="5">
        <v>0</v>
      </c>
      <c r="R290" s="5" t="s">
        <v>973</v>
      </c>
      <c r="S290" s="5">
        <v>2000000</v>
      </c>
      <c r="T290" s="5">
        <v>1500000</v>
      </c>
      <c r="U290" s="5">
        <v>2000000</v>
      </c>
      <c r="V290" s="5">
        <v>2000000</v>
      </c>
    </row>
    <row r="291" spans="1:22" ht="15" customHeight="1" x14ac:dyDescent="0.25">
      <c r="A291" s="36" t="s">
        <v>976</v>
      </c>
      <c r="B291" s="3" t="s">
        <v>977</v>
      </c>
      <c r="C291" s="147" t="s">
        <v>978</v>
      </c>
      <c r="D291" s="143">
        <v>12.5</v>
      </c>
      <c r="E291" s="3"/>
      <c r="F291" s="3"/>
      <c r="G291" s="53"/>
      <c r="H291" s="28" t="s">
        <v>966</v>
      </c>
      <c r="I291" s="4">
        <v>44165</v>
      </c>
      <c r="J291" s="3">
        <v>12</v>
      </c>
      <c r="K291" s="3">
        <v>0</v>
      </c>
      <c r="L291" s="3">
        <v>12</v>
      </c>
      <c r="M291" s="5">
        <v>850000</v>
      </c>
      <c r="N291" s="5">
        <v>127500000</v>
      </c>
      <c r="O291" s="6" t="s">
        <v>67</v>
      </c>
      <c r="P291" s="6" t="s">
        <v>41</v>
      </c>
      <c r="Q291" s="5" t="s">
        <v>979</v>
      </c>
      <c r="R291" s="5" t="s">
        <v>980</v>
      </c>
      <c r="S291" s="5">
        <v>0</v>
      </c>
      <c r="T291" s="5">
        <v>0</v>
      </c>
      <c r="U291" s="5">
        <v>2000000</v>
      </c>
      <c r="V291" s="5">
        <v>0</v>
      </c>
    </row>
    <row r="292" spans="1:22" ht="15" customHeight="1" x14ac:dyDescent="0.25">
      <c r="A292" s="36" t="s">
        <v>976</v>
      </c>
      <c r="B292" s="3" t="s">
        <v>981</v>
      </c>
      <c r="C292" s="148"/>
      <c r="D292" s="144"/>
      <c r="E292" s="3"/>
      <c r="F292" s="3"/>
      <c r="G292" s="53"/>
      <c r="H292" s="28">
        <v>44289</v>
      </c>
      <c r="I292" s="4" t="s">
        <v>521</v>
      </c>
      <c r="J292" s="3">
        <v>6</v>
      </c>
      <c r="K292" s="3">
        <v>0</v>
      </c>
      <c r="L292" s="3">
        <v>6</v>
      </c>
      <c r="M292" s="5">
        <v>800000</v>
      </c>
      <c r="N292" s="5">
        <v>60000000</v>
      </c>
      <c r="O292" s="142" t="s">
        <v>982</v>
      </c>
      <c r="P292" s="162"/>
      <c r="Q292" s="5">
        <v>800000</v>
      </c>
      <c r="R292" s="5" t="s">
        <v>983</v>
      </c>
      <c r="S292" s="5">
        <v>0</v>
      </c>
      <c r="T292" s="5">
        <v>0</v>
      </c>
      <c r="U292" s="5">
        <v>2000000</v>
      </c>
      <c r="V292" s="5">
        <v>0</v>
      </c>
    </row>
    <row r="293" spans="1:22" ht="15" customHeight="1" x14ac:dyDescent="0.25">
      <c r="A293" s="36" t="s">
        <v>976</v>
      </c>
      <c r="B293" s="3" t="s">
        <v>984</v>
      </c>
      <c r="C293" s="148"/>
      <c r="D293" s="144"/>
      <c r="E293" s="3"/>
      <c r="F293" s="3"/>
      <c r="G293" s="53"/>
      <c r="H293" s="28">
        <v>44501</v>
      </c>
      <c r="I293" s="4">
        <v>44681</v>
      </c>
      <c r="J293" s="3">
        <v>6</v>
      </c>
      <c r="K293" s="3">
        <v>0</v>
      </c>
      <c r="L293" s="3">
        <v>6</v>
      </c>
      <c r="M293" s="5">
        <v>800000</v>
      </c>
      <c r="N293" s="5">
        <v>60000000</v>
      </c>
      <c r="O293" s="142" t="s">
        <v>982</v>
      </c>
      <c r="P293" s="162"/>
      <c r="Q293" s="5">
        <v>800000</v>
      </c>
      <c r="R293" s="5" t="s">
        <v>983</v>
      </c>
      <c r="S293" s="5">
        <v>0</v>
      </c>
      <c r="T293" s="5">
        <v>0</v>
      </c>
      <c r="U293" s="5">
        <v>2000000</v>
      </c>
      <c r="V293" s="5">
        <v>0</v>
      </c>
    </row>
    <row r="294" spans="1:22" ht="15" customHeight="1" x14ac:dyDescent="0.25">
      <c r="A294" s="36" t="s">
        <v>976</v>
      </c>
      <c r="B294" s="3" t="s">
        <v>839</v>
      </c>
      <c r="C294" s="149"/>
      <c r="D294" s="145"/>
      <c r="E294" s="3" t="s">
        <v>96</v>
      </c>
      <c r="F294" s="3" t="s">
        <v>44</v>
      </c>
      <c r="G294" s="53">
        <v>12.5</v>
      </c>
      <c r="H294" s="28" t="s">
        <v>297</v>
      </c>
      <c r="I294" s="4" t="s">
        <v>938</v>
      </c>
      <c r="J294" s="3">
        <v>6</v>
      </c>
      <c r="K294" s="3">
        <v>0</v>
      </c>
      <c r="L294" s="3">
        <v>6</v>
      </c>
      <c r="M294" s="5">
        <v>800000</v>
      </c>
      <c r="N294" s="5">
        <v>60000000</v>
      </c>
      <c r="O294" s="142" t="s">
        <v>982</v>
      </c>
      <c r="P294" s="162"/>
      <c r="Q294" s="5">
        <v>800000</v>
      </c>
      <c r="R294" s="5" t="s">
        <v>983</v>
      </c>
      <c r="S294" s="5">
        <v>0</v>
      </c>
      <c r="T294" s="5">
        <v>0</v>
      </c>
      <c r="U294" s="5">
        <v>2000000</v>
      </c>
      <c r="V294" s="5">
        <v>0</v>
      </c>
    </row>
    <row r="295" spans="1:22" ht="15" customHeight="1" x14ac:dyDescent="0.25">
      <c r="A295" s="7" t="s">
        <v>985</v>
      </c>
      <c r="B295" s="3" t="s">
        <v>986</v>
      </c>
      <c r="C295" s="3" t="s">
        <v>987</v>
      </c>
      <c r="D295" s="12">
        <v>52.5</v>
      </c>
      <c r="E295" s="3" t="s">
        <v>96</v>
      </c>
      <c r="F295" s="3">
        <v>1</v>
      </c>
      <c r="G295" s="53">
        <v>52.5</v>
      </c>
      <c r="H295" s="28">
        <v>43876</v>
      </c>
      <c r="I295" s="4">
        <v>44971</v>
      </c>
      <c r="J295" s="3">
        <v>36</v>
      </c>
      <c r="K295" s="3">
        <v>0</v>
      </c>
      <c r="L295" s="3">
        <v>36</v>
      </c>
      <c r="M295" s="5">
        <v>385000</v>
      </c>
      <c r="N295" s="5">
        <v>727650000</v>
      </c>
      <c r="O295" s="6" t="s">
        <v>35</v>
      </c>
      <c r="P295" s="6" t="s">
        <v>36</v>
      </c>
      <c r="Q295" s="5">
        <v>385000</v>
      </c>
      <c r="R295" s="5">
        <v>103000</v>
      </c>
      <c r="S295" s="5">
        <v>2000000</v>
      </c>
      <c r="T295" s="5">
        <v>1500000</v>
      </c>
      <c r="U295" s="5">
        <v>2000000</v>
      </c>
      <c r="V295" s="5">
        <v>0</v>
      </c>
    </row>
    <row r="296" spans="1:22" ht="28.5" customHeight="1" x14ac:dyDescent="0.25">
      <c r="A296" s="7" t="s">
        <v>988</v>
      </c>
      <c r="B296" s="3" t="s">
        <v>989</v>
      </c>
      <c r="C296" s="3" t="s">
        <v>990</v>
      </c>
      <c r="D296" s="12">
        <v>73.2</v>
      </c>
      <c r="E296" s="3" t="s">
        <v>43</v>
      </c>
      <c r="F296" s="3" t="s">
        <v>44</v>
      </c>
      <c r="G296" s="53">
        <v>73.2</v>
      </c>
      <c r="H296" s="28">
        <v>44013</v>
      </c>
      <c r="I296" s="4">
        <v>45107</v>
      </c>
      <c r="J296" s="3">
        <v>36</v>
      </c>
      <c r="K296" s="3">
        <v>0</v>
      </c>
      <c r="L296" s="3">
        <v>36</v>
      </c>
      <c r="M296" s="5" t="s">
        <v>991</v>
      </c>
      <c r="N296" s="5">
        <v>961848000</v>
      </c>
      <c r="O296" s="6" t="s">
        <v>35</v>
      </c>
      <c r="P296" s="6" t="s">
        <v>392</v>
      </c>
      <c r="Q296" s="5">
        <v>385000</v>
      </c>
      <c r="R296" s="5">
        <v>105000</v>
      </c>
      <c r="S296" s="5">
        <v>2000000</v>
      </c>
      <c r="T296" s="5">
        <v>0</v>
      </c>
      <c r="U296" s="5">
        <v>2000000</v>
      </c>
      <c r="V296" s="5">
        <v>0</v>
      </c>
    </row>
    <row r="297" spans="1:22" ht="28.5" customHeight="1" x14ac:dyDescent="0.25">
      <c r="A297" s="7" t="s">
        <v>992</v>
      </c>
      <c r="B297" s="3" t="s">
        <v>993</v>
      </c>
      <c r="C297" s="3" t="s">
        <v>994</v>
      </c>
      <c r="D297" s="12">
        <v>52.56</v>
      </c>
      <c r="E297" s="3" t="s">
        <v>96</v>
      </c>
      <c r="F297" s="3">
        <v>1</v>
      </c>
      <c r="G297" s="53">
        <v>52.56</v>
      </c>
      <c r="H297" s="28">
        <v>44228</v>
      </c>
      <c r="I297" s="4">
        <v>45322</v>
      </c>
      <c r="J297" s="3">
        <v>36</v>
      </c>
      <c r="K297" s="3">
        <v>0</v>
      </c>
      <c r="L297" s="3">
        <v>36</v>
      </c>
      <c r="M297" s="5" t="s">
        <v>995</v>
      </c>
      <c r="N297" s="5">
        <v>607068000</v>
      </c>
      <c r="O297" s="6" t="s">
        <v>35</v>
      </c>
      <c r="P297" s="6" t="s">
        <v>36</v>
      </c>
      <c r="Q297" s="5">
        <v>385000</v>
      </c>
      <c r="R297" s="5">
        <v>105000</v>
      </c>
      <c r="S297" s="5">
        <v>2000000</v>
      </c>
      <c r="T297" s="5">
        <v>0</v>
      </c>
      <c r="U297" s="5">
        <v>2000000</v>
      </c>
      <c r="V297" s="5">
        <v>0</v>
      </c>
    </row>
    <row r="298" spans="1:22" ht="27" customHeight="1" x14ac:dyDescent="0.25">
      <c r="A298" s="50" t="s">
        <v>996</v>
      </c>
      <c r="B298" s="3" t="s">
        <v>997</v>
      </c>
      <c r="C298" s="146" t="s">
        <v>998</v>
      </c>
      <c r="D298" s="142">
        <v>107.42</v>
      </c>
      <c r="E298" s="3"/>
      <c r="F298" s="3"/>
      <c r="G298" s="53"/>
      <c r="H298" s="156">
        <v>42840</v>
      </c>
      <c r="I298" s="154">
        <v>44665</v>
      </c>
      <c r="J298" s="3">
        <v>60</v>
      </c>
      <c r="K298" s="3">
        <v>0</v>
      </c>
      <c r="L298" s="3">
        <v>60</v>
      </c>
      <c r="M298" s="5" t="s">
        <v>999</v>
      </c>
      <c r="N298" s="5">
        <v>2223594000</v>
      </c>
      <c r="O298" s="6" t="s">
        <v>358</v>
      </c>
      <c r="P298" s="6" t="s">
        <v>50</v>
      </c>
      <c r="Q298" s="5">
        <v>325000</v>
      </c>
      <c r="R298" s="5">
        <v>103000</v>
      </c>
      <c r="S298" s="5">
        <v>2000000</v>
      </c>
      <c r="T298" s="5">
        <v>0</v>
      </c>
      <c r="U298" s="5">
        <v>2000000</v>
      </c>
      <c r="V298" s="5">
        <v>0</v>
      </c>
    </row>
    <row r="299" spans="1:22" ht="15" customHeight="1" x14ac:dyDescent="0.25">
      <c r="A299" s="50" t="s">
        <v>996</v>
      </c>
      <c r="B299" s="3" t="s">
        <v>1000</v>
      </c>
      <c r="C299" s="146"/>
      <c r="D299" s="142"/>
      <c r="E299" s="3" t="s">
        <v>96</v>
      </c>
      <c r="F299" s="3" t="s">
        <v>44</v>
      </c>
      <c r="G299" s="53">
        <v>107.42</v>
      </c>
      <c r="H299" s="156"/>
      <c r="I299" s="154"/>
      <c r="J299" s="146" t="s">
        <v>1001</v>
      </c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</row>
    <row r="300" spans="1:22" ht="15" customHeight="1" x14ac:dyDescent="0.25">
      <c r="A300" s="7" t="s">
        <v>1002</v>
      </c>
      <c r="B300" s="3" t="s">
        <v>1003</v>
      </c>
      <c r="C300" s="3" t="s">
        <v>1004</v>
      </c>
      <c r="D300" s="12">
        <v>63.87</v>
      </c>
      <c r="E300" s="3" t="s">
        <v>96</v>
      </c>
      <c r="F300" s="3">
        <v>1</v>
      </c>
      <c r="G300" s="53">
        <v>63.87</v>
      </c>
      <c r="H300" s="28">
        <v>43999</v>
      </c>
      <c r="I300" s="4">
        <v>45824</v>
      </c>
      <c r="J300" s="3">
        <v>60</v>
      </c>
      <c r="K300" s="3">
        <v>0</v>
      </c>
      <c r="L300" s="3">
        <v>60</v>
      </c>
      <c r="M300" s="5">
        <v>400000</v>
      </c>
      <c r="N300" s="5">
        <v>1532880000</v>
      </c>
      <c r="O300" s="6" t="s">
        <v>358</v>
      </c>
      <c r="P300" s="6" t="s">
        <v>50</v>
      </c>
      <c r="Q300" s="5">
        <v>400000</v>
      </c>
      <c r="R300" s="5">
        <v>103000</v>
      </c>
      <c r="S300" s="5">
        <v>2000000</v>
      </c>
      <c r="T300" s="5">
        <v>1500000</v>
      </c>
      <c r="U300" s="5">
        <v>2000000</v>
      </c>
      <c r="V300" s="5">
        <v>0</v>
      </c>
    </row>
    <row r="301" spans="1:22" ht="15" customHeight="1" x14ac:dyDescent="0.25">
      <c r="A301" s="36" t="s">
        <v>1005</v>
      </c>
      <c r="B301" s="3" t="s">
        <v>1006</v>
      </c>
      <c r="C301" s="147" t="s">
        <v>1007</v>
      </c>
      <c r="D301" s="143">
        <v>9</v>
      </c>
      <c r="E301" s="3"/>
      <c r="F301" s="3"/>
      <c r="G301" s="53"/>
      <c r="H301" s="28" t="s">
        <v>1008</v>
      </c>
      <c r="I301" s="4" t="s">
        <v>1009</v>
      </c>
      <c r="J301" s="3">
        <v>24</v>
      </c>
      <c r="K301" s="3">
        <v>0</v>
      </c>
      <c r="L301" s="3">
        <v>24</v>
      </c>
      <c r="M301" s="5">
        <v>1400000</v>
      </c>
      <c r="N301" s="5">
        <v>302400000</v>
      </c>
      <c r="O301" s="6" t="s">
        <v>35</v>
      </c>
      <c r="P301" s="6" t="s">
        <v>159</v>
      </c>
      <c r="Q301" s="5">
        <v>1400000</v>
      </c>
      <c r="R301" s="5">
        <v>103000</v>
      </c>
      <c r="S301" s="5">
        <v>2000000</v>
      </c>
      <c r="T301" s="5">
        <v>1500000</v>
      </c>
      <c r="U301" s="5">
        <v>2000000</v>
      </c>
      <c r="V301" s="5">
        <v>0</v>
      </c>
    </row>
    <row r="302" spans="1:22" ht="15" customHeight="1" x14ac:dyDescent="0.25">
      <c r="A302" s="36" t="s">
        <v>1005</v>
      </c>
      <c r="B302" s="3" t="s">
        <v>1010</v>
      </c>
      <c r="C302" s="149"/>
      <c r="D302" s="145"/>
      <c r="E302" s="3" t="s">
        <v>52</v>
      </c>
      <c r="F302" s="3" t="s">
        <v>44</v>
      </c>
      <c r="G302" s="53">
        <v>9</v>
      </c>
      <c r="H302" s="28">
        <v>44591</v>
      </c>
      <c r="I302" s="4">
        <v>44955</v>
      </c>
      <c r="J302" s="3">
        <v>12</v>
      </c>
      <c r="K302" s="3">
        <v>0</v>
      </c>
      <c r="L302" s="3">
        <v>12</v>
      </c>
      <c r="M302" s="5">
        <v>1400000</v>
      </c>
      <c r="N302" s="5">
        <v>151200000</v>
      </c>
      <c r="O302" s="6" t="s">
        <v>35</v>
      </c>
      <c r="P302" s="6" t="s">
        <v>45</v>
      </c>
      <c r="Q302" s="5">
        <v>1400000</v>
      </c>
      <c r="R302" s="5">
        <v>105000</v>
      </c>
      <c r="S302" s="5">
        <v>2000000</v>
      </c>
      <c r="T302" s="5">
        <v>1500000</v>
      </c>
      <c r="U302" s="5">
        <v>2000000</v>
      </c>
      <c r="V302" s="5">
        <v>0</v>
      </c>
    </row>
    <row r="303" spans="1:22" ht="27" customHeight="1" x14ac:dyDescent="0.25">
      <c r="A303" s="7" t="s">
        <v>1011</v>
      </c>
      <c r="B303" s="3" t="s">
        <v>1012</v>
      </c>
      <c r="C303" s="3" t="s">
        <v>1013</v>
      </c>
      <c r="D303" s="12">
        <v>43.27</v>
      </c>
      <c r="E303" s="3" t="s">
        <v>96</v>
      </c>
      <c r="F303" s="3">
        <v>1</v>
      </c>
      <c r="G303" s="53">
        <v>43.27</v>
      </c>
      <c r="H303" s="28">
        <v>43709</v>
      </c>
      <c r="I303" s="4" t="s">
        <v>1014</v>
      </c>
      <c r="J303" s="3">
        <v>36</v>
      </c>
      <c r="K303" s="3">
        <v>0</v>
      </c>
      <c r="L303" s="3">
        <v>36</v>
      </c>
      <c r="M303" s="5" t="s">
        <v>1015</v>
      </c>
      <c r="N303" s="5">
        <v>612703200</v>
      </c>
      <c r="O303" s="6" t="s">
        <v>35</v>
      </c>
      <c r="P303" s="6" t="s">
        <v>36</v>
      </c>
      <c r="Q303" s="5">
        <v>380000</v>
      </c>
      <c r="R303" s="5">
        <v>103000</v>
      </c>
      <c r="S303" s="5">
        <v>2000000</v>
      </c>
      <c r="T303" s="5">
        <v>1500000</v>
      </c>
      <c r="U303" s="5">
        <v>2000000</v>
      </c>
      <c r="V303" s="5">
        <v>0</v>
      </c>
    </row>
    <row r="304" spans="1:22" ht="15" customHeight="1" x14ac:dyDescent="0.25">
      <c r="A304" s="36" t="s">
        <v>1016</v>
      </c>
      <c r="B304" s="3" t="s">
        <v>1017</v>
      </c>
      <c r="C304" s="147" t="s">
        <v>1018</v>
      </c>
      <c r="D304" s="143" t="s">
        <v>1019</v>
      </c>
      <c r="E304" s="3"/>
      <c r="F304" s="3"/>
      <c r="G304" s="53"/>
      <c r="H304" s="156">
        <v>43252</v>
      </c>
      <c r="I304" s="154" t="s">
        <v>1020</v>
      </c>
      <c r="J304" s="3">
        <v>36</v>
      </c>
      <c r="K304" s="3">
        <v>0</v>
      </c>
      <c r="L304" s="3">
        <v>36</v>
      </c>
      <c r="M304" s="5">
        <v>1400000</v>
      </c>
      <c r="N304" s="5">
        <v>756000000</v>
      </c>
      <c r="O304" s="6" t="s">
        <v>200</v>
      </c>
      <c r="P304" s="6" t="s">
        <v>678</v>
      </c>
      <c r="Q304" s="5">
        <v>1400000</v>
      </c>
      <c r="R304" s="5">
        <v>103000</v>
      </c>
      <c r="S304" s="5">
        <v>2000000</v>
      </c>
      <c r="T304" s="5">
        <v>0</v>
      </c>
      <c r="U304" s="5">
        <v>1000000</v>
      </c>
      <c r="V304" s="5">
        <v>0</v>
      </c>
    </row>
    <row r="305" spans="1:22" ht="15" customHeight="1" x14ac:dyDescent="0.25">
      <c r="A305" s="36" t="s">
        <v>1016</v>
      </c>
      <c r="B305" s="3" t="s">
        <v>1021</v>
      </c>
      <c r="C305" s="148"/>
      <c r="D305" s="144"/>
      <c r="E305" s="3"/>
      <c r="F305" s="3"/>
      <c r="G305" s="53"/>
      <c r="H305" s="156"/>
      <c r="I305" s="154"/>
      <c r="J305" s="146" t="s">
        <v>382</v>
      </c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</row>
    <row r="306" spans="1:22" ht="15" customHeight="1" x14ac:dyDescent="0.25">
      <c r="A306" s="36" t="s">
        <v>1016</v>
      </c>
      <c r="B306" s="3" t="s">
        <v>1022</v>
      </c>
      <c r="C306" s="149"/>
      <c r="D306" s="145"/>
      <c r="E306" s="3" t="s">
        <v>96</v>
      </c>
      <c r="F306" s="3" t="s">
        <v>44</v>
      </c>
      <c r="G306" s="53">
        <v>15</v>
      </c>
      <c r="H306" s="28" t="s">
        <v>1023</v>
      </c>
      <c r="I306" s="4" t="s">
        <v>1024</v>
      </c>
      <c r="J306" s="3">
        <v>24</v>
      </c>
      <c r="K306" s="3">
        <v>0</v>
      </c>
      <c r="L306" s="3">
        <v>24</v>
      </c>
      <c r="M306" s="5">
        <v>1400000</v>
      </c>
      <c r="N306" s="5">
        <v>504000000</v>
      </c>
      <c r="O306" s="6" t="s">
        <v>200</v>
      </c>
      <c r="P306" s="6" t="s">
        <v>149</v>
      </c>
      <c r="Q306" s="5">
        <v>1400000</v>
      </c>
      <c r="R306" s="5">
        <v>105000</v>
      </c>
      <c r="S306" s="5">
        <v>2000000</v>
      </c>
      <c r="T306" s="5">
        <v>0</v>
      </c>
      <c r="U306" s="5">
        <v>1000000</v>
      </c>
      <c r="V306" s="5">
        <v>0</v>
      </c>
    </row>
    <row r="307" spans="1:22" ht="27" customHeight="1" x14ac:dyDescent="0.25">
      <c r="A307" s="7" t="s">
        <v>1025</v>
      </c>
      <c r="B307" s="3" t="s">
        <v>1026</v>
      </c>
      <c r="C307" s="3" t="s">
        <v>1027</v>
      </c>
      <c r="D307" s="12">
        <v>64</v>
      </c>
      <c r="E307" s="3" t="s">
        <v>43</v>
      </c>
      <c r="F307" s="3">
        <v>2</v>
      </c>
      <c r="G307" s="53">
        <v>64</v>
      </c>
      <c r="H307" s="28">
        <v>43617</v>
      </c>
      <c r="I307" s="4" t="s">
        <v>74</v>
      </c>
      <c r="J307" s="3">
        <v>60</v>
      </c>
      <c r="K307" s="3">
        <v>0</v>
      </c>
      <c r="L307" s="3">
        <v>60</v>
      </c>
      <c r="M307" s="5" t="s">
        <v>1028</v>
      </c>
      <c r="N307" s="5">
        <v>967680000</v>
      </c>
      <c r="O307" s="6" t="s">
        <v>35</v>
      </c>
      <c r="P307" s="6" t="s">
        <v>104</v>
      </c>
      <c r="Q307" s="5">
        <v>255000</v>
      </c>
      <c r="R307" s="5">
        <v>103000</v>
      </c>
      <c r="S307" s="5">
        <v>2000000</v>
      </c>
      <c r="T307" s="5">
        <v>1500000</v>
      </c>
      <c r="U307" s="5">
        <v>1000000</v>
      </c>
      <c r="V307" s="5">
        <v>0</v>
      </c>
    </row>
    <row r="308" spans="1:22" ht="15" customHeight="1" x14ac:dyDescent="0.25">
      <c r="A308" s="50" t="s">
        <v>1029</v>
      </c>
      <c r="B308" s="3" t="s">
        <v>1030</v>
      </c>
      <c r="C308" s="146" t="s">
        <v>1031</v>
      </c>
      <c r="D308" s="142">
        <v>85.28</v>
      </c>
      <c r="E308" s="3"/>
      <c r="F308" s="3"/>
      <c r="G308" s="53"/>
      <c r="H308" s="28">
        <v>43560</v>
      </c>
      <c r="I308" s="4">
        <v>44655</v>
      </c>
      <c r="J308" s="3">
        <v>36</v>
      </c>
      <c r="K308" s="3">
        <v>0</v>
      </c>
      <c r="L308" s="3">
        <v>36</v>
      </c>
      <c r="M308" s="5">
        <v>500000</v>
      </c>
      <c r="N308" s="5">
        <v>1535040000</v>
      </c>
      <c r="O308" s="6" t="s">
        <v>35</v>
      </c>
      <c r="P308" s="6" t="s">
        <v>36</v>
      </c>
      <c r="Q308" s="5">
        <v>500000</v>
      </c>
      <c r="R308" s="5">
        <v>103000</v>
      </c>
      <c r="S308" s="5">
        <v>2000000</v>
      </c>
      <c r="T308" s="5">
        <v>1500000</v>
      </c>
      <c r="U308" s="5">
        <v>2000000</v>
      </c>
      <c r="V308" s="5">
        <v>0</v>
      </c>
    </row>
    <row r="309" spans="1:22" ht="15" customHeight="1" x14ac:dyDescent="0.25">
      <c r="A309" s="50" t="s">
        <v>1029</v>
      </c>
      <c r="B309" s="3" t="s">
        <v>1032</v>
      </c>
      <c r="C309" s="146"/>
      <c r="D309" s="142"/>
      <c r="E309" s="3" t="s">
        <v>96</v>
      </c>
      <c r="F309" s="3" t="s">
        <v>44</v>
      </c>
      <c r="G309" s="53">
        <v>85.28</v>
      </c>
      <c r="H309" s="28">
        <v>43579</v>
      </c>
      <c r="I309" s="4">
        <v>44674</v>
      </c>
      <c r="J309" s="146" t="s">
        <v>1033</v>
      </c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</row>
    <row r="310" spans="1:22" ht="27" customHeight="1" x14ac:dyDescent="0.25">
      <c r="A310" s="7" t="s">
        <v>1034</v>
      </c>
      <c r="B310" s="3" t="s">
        <v>1035</v>
      </c>
      <c r="C310" s="3" t="s">
        <v>1036</v>
      </c>
      <c r="D310" s="12">
        <v>284.39999999999998</v>
      </c>
      <c r="E310" s="3" t="s">
        <v>52</v>
      </c>
      <c r="F310" s="3">
        <v>1</v>
      </c>
      <c r="G310" s="53">
        <v>284.39999999999998</v>
      </c>
      <c r="H310" s="28" t="s">
        <v>1037</v>
      </c>
      <c r="I310" s="4" t="s">
        <v>1038</v>
      </c>
      <c r="J310" s="3">
        <v>36</v>
      </c>
      <c r="K310" s="3">
        <v>0</v>
      </c>
      <c r="L310" s="3">
        <v>36</v>
      </c>
      <c r="M310" s="5" t="s">
        <v>1039</v>
      </c>
      <c r="N310" s="5">
        <v>3515184000</v>
      </c>
      <c r="O310" s="6" t="s">
        <v>35</v>
      </c>
      <c r="P310" s="6" t="s">
        <v>36</v>
      </c>
      <c r="Q310" s="5">
        <v>350000</v>
      </c>
      <c r="R310" s="5">
        <v>103000</v>
      </c>
      <c r="S310" s="5">
        <v>2000000</v>
      </c>
      <c r="T310" s="5">
        <v>1500000</v>
      </c>
      <c r="U310" s="5">
        <v>2000000</v>
      </c>
      <c r="V310" s="5">
        <v>0</v>
      </c>
    </row>
    <row r="311" spans="1:22" ht="27" customHeight="1" x14ac:dyDescent="0.25">
      <c r="A311" s="7" t="s">
        <v>1040</v>
      </c>
      <c r="B311" s="3" t="s">
        <v>736</v>
      </c>
      <c r="C311" s="3" t="s">
        <v>1041</v>
      </c>
      <c r="D311" s="12">
        <v>134</v>
      </c>
      <c r="E311" s="3" t="s">
        <v>52</v>
      </c>
      <c r="F311" s="3">
        <v>1</v>
      </c>
      <c r="G311" s="53">
        <v>134</v>
      </c>
      <c r="H311" s="28" t="s">
        <v>1042</v>
      </c>
      <c r="I311" s="4">
        <v>45690</v>
      </c>
      <c r="J311" s="3">
        <v>60</v>
      </c>
      <c r="K311" s="3" t="s">
        <v>1043</v>
      </c>
      <c r="L311" s="3">
        <v>65</v>
      </c>
      <c r="M311" s="5" t="s">
        <v>1044</v>
      </c>
      <c r="N311" s="5">
        <v>2194920000</v>
      </c>
      <c r="O311" s="6" t="s">
        <v>35</v>
      </c>
      <c r="P311" s="6" t="s">
        <v>104</v>
      </c>
      <c r="Q311" s="5">
        <v>275000</v>
      </c>
      <c r="R311" s="5">
        <v>103000</v>
      </c>
      <c r="S311" s="5">
        <v>2000000</v>
      </c>
      <c r="T311" s="5">
        <v>0</v>
      </c>
      <c r="U311" s="5">
        <v>2000000</v>
      </c>
      <c r="V311" s="5">
        <v>0</v>
      </c>
    </row>
    <row r="312" spans="1:22" ht="50.25" customHeight="1" x14ac:dyDescent="0.25">
      <c r="A312" s="7" t="s">
        <v>1045</v>
      </c>
      <c r="B312" s="3" t="s">
        <v>1046</v>
      </c>
      <c r="C312" s="18" t="s">
        <v>590</v>
      </c>
      <c r="D312" s="12">
        <v>9996.49</v>
      </c>
      <c r="E312" s="18" t="s">
        <v>43</v>
      </c>
      <c r="F312" s="18" t="s">
        <v>44</v>
      </c>
      <c r="G312" s="58">
        <v>9996.49</v>
      </c>
      <c r="H312" s="28" t="s">
        <v>1047</v>
      </c>
      <c r="I312" s="4" t="s">
        <v>1048</v>
      </c>
      <c r="J312" s="3">
        <v>300</v>
      </c>
      <c r="K312" s="3">
        <v>0</v>
      </c>
      <c r="L312" s="3">
        <v>300</v>
      </c>
      <c r="M312" s="5" t="s">
        <v>1049</v>
      </c>
      <c r="N312" s="160" t="s">
        <v>1050</v>
      </c>
      <c r="O312" s="160"/>
      <c r="P312" s="160"/>
      <c r="Q312" s="5">
        <v>642972000</v>
      </c>
      <c r="R312" s="5">
        <v>22000</v>
      </c>
      <c r="S312" s="160" t="s">
        <v>1051</v>
      </c>
      <c r="T312" s="160"/>
      <c r="U312" s="160"/>
      <c r="V312" s="160"/>
    </row>
    <row r="313" spans="1:22" ht="52.5" customHeight="1" x14ac:dyDescent="0.25">
      <c r="A313" s="36" t="s">
        <v>1052</v>
      </c>
      <c r="B313" s="3" t="s">
        <v>1053</v>
      </c>
      <c r="C313" s="146" t="s">
        <v>1054</v>
      </c>
      <c r="D313" s="142" t="s">
        <v>1055</v>
      </c>
      <c r="E313" s="3" t="s">
        <v>96</v>
      </c>
      <c r="F313" s="3">
        <v>2</v>
      </c>
      <c r="G313" s="53">
        <v>2298.04</v>
      </c>
      <c r="H313" s="28" t="s">
        <v>1056</v>
      </c>
      <c r="I313" s="4">
        <v>42643</v>
      </c>
      <c r="J313" s="3">
        <v>132</v>
      </c>
      <c r="K313" s="3">
        <v>0</v>
      </c>
      <c r="L313" s="3">
        <v>132</v>
      </c>
      <c r="M313" s="160" t="s">
        <v>1057</v>
      </c>
      <c r="N313" s="160"/>
      <c r="O313" s="160"/>
      <c r="P313" s="160"/>
      <c r="Q313" s="5">
        <v>0</v>
      </c>
      <c r="R313" s="5">
        <v>12500</v>
      </c>
      <c r="S313" s="5">
        <v>2000000</v>
      </c>
      <c r="T313" s="5">
        <v>0</v>
      </c>
      <c r="U313" s="5">
        <v>0</v>
      </c>
      <c r="V313" s="5">
        <v>0</v>
      </c>
    </row>
    <row r="314" spans="1:22" ht="33" customHeight="1" x14ac:dyDescent="0.25">
      <c r="A314" s="36" t="s">
        <v>1052</v>
      </c>
      <c r="B314" s="3" t="s">
        <v>1058</v>
      </c>
      <c r="C314" s="146"/>
      <c r="D314" s="142"/>
      <c r="E314" s="3" t="s">
        <v>96</v>
      </c>
      <c r="F314" s="3">
        <v>1</v>
      </c>
      <c r="G314" s="53">
        <v>3732.22</v>
      </c>
      <c r="H314" s="28" t="s">
        <v>1059</v>
      </c>
      <c r="I314" s="4">
        <v>44469</v>
      </c>
      <c r="J314" s="3">
        <v>60</v>
      </c>
      <c r="K314" s="3">
        <v>0</v>
      </c>
      <c r="L314" s="3">
        <v>60</v>
      </c>
      <c r="M314" s="160" t="s">
        <v>1060</v>
      </c>
      <c r="N314" s="160"/>
      <c r="O314" s="160"/>
      <c r="P314" s="160"/>
      <c r="Q314" s="160"/>
      <c r="R314" s="160"/>
      <c r="S314" s="160"/>
      <c r="T314" s="160"/>
      <c r="U314" s="160"/>
      <c r="V314" s="160"/>
    </row>
    <row r="315" spans="1:22" ht="43.5" customHeight="1" x14ac:dyDescent="0.25">
      <c r="A315" s="36" t="s">
        <v>1052</v>
      </c>
      <c r="B315" s="3" t="s">
        <v>1061</v>
      </c>
      <c r="C315" s="11"/>
      <c r="D315" s="42">
        <v>10609.09</v>
      </c>
      <c r="E315" s="3" t="s">
        <v>96</v>
      </c>
      <c r="F315" s="3" t="s">
        <v>44</v>
      </c>
      <c r="G315" s="53">
        <v>4578.83</v>
      </c>
      <c r="H315" s="28" t="s">
        <v>229</v>
      </c>
      <c r="I315" s="4" t="s">
        <v>1062</v>
      </c>
      <c r="J315" s="3">
        <v>120</v>
      </c>
      <c r="K315" s="3">
        <v>0</v>
      </c>
      <c r="L315" s="3">
        <v>120</v>
      </c>
      <c r="M315" s="5" t="s">
        <v>1063</v>
      </c>
      <c r="N315" s="5" t="s">
        <v>1064</v>
      </c>
      <c r="O315" s="172" t="s">
        <v>1065</v>
      </c>
      <c r="P315" s="173"/>
      <c r="Q315" s="5">
        <v>0</v>
      </c>
      <c r="R315" s="5">
        <v>86335</v>
      </c>
      <c r="S315" s="5">
        <v>0</v>
      </c>
      <c r="T315" s="5">
        <v>0</v>
      </c>
      <c r="U315" s="5">
        <v>0</v>
      </c>
      <c r="V315" s="5">
        <v>0</v>
      </c>
    </row>
    <row r="316" spans="1:22" ht="15" customHeight="1" x14ac:dyDescent="0.25">
      <c r="A316" s="36" t="s">
        <v>1066</v>
      </c>
      <c r="B316" s="3" t="s">
        <v>1067</v>
      </c>
      <c r="C316" s="147" t="s">
        <v>1068</v>
      </c>
      <c r="D316" s="143">
        <v>9</v>
      </c>
      <c r="E316" s="3"/>
      <c r="F316" s="3"/>
      <c r="G316" s="53"/>
      <c r="H316" s="28">
        <v>43770</v>
      </c>
      <c r="I316" s="4" t="s">
        <v>1069</v>
      </c>
      <c r="J316" s="3">
        <v>12</v>
      </c>
      <c r="K316" s="3">
        <v>0</v>
      </c>
      <c r="L316" s="3">
        <v>12</v>
      </c>
      <c r="M316" s="5">
        <v>1175000</v>
      </c>
      <c r="N316" s="5">
        <v>126900000</v>
      </c>
      <c r="O316" s="6" t="s">
        <v>35</v>
      </c>
      <c r="P316" s="6" t="s">
        <v>45</v>
      </c>
      <c r="Q316" s="5">
        <v>1750000</v>
      </c>
      <c r="R316" s="5">
        <v>103000</v>
      </c>
      <c r="S316" s="5">
        <v>2000000</v>
      </c>
      <c r="T316" s="5">
        <v>1500000</v>
      </c>
      <c r="U316" s="5">
        <v>2000000</v>
      </c>
      <c r="V316" s="5">
        <v>0</v>
      </c>
    </row>
    <row r="317" spans="1:22" ht="15" customHeight="1" x14ac:dyDescent="0.25">
      <c r="A317" s="36" t="s">
        <v>1066</v>
      </c>
      <c r="B317" s="3" t="s">
        <v>1070</v>
      </c>
      <c r="C317" s="148"/>
      <c r="D317" s="144"/>
      <c r="E317" s="3"/>
      <c r="F317" s="3"/>
      <c r="G317" s="53"/>
      <c r="H317" s="28">
        <v>44220</v>
      </c>
      <c r="I317" s="4">
        <v>44408</v>
      </c>
      <c r="J317" s="3">
        <v>6</v>
      </c>
      <c r="K317" s="3">
        <v>0</v>
      </c>
      <c r="L317" s="3">
        <v>6</v>
      </c>
      <c r="M317" s="157" t="s">
        <v>128</v>
      </c>
      <c r="N317" s="159"/>
      <c r="O317" s="142" t="s">
        <v>1071</v>
      </c>
      <c r="P317" s="162"/>
      <c r="Q317" s="5">
        <v>0</v>
      </c>
      <c r="R317" s="5">
        <v>105000</v>
      </c>
      <c r="S317" s="5">
        <v>2000000</v>
      </c>
      <c r="T317" s="5">
        <v>1500000</v>
      </c>
      <c r="U317" s="5">
        <v>2000000</v>
      </c>
      <c r="V317" s="5">
        <v>0</v>
      </c>
    </row>
    <row r="318" spans="1:22" ht="15" customHeight="1" x14ac:dyDescent="0.25">
      <c r="A318" s="36" t="s">
        <v>1066</v>
      </c>
      <c r="B318" s="3" t="s">
        <v>1072</v>
      </c>
      <c r="C318" s="148"/>
      <c r="D318" s="144"/>
      <c r="E318" s="3"/>
      <c r="F318" s="3"/>
      <c r="G318" s="53"/>
      <c r="H318" s="28" t="s">
        <v>615</v>
      </c>
      <c r="I318" s="4">
        <v>44592</v>
      </c>
      <c r="J318" s="3">
        <v>6</v>
      </c>
      <c r="K318" s="3">
        <v>0</v>
      </c>
      <c r="L318" s="3">
        <v>6</v>
      </c>
      <c r="M318" s="157" t="s">
        <v>128</v>
      </c>
      <c r="N318" s="159"/>
      <c r="O318" s="142" t="s">
        <v>1071</v>
      </c>
      <c r="P318" s="162"/>
      <c r="Q318" s="5">
        <v>0</v>
      </c>
      <c r="R318" s="5">
        <v>105000</v>
      </c>
      <c r="S318" s="5">
        <v>2000000</v>
      </c>
      <c r="T318" s="5">
        <v>1500000</v>
      </c>
      <c r="U318" s="5">
        <v>2000000</v>
      </c>
      <c r="V318" s="5">
        <v>0</v>
      </c>
    </row>
    <row r="319" spans="1:22" ht="15" customHeight="1" x14ac:dyDescent="0.25">
      <c r="A319" s="36" t="s">
        <v>1066</v>
      </c>
      <c r="B319" s="3" t="s">
        <v>1073</v>
      </c>
      <c r="C319" s="149"/>
      <c r="D319" s="145"/>
      <c r="E319" s="3" t="s">
        <v>52</v>
      </c>
      <c r="F319" s="3" t="s">
        <v>44</v>
      </c>
      <c r="G319" s="53">
        <v>9</v>
      </c>
      <c r="H319" s="28">
        <v>44593</v>
      </c>
      <c r="I319" s="4">
        <v>44773</v>
      </c>
      <c r="J319" s="3">
        <v>6</v>
      </c>
      <c r="K319" s="3">
        <v>0</v>
      </c>
      <c r="L319" s="3">
        <v>6</v>
      </c>
      <c r="M319" s="157" t="s">
        <v>128</v>
      </c>
      <c r="N319" s="159"/>
      <c r="O319" s="142" t="s">
        <v>1071</v>
      </c>
      <c r="P319" s="162"/>
      <c r="Q319" s="5">
        <v>0</v>
      </c>
      <c r="R319" s="5">
        <v>105000</v>
      </c>
      <c r="S319" s="5">
        <v>2000000</v>
      </c>
      <c r="T319" s="5">
        <v>1500000</v>
      </c>
      <c r="U319" s="5">
        <v>2000000</v>
      </c>
      <c r="V319" s="5">
        <v>0</v>
      </c>
    </row>
    <row r="320" spans="1:22" ht="15" customHeight="1" x14ac:dyDescent="0.25">
      <c r="A320" s="10" t="s">
        <v>1074</v>
      </c>
      <c r="B320" s="3" t="s">
        <v>1075</v>
      </c>
      <c r="C320" s="8" t="s">
        <v>920</v>
      </c>
      <c r="D320" s="41" t="s">
        <v>1076</v>
      </c>
      <c r="E320" s="3" t="s">
        <v>52</v>
      </c>
      <c r="F320" s="3">
        <v>1</v>
      </c>
      <c r="G320" s="53">
        <v>60.21</v>
      </c>
      <c r="H320" s="28">
        <v>44666</v>
      </c>
      <c r="I320" s="4">
        <v>45030</v>
      </c>
      <c r="J320" s="3">
        <v>12</v>
      </c>
      <c r="K320" s="3">
        <v>0</v>
      </c>
      <c r="L320" s="3">
        <v>12</v>
      </c>
      <c r="M320" s="5">
        <v>390000</v>
      </c>
      <c r="N320" s="5">
        <v>281782800</v>
      </c>
      <c r="O320" s="6" t="s">
        <v>530</v>
      </c>
      <c r="P320" s="6" t="s">
        <v>246</v>
      </c>
      <c r="Q320" s="5">
        <v>390000</v>
      </c>
      <c r="R320" s="5">
        <v>105000</v>
      </c>
      <c r="S320" s="5">
        <v>2000000</v>
      </c>
      <c r="T320" s="5">
        <v>1500000</v>
      </c>
      <c r="U320" s="5">
        <v>2000000</v>
      </c>
      <c r="V320" s="5">
        <v>0</v>
      </c>
    </row>
    <row r="321" spans="1:22" ht="39" customHeight="1" x14ac:dyDescent="0.25">
      <c r="A321" s="7" t="s">
        <v>1077</v>
      </c>
      <c r="B321" s="3" t="s">
        <v>1078</v>
      </c>
      <c r="C321" s="3" t="s">
        <v>1079</v>
      </c>
      <c r="D321" s="12">
        <v>182.62</v>
      </c>
      <c r="E321" s="3" t="s">
        <v>96</v>
      </c>
      <c r="F321" s="3">
        <v>2</v>
      </c>
      <c r="G321" s="53">
        <v>183.62</v>
      </c>
      <c r="H321" s="28">
        <v>43641</v>
      </c>
      <c r="I321" s="4">
        <v>44736</v>
      </c>
      <c r="J321" s="3">
        <v>36</v>
      </c>
      <c r="K321" s="3">
        <v>0</v>
      </c>
      <c r="L321" s="3">
        <v>36</v>
      </c>
      <c r="M321" s="5">
        <v>210000</v>
      </c>
      <c r="N321" s="5">
        <v>1380607200</v>
      </c>
      <c r="O321" s="6" t="s">
        <v>35</v>
      </c>
      <c r="P321" s="6" t="s">
        <v>36</v>
      </c>
      <c r="Q321" s="5" t="s">
        <v>1080</v>
      </c>
      <c r="R321" s="5" t="s">
        <v>1081</v>
      </c>
      <c r="S321" s="5">
        <v>2000000</v>
      </c>
      <c r="T321" s="5">
        <v>0</v>
      </c>
      <c r="U321" s="5">
        <v>2000000</v>
      </c>
      <c r="V321" s="5">
        <v>0</v>
      </c>
    </row>
    <row r="322" spans="1:22" ht="39" customHeight="1" x14ac:dyDescent="0.25">
      <c r="A322" s="7" t="s">
        <v>1082</v>
      </c>
      <c r="B322" s="3" t="s">
        <v>1083</v>
      </c>
      <c r="C322" s="3" t="s">
        <v>1084</v>
      </c>
      <c r="D322" s="12" t="s">
        <v>1085</v>
      </c>
      <c r="E322" s="3" t="s">
        <v>43</v>
      </c>
      <c r="F322" s="3" t="s">
        <v>44</v>
      </c>
      <c r="G322" s="53">
        <v>189.995</v>
      </c>
      <c r="H322" s="28">
        <v>43847</v>
      </c>
      <c r="I322" s="4">
        <v>44942</v>
      </c>
      <c r="J322" s="3">
        <v>36</v>
      </c>
      <c r="K322" s="3">
        <v>0</v>
      </c>
      <c r="L322" s="3">
        <v>36</v>
      </c>
      <c r="M322" s="5" t="s">
        <v>1086</v>
      </c>
      <c r="N322" s="5">
        <v>2317480200</v>
      </c>
      <c r="O322" s="6" t="s">
        <v>53</v>
      </c>
      <c r="P322" s="6" t="s">
        <v>123</v>
      </c>
      <c r="Q322" s="5">
        <v>360000</v>
      </c>
      <c r="R322" s="5">
        <v>103000</v>
      </c>
      <c r="S322" s="5">
        <v>2000000</v>
      </c>
      <c r="T322" s="5">
        <v>1500000</v>
      </c>
      <c r="U322" s="5">
        <v>2000000</v>
      </c>
      <c r="V322" s="5">
        <v>2000000</v>
      </c>
    </row>
    <row r="323" spans="1:22" ht="15" customHeight="1" x14ac:dyDescent="0.25">
      <c r="A323" s="36" t="s">
        <v>1087</v>
      </c>
      <c r="B323" s="3" t="s">
        <v>1088</v>
      </c>
      <c r="C323" s="147" t="s">
        <v>1089</v>
      </c>
      <c r="D323" s="143">
        <v>42.96</v>
      </c>
      <c r="E323" s="3"/>
      <c r="F323" s="3"/>
      <c r="G323" s="53"/>
      <c r="H323" s="28">
        <v>43629</v>
      </c>
      <c r="I323" s="4">
        <v>44359</v>
      </c>
      <c r="J323" s="3">
        <v>24</v>
      </c>
      <c r="K323" s="3">
        <v>0</v>
      </c>
      <c r="L323" s="3">
        <v>24</v>
      </c>
      <c r="M323" s="5">
        <v>210000</v>
      </c>
      <c r="N323" s="5">
        <v>216518400</v>
      </c>
      <c r="O323" s="6" t="s">
        <v>35</v>
      </c>
      <c r="P323" s="6" t="s">
        <v>600</v>
      </c>
      <c r="Q323" s="5">
        <v>210000</v>
      </c>
      <c r="R323" s="5">
        <v>103000</v>
      </c>
      <c r="S323" s="5">
        <v>2000000</v>
      </c>
      <c r="T323" s="5">
        <v>0</v>
      </c>
      <c r="U323" s="5">
        <v>2000000</v>
      </c>
      <c r="V323" s="5">
        <v>0</v>
      </c>
    </row>
    <row r="324" spans="1:22" ht="15" customHeight="1" x14ac:dyDescent="0.25">
      <c r="A324" s="36" t="s">
        <v>1087</v>
      </c>
      <c r="B324" s="3" t="s">
        <v>1090</v>
      </c>
      <c r="C324" s="148"/>
      <c r="D324" s="144"/>
      <c r="E324" s="3"/>
      <c r="F324" s="3"/>
      <c r="G324" s="53"/>
      <c r="H324" s="174" t="s">
        <v>1091</v>
      </c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56"/>
    </row>
    <row r="325" spans="1:22" ht="15" customHeight="1" x14ac:dyDescent="0.25">
      <c r="A325" s="36" t="s">
        <v>1087</v>
      </c>
      <c r="B325" s="3" t="s">
        <v>1092</v>
      </c>
      <c r="C325" s="149"/>
      <c r="D325" s="145"/>
      <c r="E325" s="3" t="s">
        <v>96</v>
      </c>
      <c r="F325" s="3">
        <v>2</v>
      </c>
      <c r="G325" s="53">
        <v>42.96</v>
      </c>
      <c r="H325" s="28" t="s">
        <v>1093</v>
      </c>
      <c r="I325" s="4" t="s">
        <v>1094</v>
      </c>
      <c r="J325" s="3">
        <v>24</v>
      </c>
      <c r="K325" s="3">
        <v>0</v>
      </c>
      <c r="L325" s="3">
        <v>24</v>
      </c>
      <c r="M325" s="5">
        <v>210000</v>
      </c>
      <c r="N325" s="5">
        <v>216518400</v>
      </c>
      <c r="O325" s="6" t="s">
        <v>200</v>
      </c>
      <c r="P325" s="6" t="s">
        <v>159</v>
      </c>
      <c r="Q325" s="5">
        <v>210000</v>
      </c>
      <c r="R325" s="5">
        <v>105000</v>
      </c>
      <c r="S325" s="5">
        <v>2000000</v>
      </c>
      <c r="T325" s="5">
        <v>0</v>
      </c>
      <c r="U325" s="5">
        <v>2000000</v>
      </c>
      <c r="V325" s="5">
        <v>0</v>
      </c>
    </row>
    <row r="326" spans="1:22" ht="15" customHeight="1" x14ac:dyDescent="0.25">
      <c r="A326" s="36" t="s">
        <v>1087</v>
      </c>
      <c r="B326" s="3" t="s">
        <v>1095</v>
      </c>
      <c r="C326" s="147" t="s">
        <v>1096</v>
      </c>
      <c r="D326" s="143">
        <v>15</v>
      </c>
      <c r="E326" s="3"/>
      <c r="F326" s="3"/>
      <c r="G326" s="53"/>
      <c r="H326" s="28">
        <v>43770</v>
      </c>
      <c r="I326" s="4" t="s">
        <v>1069</v>
      </c>
      <c r="J326" s="3">
        <v>12</v>
      </c>
      <c r="K326" s="3">
        <v>0</v>
      </c>
      <c r="L326" s="3">
        <v>12</v>
      </c>
      <c r="M326" s="5">
        <v>900000</v>
      </c>
      <c r="N326" s="5">
        <v>162000000</v>
      </c>
      <c r="O326" s="6" t="s">
        <v>67</v>
      </c>
      <c r="P326" s="6" t="s">
        <v>41</v>
      </c>
      <c r="Q326" s="5">
        <v>900000</v>
      </c>
      <c r="R326" s="5">
        <v>103000</v>
      </c>
      <c r="S326" s="5">
        <v>2000000</v>
      </c>
      <c r="T326" s="5">
        <v>1500000</v>
      </c>
      <c r="U326" s="5">
        <v>2000000</v>
      </c>
      <c r="V326" s="5">
        <v>0</v>
      </c>
    </row>
    <row r="327" spans="1:22" ht="15" customHeight="1" x14ac:dyDescent="0.25">
      <c r="A327" s="36" t="s">
        <v>1087</v>
      </c>
      <c r="B327" s="3" t="s">
        <v>1097</v>
      </c>
      <c r="C327" s="148"/>
      <c r="D327" s="144"/>
      <c r="E327" s="3"/>
      <c r="F327" s="3"/>
      <c r="G327" s="53"/>
      <c r="H327" s="28">
        <v>44251</v>
      </c>
      <c r="I327" s="4">
        <v>44615</v>
      </c>
      <c r="J327" s="3">
        <v>12</v>
      </c>
      <c r="K327" s="3">
        <v>0</v>
      </c>
      <c r="L327" s="3">
        <v>12</v>
      </c>
      <c r="M327" s="5">
        <v>900000</v>
      </c>
      <c r="N327" s="5">
        <v>162000000</v>
      </c>
      <c r="O327" s="6" t="s">
        <v>67</v>
      </c>
      <c r="P327" s="6" t="s">
        <v>41</v>
      </c>
      <c r="Q327" s="5">
        <v>900000</v>
      </c>
      <c r="R327" s="5">
        <v>105000</v>
      </c>
      <c r="S327" s="5">
        <v>2000000</v>
      </c>
      <c r="T327" s="5">
        <v>1500000</v>
      </c>
      <c r="U327" s="5">
        <v>2000000</v>
      </c>
      <c r="V327" s="5">
        <v>0</v>
      </c>
    </row>
    <row r="328" spans="1:22" ht="15" customHeight="1" x14ac:dyDescent="0.25">
      <c r="A328" s="36" t="s">
        <v>1087</v>
      </c>
      <c r="B328" s="3" t="s">
        <v>1098</v>
      </c>
      <c r="C328" s="149"/>
      <c r="D328" s="145"/>
      <c r="E328" s="3" t="s">
        <v>96</v>
      </c>
      <c r="F328" s="3" t="s">
        <v>44</v>
      </c>
      <c r="G328" s="53">
        <v>15</v>
      </c>
      <c r="H328" s="28">
        <v>44638</v>
      </c>
      <c r="I328" s="4">
        <v>45002</v>
      </c>
      <c r="J328" s="3">
        <v>12</v>
      </c>
      <c r="K328" s="3">
        <v>0</v>
      </c>
      <c r="L328" s="3">
        <v>12</v>
      </c>
      <c r="M328" s="5">
        <v>900000</v>
      </c>
      <c r="N328" s="5">
        <v>162000000</v>
      </c>
      <c r="O328" s="6" t="s">
        <v>67</v>
      </c>
      <c r="P328" s="6" t="s">
        <v>41</v>
      </c>
      <c r="Q328" s="5">
        <v>900000</v>
      </c>
      <c r="R328" s="5">
        <v>105000</v>
      </c>
      <c r="S328" s="5">
        <v>2000000</v>
      </c>
      <c r="T328" s="5">
        <v>1500000</v>
      </c>
      <c r="U328" s="5">
        <v>2000000</v>
      </c>
      <c r="V328" s="5">
        <v>0</v>
      </c>
    </row>
    <row r="329" spans="1:22" ht="15" customHeight="1" x14ac:dyDescent="0.25">
      <c r="A329" s="36" t="s">
        <v>1099</v>
      </c>
      <c r="B329" s="3" t="s">
        <v>1100</v>
      </c>
      <c r="C329" s="147" t="s">
        <v>1101</v>
      </c>
      <c r="D329" s="143">
        <v>68.8</v>
      </c>
      <c r="E329" s="3"/>
      <c r="F329" s="3"/>
      <c r="G329" s="53"/>
      <c r="H329" s="28">
        <v>42923</v>
      </c>
      <c r="I329" s="4">
        <v>44748</v>
      </c>
      <c r="J329" s="3">
        <v>60</v>
      </c>
      <c r="K329" s="3">
        <v>0</v>
      </c>
      <c r="L329" s="3">
        <v>60</v>
      </c>
      <c r="M329" s="5">
        <v>520000</v>
      </c>
      <c r="N329" s="5">
        <v>2146560000</v>
      </c>
      <c r="O329" s="6" t="s">
        <v>35</v>
      </c>
      <c r="P329" s="6" t="s">
        <v>104</v>
      </c>
      <c r="Q329" s="5">
        <v>520000</v>
      </c>
      <c r="R329" s="5">
        <v>103000</v>
      </c>
      <c r="S329" s="5">
        <v>2000000</v>
      </c>
      <c r="T329" s="5">
        <v>0</v>
      </c>
      <c r="U329" s="5">
        <v>1000000</v>
      </c>
      <c r="V329" s="5">
        <v>0</v>
      </c>
    </row>
    <row r="330" spans="1:22" ht="25.5" customHeight="1" x14ac:dyDescent="0.25">
      <c r="A330" s="36" t="s">
        <v>1099</v>
      </c>
      <c r="B330" s="3" t="s">
        <v>1102</v>
      </c>
      <c r="C330" s="149"/>
      <c r="D330" s="145"/>
      <c r="E330" s="3" t="s">
        <v>96</v>
      </c>
      <c r="F330" s="3" t="s">
        <v>44</v>
      </c>
      <c r="G330" s="53">
        <v>68.8</v>
      </c>
      <c r="H330" s="28">
        <v>44749</v>
      </c>
      <c r="I330" s="4">
        <v>45844</v>
      </c>
      <c r="J330" s="3">
        <v>36</v>
      </c>
      <c r="K330" s="3">
        <v>0</v>
      </c>
      <c r="L330" s="3">
        <v>36</v>
      </c>
      <c r="M330" s="5" t="s">
        <v>1103</v>
      </c>
      <c r="N330" s="5">
        <v>1337472000</v>
      </c>
      <c r="O330" s="6" t="s">
        <v>358</v>
      </c>
      <c r="P330" s="6" t="s">
        <v>1104</v>
      </c>
      <c r="Q330" s="5">
        <v>550000</v>
      </c>
      <c r="R330" s="5">
        <v>105000</v>
      </c>
      <c r="S330" s="5">
        <v>2000000</v>
      </c>
      <c r="T330" s="5">
        <v>0</v>
      </c>
      <c r="U330" s="5">
        <v>1000000</v>
      </c>
      <c r="V330" s="5">
        <v>0</v>
      </c>
    </row>
    <row r="331" spans="1:22" ht="40.5" customHeight="1" x14ac:dyDescent="0.25">
      <c r="A331" s="36" t="s">
        <v>1105</v>
      </c>
      <c r="B331" s="3" t="s">
        <v>1106</v>
      </c>
      <c r="C331" s="18" t="s">
        <v>590</v>
      </c>
      <c r="D331" s="12" t="s">
        <v>1107</v>
      </c>
      <c r="E331" s="18" t="s">
        <v>96</v>
      </c>
      <c r="F331" s="18" t="s">
        <v>44</v>
      </c>
      <c r="G331" s="58">
        <v>294.32</v>
      </c>
      <c r="H331" s="199" t="s">
        <v>1108</v>
      </c>
      <c r="I331" s="200"/>
      <c r="J331" s="200"/>
      <c r="K331" s="200"/>
      <c r="L331" s="163"/>
      <c r="M331" s="160" t="s">
        <v>1109</v>
      </c>
      <c r="N331" s="160"/>
      <c r="O331" s="160"/>
      <c r="P331" s="160"/>
      <c r="Q331" s="5">
        <v>250000000</v>
      </c>
      <c r="R331" s="5">
        <v>39375000</v>
      </c>
      <c r="S331" s="5">
        <v>2000000</v>
      </c>
      <c r="T331" s="5">
        <v>0</v>
      </c>
      <c r="U331" s="5">
        <v>20000000</v>
      </c>
      <c r="V331" s="5">
        <v>10000000</v>
      </c>
    </row>
    <row r="332" spans="1:22" ht="40.5" customHeight="1" x14ac:dyDescent="0.25">
      <c r="A332" s="36" t="s">
        <v>1105</v>
      </c>
      <c r="B332" s="3" t="s">
        <v>1110</v>
      </c>
      <c r="C332" s="18" t="s">
        <v>1111</v>
      </c>
      <c r="D332" s="72" t="s">
        <v>1112</v>
      </c>
      <c r="E332" s="18" t="s">
        <v>59</v>
      </c>
      <c r="F332" s="18">
        <v>1</v>
      </c>
      <c r="G332" s="58">
        <v>222.53</v>
      </c>
      <c r="H332" s="201"/>
      <c r="I332" s="202"/>
      <c r="J332" s="202"/>
      <c r="K332" s="202"/>
      <c r="L332" s="164"/>
      <c r="M332" s="157" t="s">
        <v>1113</v>
      </c>
      <c r="N332" s="158"/>
      <c r="O332" s="158"/>
      <c r="P332" s="158"/>
      <c r="Q332" s="158"/>
      <c r="R332" s="158"/>
      <c r="S332" s="158"/>
      <c r="T332" s="158"/>
      <c r="U332" s="158"/>
      <c r="V332" s="159"/>
    </row>
    <row r="333" spans="1:22" ht="39" customHeight="1" x14ac:dyDescent="0.25">
      <c r="A333" s="36" t="s">
        <v>1105</v>
      </c>
      <c r="B333" s="3" t="s">
        <v>1114</v>
      </c>
      <c r="C333" s="146" t="s">
        <v>1115</v>
      </c>
      <c r="D333" s="12">
        <v>10.5</v>
      </c>
      <c r="E333" s="3"/>
      <c r="F333" s="3"/>
      <c r="G333" s="53"/>
      <c r="H333" s="156">
        <v>43302</v>
      </c>
      <c r="I333" s="194">
        <v>44032</v>
      </c>
      <c r="J333" s="3">
        <v>24</v>
      </c>
      <c r="K333" s="3">
        <v>0</v>
      </c>
      <c r="L333" s="3">
        <v>24</v>
      </c>
      <c r="M333" s="5">
        <v>1800000</v>
      </c>
      <c r="N333" s="5">
        <v>453600000</v>
      </c>
      <c r="O333" s="6" t="s">
        <v>1116</v>
      </c>
      <c r="P333" s="6" t="s">
        <v>845</v>
      </c>
      <c r="Q333" s="5">
        <v>1800000</v>
      </c>
      <c r="R333" s="5">
        <v>103000</v>
      </c>
      <c r="S333" s="5">
        <v>2000000</v>
      </c>
      <c r="T333" s="5">
        <v>0</v>
      </c>
      <c r="U333" s="5">
        <v>2000000</v>
      </c>
      <c r="V333" s="5">
        <v>2000000</v>
      </c>
    </row>
    <row r="334" spans="1:22" ht="15" customHeight="1" x14ac:dyDescent="0.25">
      <c r="A334" s="36" t="s">
        <v>1105</v>
      </c>
      <c r="B334" s="3" t="s">
        <v>1117</v>
      </c>
      <c r="C334" s="146"/>
      <c r="D334" s="143">
        <v>12</v>
      </c>
      <c r="E334" s="3"/>
      <c r="F334" s="3"/>
      <c r="G334" s="53"/>
      <c r="H334" s="156"/>
      <c r="I334" s="194"/>
      <c r="J334" s="146" t="s">
        <v>1118</v>
      </c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</row>
    <row r="335" spans="1:22" ht="15" customHeight="1" x14ac:dyDescent="0.25">
      <c r="A335" s="36" t="s">
        <v>1105</v>
      </c>
      <c r="B335" s="3" t="s">
        <v>1119</v>
      </c>
      <c r="C335" s="147" t="s">
        <v>1120</v>
      </c>
      <c r="D335" s="144"/>
      <c r="E335" s="3"/>
      <c r="F335" s="3"/>
      <c r="G335" s="53"/>
      <c r="H335" s="28" t="s">
        <v>1121</v>
      </c>
      <c r="I335" s="21">
        <v>44834</v>
      </c>
      <c r="J335" s="3">
        <v>24</v>
      </c>
      <c r="K335" s="3">
        <v>0</v>
      </c>
      <c r="L335" s="3">
        <v>24</v>
      </c>
      <c r="M335" s="5">
        <v>1850000</v>
      </c>
      <c r="N335" s="5">
        <v>532800000</v>
      </c>
      <c r="O335" s="6" t="s">
        <v>1116</v>
      </c>
      <c r="P335" s="6" t="s">
        <v>1122</v>
      </c>
      <c r="Q335" s="5">
        <v>1850000</v>
      </c>
      <c r="R335" s="5">
        <v>105000</v>
      </c>
      <c r="S335" s="5">
        <v>2000000</v>
      </c>
      <c r="T335" s="5">
        <v>0</v>
      </c>
      <c r="U335" s="5">
        <v>2000000</v>
      </c>
      <c r="V335" s="5">
        <v>2000000</v>
      </c>
    </row>
    <row r="336" spans="1:22" ht="15" customHeight="1" x14ac:dyDescent="0.25">
      <c r="A336" s="36" t="s">
        <v>1105</v>
      </c>
      <c r="B336" s="3" t="s">
        <v>1123</v>
      </c>
      <c r="C336" s="149"/>
      <c r="D336" s="145"/>
      <c r="E336" s="3" t="s">
        <v>115</v>
      </c>
      <c r="F336" s="3" t="s">
        <v>44</v>
      </c>
      <c r="G336" s="53">
        <v>12</v>
      </c>
      <c r="H336" s="28" t="s">
        <v>1124</v>
      </c>
      <c r="I336" s="21">
        <v>45565</v>
      </c>
      <c r="J336" s="3">
        <v>24</v>
      </c>
      <c r="K336" s="3">
        <v>0</v>
      </c>
      <c r="L336" s="3">
        <v>24</v>
      </c>
      <c r="M336" s="5">
        <v>1850000</v>
      </c>
      <c r="N336" s="5">
        <v>532800000</v>
      </c>
      <c r="O336" s="6" t="s">
        <v>1116</v>
      </c>
      <c r="P336" s="6" t="s">
        <v>1122</v>
      </c>
      <c r="Q336" s="5">
        <v>1850000</v>
      </c>
      <c r="R336" s="5">
        <v>105000</v>
      </c>
      <c r="S336" s="5">
        <v>2000000</v>
      </c>
      <c r="T336" s="5">
        <v>0</v>
      </c>
      <c r="U336" s="5">
        <v>2000000</v>
      </c>
      <c r="V336" s="5">
        <v>2000000</v>
      </c>
    </row>
    <row r="337" spans="1:22" ht="99" customHeight="1" x14ac:dyDescent="0.25">
      <c r="A337" s="7" t="s">
        <v>1125</v>
      </c>
      <c r="B337" s="3" t="s">
        <v>1126</v>
      </c>
      <c r="C337" s="3" t="s">
        <v>1127</v>
      </c>
      <c r="D337" s="12" t="s">
        <v>1128</v>
      </c>
      <c r="E337" s="3" t="s">
        <v>96</v>
      </c>
      <c r="F337" s="3" t="s">
        <v>44</v>
      </c>
      <c r="G337" s="53">
        <v>223.38499999999999</v>
      </c>
      <c r="H337" s="28">
        <v>43936</v>
      </c>
      <c r="I337" s="4">
        <v>45761</v>
      </c>
      <c r="J337" s="3">
        <v>60</v>
      </c>
      <c r="K337" s="3">
        <v>0</v>
      </c>
      <c r="L337" s="3">
        <v>60</v>
      </c>
      <c r="M337" s="5">
        <v>350000</v>
      </c>
      <c r="N337" s="5">
        <v>4712085000</v>
      </c>
      <c r="O337" s="6" t="s">
        <v>35</v>
      </c>
      <c r="P337" s="6" t="s">
        <v>50</v>
      </c>
      <c r="Q337" s="5">
        <v>350000</v>
      </c>
      <c r="R337" s="5">
        <v>103000</v>
      </c>
      <c r="S337" s="5">
        <v>2000000</v>
      </c>
      <c r="T337" s="5">
        <v>1500000</v>
      </c>
      <c r="U337" s="5">
        <v>10000000</v>
      </c>
      <c r="V337" s="5">
        <v>5000000</v>
      </c>
    </row>
    <row r="338" spans="1:22" ht="15" customHeight="1" x14ac:dyDescent="0.25">
      <c r="A338" s="36" t="s">
        <v>1129</v>
      </c>
      <c r="B338" s="3" t="s">
        <v>1130</v>
      </c>
      <c r="C338" s="147" t="s">
        <v>181</v>
      </c>
      <c r="D338" s="12">
        <v>47.5</v>
      </c>
      <c r="E338" s="3"/>
      <c r="F338" s="3"/>
      <c r="G338" s="53"/>
      <c r="H338" s="163">
        <v>44677</v>
      </c>
      <c r="I338" s="165">
        <v>45772</v>
      </c>
      <c r="J338" s="147">
        <v>36</v>
      </c>
      <c r="K338" s="147">
        <v>0</v>
      </c>
      <c r="L338" s="147">
        <v>36</v>
      </c>
      <c r="M338" s="5">
        <v>470000</v>
      </c>
      <c r="N338" s="5">
        <v>803370000</v>
      </c>
      <c r="O338" s="6" t="s">
        <v>358</v>
      </c>
      <c r="P338" s="6" t="s">
        <v>36</v>
      </c>
      <c r="Q338" s="5">
        <v>470000</v>
      </c>
      <c r="R338" s="5">
        <v>105000</v>
      </c>
      <c r="S338" s="5">
        <v>2000000</v>
      </c>
      <c r="T338" s="5">
        <v>1500000</v>
      </c>
      <c r="U338" s="5">
        <v>5000000</v>
      </c>
      <c r="V338" s="5">
        <v>0</v>
      </c>
    </row>
    <row r="339" spans="1:22" ht="15" customHeight="1" x14ac:dyDescent="0.25">
      <c r="A339" s="36" t="s">
        <v>1129</v>
      </c>
      <c r="B339" s="3" t="s">
        <v>1131</v>
      </c>
      <c r="C339" s="149"/>
      <c r="D339" s="12">
        <v>44.53</v>
      </c>
      <c r="E339" s="3" t="s">
        <v>115</v>
      </c>
      <c r="F339" s="3" t="s">
        <v>44</v>
      </c>
      <c r="G339" s="53">
        <v>44.53</v>
      </c>
      <c r="H339" s="164"/>
      <c r="I339" s="167"/>
      <c r="J339" s="149"/>
      <c r="K339" s="149"/>
      <c r="L339" s="149"/>
      <c r="M339" s="5">
        <v>470000</v>
      </c>
      <c r="N339" s="5">
        <v>565917600</v>
      </c>
      <c r="O339" s="6" t="s">
        <v>1132</v>
      </c>
      <c r="P339" s="6" t="s">
        <v>1104</v>
      </c>
      <c r="Q339" s="5">
        <v>470000</v>
      </c>
      <c r="R339" s="5">
        <v>105000</v>
      </c>
      <c r="S339" s="5">
        <v>2000000</v>
      </c>
      <c r="T339" s="5">
        <v>1500000</v>
      </c>
      <c r="U339" s="5">
        <v>5000000</v>
      </c>
      <c r="V339" s="5">
        <v>0</v>
      </c>
    </row>
    <row r="340" spans="1:22" ht="15" customHeight="1" x14ac:dyDescent="0.25">
      <c r="A340" s="36" t="s">
        <v>1129</v>
      </c>
      <c r="B340" s="3" t="s">
        <v>1133</v>
      </c>
      <c r="C340" s="3" t="s">
        <v>1134</v>
      </c>
      <c r="D340" s="12">
        <v>20</v>
      </c>
      <c r="E340" s="3" t="s">
        <v>96</v>
      </c>
      <c r="F340" s="3">
        <v>3</v>
      </c>
      <c r="G340" s="53">
        <v>20</v>
      </c>
      <c r="H340" s="28">
        <v>44670</v>
      </c>
      <c r="I340" s="4">
        <v>45772</v>
      </c>
      <c r="J340" s="3">
        <v>36</v>
      </c>
      <c r="K340" s="3" t="s">
        <v>1135</v>
      </c>
      <c r="L340" s="3" t="s">
        <v>1136</v>
      </c>
      <c r="M340" s="157" t="s">
        <v>260</v>
      </c>
      <c r="N340" s="158"/>
      <c r="O340" s="158"/>
      <c r="P340" s="159"/>
      <c r="Q340" s="5">
        <v>2500000</v>
      </c>
      <c r="R340" s="5">
        <v>105000</v>
      </c>
      <c r="S340" s="5">
        <v>0</v>
      </c>
      <c r="T340" s="5">
        <v>0</v>
      </c>
      <c r="U340" s="5">
        <v>0</v>
      </c>
      <c r="V340" s="5">
        <v>0</v>
      </c>
    </row>
    <row r="341" spans="1:22" ht="27" customHeight="1" x14ac:dyDescent="0.25">
      <c r="A341" s="36" t="s">
        <v>1137</v>
      </c>
      <c r="B341" s="3" t="s">
        <v>1138</v>
      </c>
      <c r="C341" s="146" t="s">
        <v>1139</v>
      </c>
      <c r="D341" s="142">
        <v>282</v>
      </c>
      <c r="E341" s="3"/>
      <c r="F341" s="3"/>
      <c r="G341" s="53"/>
      <c r="H341" s="28">
        <v>42160</v>
      </c>
      <c r="I341" s="4">
        <v>43986</v>
      </c>
      <c r="J341" s="3">
        <v>60</v>
      </c>
      <c r="K341" s="3">
        <v>0</v>
      </c>
      <c r="L341" s="3">
        <v>60</v>
      </c>
      <c r="M341" s="5" t="s">
        <v>1140</v>
      </c>
      <c r="N341" s="5">
        <v>4568400000</v>
      </c>
      <c r="O341" s="6" t="s">
        <v>53</v>
      </c>
      <c r="P341" s="6" t="s">
        <v>463</v>
      </c>
      <c r="Q341" s="5">
        <v>250000</v>
      </c>
      <c r="R341" s="5">
        <v>95500</v>
      </c>
      <c r="S341" s="5">
        <v>2000000</v>
      </c>
      <c r="T341" s="5">
        <v>1500000</v>
      </c>
      <c r="U341" s="5">
        <v>2000000</v>
      </c>
      <c r="V341" s="5">
        <v>0</v>
      </c>
    </row>
    <row r="342" spans="1:22" ht="15" customHeight="1" x14ac:dyDescent="0.25">
      <c r="A342" s="36" t="s">
        <v>1137</v>
      </c>
      <c r="B342" s="3" t="s">
        <v>1141</v>
      </c>
      <c r="C342" s="146"/>
      <c r="D342" s="142"/>
      <c r="E342" s="3"/>
      <c r="F342" s="3"/>
      <c r="G342" s="53"/>
      <c r="H342" s="154" t="s">
        <v>1142</v>
      </c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</row>
    <row r="343" spans="1:22" ht="15" customHeight="1" x14ac:dyDescent="0.25">
      <c r="A343" s="36" t="s">
        <v>1137</v>
      </c>
      <c r="B343" s="146" t="s">
        <v>1143</v>
      </c>
      <c r="C343" s="147" t="s">
        <v>1144</v>
      </c>
      <c r="D343" s="142">
        <v>178.57</v>
      </c>
      <c r="E343" s="3"/>
      <c r="F343" s="3"/>
      <c r="G343" s="53"/>
      <c r="H343" s="28" t="s">
        <v>1145</v>
      </c>
      <c r="I343" s="4">
        <v>44208</v>
      </c>
      <c r="J343" s="3">
        <v>5</v>
      </c>
      <c r="K343" s="3">
        <v>0</v>
      </c>
      <c r="L343" s="3">
        <v>5</v>
      </c>
      <c r="M343" s="160" t="s">
        <v>1146</v>
      </c>
      <c r="N343" s="160"/>
      <c r="O343" s="146" t="s">
        <v>1147</v>
      </c>
      <c r="P343" s="146"/>
      <c r="Q343" s="5">
        <v>0</v>
      </c>
      <c r="R343" s="5">
        <v>105000</v>
      </c>
      <c r="S343" s="5">
        <v>2000000</v>
      </c>
      <c r="T343" s="5">
        <v>1500000</v>
      </c>
      <c r="U343" s="5">
        <v>2000000</v>
      </c>
      <c r="V343" s="5">
        <v>0</v>
      </c>
    </row>
    <row r="344" spans="1:22" ht="15" customHeight="1" x14ac:dyDescent="0.25">
      <c r="A344" s="36" t="s">
        <v>1137</v>
      </c>
      <c r="B344" s="146"/>
      <c r="C344" s="148"/>
      <c r="D344" s="142"/>
      <c r="E344" s="3"/>
      <c r="F344" s="3"/>
      <c r="G344" s="53"/>
      <c r="H344" s="28" t="s">
        <v>1148</v>
      </c>
      <c r="I344" s="4">
        <v>44573</v>
      </c>
      <c r="J344" s="3">
        <v>12</v>
      </c>
      <c r="K344" s="3">
        <v>0</v>
      </c>
      <c r="L344" s="3">
        <v>12</v>
      </c>
      <c r="M344" s="5">
        <v>325000</v>
      </c>
      <c r="N344" s="5">
        <v>696423000</v>
      </c>
      <c r="O344" s="6" t="s">
        <v>67</v>
      </c>
      <c r="P344" s="6" t="s">
        <v>738</v>
      </c>
      <c r="Q344" s="5">
        <v>325000</v>
      </c>
      <c r="R344" s="5">
        <v>105000</v>
      </c>
      <c r="S344" s="5">
        <v>2000000</v>
      </c>
      <c r="T344" s="5">
        <v>1500000</v>
      </c>
      <c r="U344" s="5">
        <v>2000000</v>
      </c>
      <c r="V344" s="5">
        <v>0</v>
      </c>
    </row>
    <row r="345" spans="1:22" ht="15" customHeight="1" x14ac:dyDescent="0.25">
      <c r="A345" s="36" t="s">
        <v>1137</v>
      </c>
      <c r="B345" s="3" t="s">
        <v>1149</v>
      </c>
      <c r="C345" s="149"/>
      <c r="D345" s="12">
        <v>187.57</v>
      </c>
      <c r="E345" s="3" t="s">
        <v>96</v>
      </c>
      <c r="F345" s="3">
        <v>1</v>
      </c>
      <c r="G345" s="53">
        <v>187.57</v>
      </c>
      <c r="H345" s="28">
        <v>44615</v>
      </c>
      <c r="I345" s="4">
        <v>44979</v>
      </c>
      <c r="J345" s="3">
        <v>12</v>
      </c>
      <c r="K345" s="3">
        <v>0</v>
      </c>
      <c r="L345" s="3">
        <v>12</v>
      </c>
      <c r="M345" s="5">
        <v>325000</v>
      </c>
      <c r="N345" s="5">
        <v>696423000</v>
      </c>
      <c r="O345" s="6" t="s">
        <v>67</v>
      </c>
      <c r="P345" s="6" t="s">
        <v>41</v>
      </c>
      <c r="Q345" s="5">
        <v>325000</v>
      </c>
      <c r="R345" s="5">
        <v>105000</v>
      </c>
      <c r="S345" s="5">
        <v>2000000</v>
      </c>
      <c r="T345" s="5">
        <v>1500000</v>
      </c>
      <c r="U345" s="5">
        <v>2000000</v>
      </c>
      <c r="V345" s="5">
        <v>0</v>
      </c>
    </row>
    <row r="346" spans="1:22" ht="15" customHeight="1" x14ac:dyDescent="0.25">
      <c r="A346" s="36" t="s">
        <v>1150</v>
      </c>
      <c r="B346" s="3" t="s">
        <v>1151</v>
      </c>
      <c r="C346" s="147" t="s">
        <v>1152</v>
      </c>
      <c r="D346" s="143">
        <v>61.62</v>
      </c>
      <c r="E346" s="3"/>
      <c r="F346" s="3"/>
      <c r="G346" s="53"/>
      <c r="H346" s="28" t="s">
        <v>1153</v>
      </c>
      <c r="I346" s="4" t="s">
        <v>442</v>
      </c>
      <c r="J346" s="3">
        <v>36</v>
      </c>
      <c r="K346" s="3">
        <v>0</v>
      </c>
      <c r="L346" s="3">
        <v>36</v>
      </c>
      <c r="M346" s="5">
        <v>385000</v>
      </c>
      <c r="N346" s="5">
        <v>854053200</v>
      </c>
      <c r="O346" s="6" t="s">
        <v>35</v>
      </c>
      <c r="P346" s="6" t="s">
        <v>36</v>
      </c>
      <c r="Q346" s="5">
        <v>385000</v>
      </c>
      <c r="R346" s="5">
        <v>103000</v>
      </c>
      <c r="S346" s="5">
        <v>2000000</v>
      </c>
      <c r="T346" s="5">
        <v>0</v>
      </c>
      <c r="U346" s="5">
        <v>2000000</v>
      </c>
      <c r="V346" s="5">
        <v>0</v>
      </c>
    </row>
    <row r="347" spans="1:22" ht="15" customHeight="1" x14ac:dyDescent="0.25">
      <c r="A347" s="36" t="s">
        <v>1150</v>
      </c>
      <c r="B347" s="3" t="s">
        <v>1154</v>
      </c>
      <c r="C347" s="148"/>
      <c r="D347" s="144"/>
      <c r="E347" s="3"/>
      <c r="F347" s="3"/>
      <c r="G347" s="53"/>
      <c r="H347" s="154" t="s">
        <v>1155</v>
      </c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</row>
    <row r="348" spans="1:22" ht="15" customHeight="1" x14ac:dyDescent="0.25">
      <c r="A348" s="36" t="s">
        <v>1150</v>
      </c>
      <c r="B348" s="3" t="s">
        <v>1156</v>
      </c>
      <c r="C348" s="149"/>
      <c r="D348" s="145"/>
      <c r="E348" s="3" t="s">
        <v>43</v>
      </c>
      <c r="F348" s="3">
        <v>1</v>
      </c>
      <c r="G348" s="53">
        <v>61.62</v>
      </c>
      <c r="H348" s="28" t="s">
        <v>1157</v>
      </c>
      <c r="I348" s="4" t="s">
        <v>1158</v>
      </c>
      <c r="J348" s="3">
        <v>36</v>
      </c>
      <c r="K348" s="3">
        <v>0</v>
      </c>
      <c r="L348" s="3">
        <v>36</v>
      </c>
      <c r="M348" s="5">
        <v>385000</v>
      </c>
      <c r="N348" s="5">
        <v>854053200</v>
      </c>
      <c r="O348" s="6" t="s">
        <v>658</v>
      </c>
      <c r="P348" s="6" t="s">
        <v>1159</v>
      </c>
      <c r="Q348" s="5">
        <v>385000</v>
      </c>
      <c r="R348" s="5">
        <v>105000</v>
      </c>
      <c r="S348" s="5">
        <v>2000000</v>
      </c>
      <c r="T348" s="5">
        <v>0</v>
      </c>
      <c r="U348" s="5">
        <v>2000000</v>
      </c>
      <c r="V348" s="5">
        <v>0</v>
      </c>
    </row>
    <row r="349" spans="1:22" ht="15" customHeight="1" x14ac:dyDescent="0.25">
      <c r="A349" s="36" t="s">
        <v>1150</v>
      </c>
      <c r="B349" s="3" t="s">
        <v>1160</v>
      </c>
      <c r="C349" s="3" t="s">
        <v>1161</v>
      </c>
      <c r="D349" s="12">
        <v>74.92</v>
      </c>
      <c r="E349" s="3"/>
      <c r="F349" s="3"/>
      <c r="G349" s="53"/>
      <c r="H349" s="28" t="s">
        <v>1162</v>
      </c>
      <c r="I349" s="4" t="s">
        <v>1163</v>
      </c>
      <c r="J349" s="3">
        <v>36</v>
      </c>
      <c r="K349" s="3">
        <v>0</v>
      </c>
      <c r="L349" s="3">
        <v>36</v>
      </c>
      <c r="M349" s="5">
        <v>375000</v>
      </c>
      <c r="N349" s="5">
        <v>1011420000</v>
      </c>
      <c r="O349" s="6" t="s">
        <v>35</v>
      </c>
      <c r="P349" s="6" t="s">
        <v>36</v>
      </c>
      <c r="Q349" s="5">
        <v>375000</v>
      </c>
      <c r="R349" s="5">
        <v>97500</v>
      </c>
      <c r="S349" s="5">
        <v>2000000</v>
      </c>
      <c r="T349" s="5">
        <v>1500000</v>
      </c>
      <c r="U349" s="5">
        <v>2000000</v>
      </c>
      <c r="V349" s="5">
        <v>0</v>
      </c>
    </row>
    <row r="350" spans="1:22" ht="15" customHeight="1" x14ac:dyDescent="0.25">
      <c r="A350" s="36" t="s">
        <v>1150</v>
      </c>
      <c r="B350" s="3" t="s">
        <v>1164</v>
      </c>
      <c r="C350" s="3" t="s">
        <v>1165</v>
      </c>
      <c r="D350" s="143">
        <v>202.35</v>
      </c>
      <c r="E350" s="3"/>
      <c r="F350" s="3"/>
      <c r="G350" s="53"/>
      <c r="H350" s="28" t="s">
        <v>1166</v>
      </c>
      <c r="I350" s="4">
        <v>45016</v>
      </c>
      <c r="J350" s="3" t="s">
        <v>1167</v>
      </c>
      <c r="K350" s="3">
        <v>0</v>
      </c>
      <c r="L350" s="3" t="s">
        <v>1167</v>
      </c>
      <c r="M350" s="160" t="s">
        <v>1168</v>
      </c>
      <c r="N350" s="160"/>
      <c r="O350" s="160"/>
      <c r="P350" s="160"/>
      <c r="Q350" s="160"/>
      <c r="R350" s="160"/>
      <c r="S350" s="160"/>
      <c r="T350" s="160"/>
      <c r="U350" s="160"/>
      <c r="V350" s="160"/>
    </row>
    <row r="351" spans="1:22" ht="15" customHeight="1" x14ac:dyDescent="0.25">
      <c r="A351" s="36" t="s">
        <v>1150</v>
      </c>
      <c r="B351" s="3" t="s">
        <v>1169</v>
      </c>
      <c r="C351" s="3" t="s">
        <v>1161</v>
      </c>
      <c r="D351" s="145"/>
      <c r="E351" s="3" t="s">
        <v>43</v>
      </c>
      <c r="F351" s="3">
        <v>1</v>
      </c>
      <c r="G351" s="53">
        <v>202.35</v>
      </c>
      <c r="H351" s="154" t="s">
        <v>1170</v>
      </c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</row>
    <row r="352" spans="1:22" ht="15" customHeight="1" x14ac:dyDescent="0.25">
      <c r="A352" s="36" t="s">
        <v>1171</v>
      </c>
      <c r="B352" s="3" t="s">
        <v>1172</v>
      </c>
      <c r="C352" s="147" t="s">
        <v>1173</v>
      </c>
      <c r="D352" s="143">
        <v>55.8</v>
      </c>
      <c r="E352" s="3"/>
      <c r="F352" s="3"/>
      <c r="G352" s="53"/>
      <c r="H352" s="28">
        <v>43405</v>
      </c>
      <c r="I352" s="4" t="s">
        <v>158</v>
      </c>
      <c r="J352" s="3">
        <v>36</v>
      </c>
      <c r="K352" s="3">
        <v>0</v>
      </c>
      <c r="L352" s="3">
        <v>36</v>
      </c>
      <c r="M352" s="5">
        <v>250000</v>
      </c>
      <c r="N352" s="5">
        <v>502200000</v>
      </c>
      <c r="O352" s="6" t="s">
        <v>67</v>
      </c>
      <c r="P352" s="6" t="s">
        <v>184</v>
      </c>
      <c r="Q352" s="5">
        <v>250000</v>
      </c>
      <c r="R352" s="5">
        <v>103000</v>
      </c>
      <c r="S352" s="5">
        <v>2000000</v>
      </c>
      <c r="T352" s="5">
        <v>0</v>
      </c>
      <c r="U352" s="5">
        <v>2000000</v>
      </c>
      <c r="V352" s="5">
        <v>2000000</v>
      </c>
    </row>
    <row r="353" spans="1:22" ht="15" customHeight="1" x14ac:dyDescent="0.25">
      <c r="A353" s="36" t="s">
        <v>1171</v>
      </c>
      <c r="B353" s="3" t="s">
        <v>1174</v>
      </c>
      <c r="C353" s="149"/>
      <c r="D353" s="145"/>
      <c r="E353" s="3" t="s">
        <v>43</v>
      </c>
      <c r="F353" s="3">
        <v>3</v>
      </c>
      <c r="G353" s="53">
        <v>55.8</v>
      </c>
      <c r="H353" s="28">
        <v>44585</v>
      </c>
      <c r="I353" s="4">
        <v>45680</v>
      </c>
      <c r="J353" s="3">
        <v>36</v>
      </c>
      <c r="K353" s="3">
        <v>0</v>
      </c>
      <c r="L353" s="3">
        <v>36</v>
      </c>
      <c r="M353" s="5">
        <v>250000</v>
      </c>
      <c r="N353" s="5">
        <v>502200000</v>
      </c>
      <c r="O353" s="6" t="s">
        <v>200</v>
      </c>
      <c r="P353" s="6" t="s">
        <v>36</v>
      </c>
      <c r="Q353" s="5">
        <v>250000</v>
      </c>
      <c r="R353" s="5">
        <v>105000</v>
      </c>
      <c r="S353" s="5">
        <v>2000000</v>
      </c>
      <c r="T353" s="5">
        <v>0</v>
      </c>
      <c r="U353" s="5">
        <v>2000000</v>
      </c>
      <c r="V353" s="5">
        <v>2000000</v>
      </c>
    </row>
    <row r="354" spans="1:22" ht="27" customHeight="1" x14ac:dyDescent="0.25">
      <c r="A354" s="11" t="s">
        <v>1175</v>
      </c>
      <c r="B354" s="3" t="s">
        <v>1176</v>
      </c>
      <c r="C354" s="147" t="s">
        <v>1177</v>
      </c>
      <c r="D354" s="143">
        <v>37</v>
      </c>
      <c r="E354" s="3"/>
      <c r="F354" s="3"/>
      <c r="G354" s="53"/>
      <c r="H354" s="28">
        <v>43770</v>
      </c>
      <c r="I354" s="4" t="s">
        <v>1178</v>
      </c>
      <c r="J354" s="3">
        <v>14</v>
      </c>
      <c r="K354" s="3">
        <v>0</v>
      </c>
      <c r="L354" s="3">
        <v>14</v>
      </c>
      <c r="M354" s="5" t="s">
        <v>1179</v>
      </c>
      <c r="N354" s="160" t="s">
        <v>1180</v>
      </c>
      <c r="O354" s="160"/>
      <c r="P354" s="160"/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</row>
    <row r="355" spans="1:22" ht="15" customHeight="1" x14ac:dyDescent="0.25">
      <c r="A355" s="36" t="s">
        <v>1175</v>
      </c>
      <c r="B355" s="3" t="s">
        <v>1181</v>
      </c>
      <c r="C355" s="149"/>
      <c r="D355" s="145"/>
      <c r="E355" s="3" t="s">
        <v>59</v>
      </c>
      <c r="F355" s="3">
        <v>2</v>
      </c>
      <c r="G355" s="53">
        <v>37</v>
      </c>
      <c r="H355" s="28" t="s">
        <v>1182</v>
      </c>
      <c r="I355" s="4" t="s">
        <v>1183</v>
      </c>
      <c r="J355" s="3">
        <v>12</v>
      </c>
      <c r="K355" s="3">
        <v>0</v>
      </c>
      <c r="L355" s="3">
        <v>12</v>
      </c>
      <c r="M355" s="5">
        <v>1700000</v>
      </c>
      <c r="N355" s="160" t="s">
        <v>1180</v>
      </c>
      <c r="O355" s="160"/>
      <c r="P355" s="160"/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</row>
    <row r="356" spans="1:22" ht="15" customHeight="1" x14ac:dyDescent="0.25">
      <c r="A356" s="36" t="s">
        <v>1184</v>
      </c>
      <c r="B356" s="3" t="s">
        <v>1185</v>
      </c>
      <c r="C356" s="147" t="s">
        <v>1186</v>
      </c>
      <c r="D356" s="143">
        <v>50</v>
      </c>
      <c r="E356" s="3"/>
      <c r="F356" s="3"/>
      <c r="G356" s="53"/>
      <c r="H356" s="28" t="s">
        <v>1187</v>
      </c>
      <c r="I356" s="4" t="s">
        <v>234</v>
      </c>
      <c r="J356" s="3">
        <v>36</v>
      </c>
      <c r="K356" s="3">
        <v>0</v>
      </c>
      <c r="L356" s="3">
        <v>36</v>
      </c>
      <c r="M356" s="171" t="s">
        <v>128</v>
      </c>
      <c r="N356" s="171"/>
      <c r="O356" s="171"/>
      <c r="P356" s="171"/>
      <c r="Q356" s="5">
        <v>0</v>
      </c>
      <c r="R356" s="5">
        <v>25000</v>
      </c>
      <c r="S356" s="5">
        <v>2000000</v>
      </c>
      <c r="T356" s="5">
        <v>0</v>
      </c>
      <c r="U356" s="5">
        <v>2000000</v>
      </c>
      <c r="V356" s="5">
        <v>2000000</v>
      </c>
    </row>
    <row r="357" spans="1:22" ht="15" customHeight="1" x14ac:dyDescent="0.25">
      <c r="A357" s="36" t="s">
        <v>1184</v>
      </c>
      <c r="B357" s="3" t="s">
        <v>1188</v>
      </c>
      <c r="C357" s="149"/>
      <c r="D357" s="145"/>
      <c r="E357" s="3" t="s">
        <v>115</v>
      </c>
      <c r="F357" s="3" t="s">
        <v>44</v>
      </c>
      <c r="G357" s="53">
        <v>50</v>
      </c>
      <c r="H357" s="28">
        <v>44607</v>
      </c>
      <c r="I357" s="4">
        <v>45702</v>
      </c>
      <c r="J357" s="3">
        <v>36</v>
      </c>
      <c r="K357" s="3">
        <v>0</v>
      </c>
      <c r="L357" s="3">
        <v>36</v>
      </c>
      <c r="M357" s="171" t="s">
        <v>128</v>
      </c>
      <c r="N357" s="171"/>
      <c r="O357" s="171"/>
      <c r="P357" s="171"/>
      <c r="Q357" s="5">
        <v>0</v>
      </c>
      <c r="R357" s="5">
        <v>27000</v>
      </c>
      <c r="S357" s="5">
        <v>2000000</v>
      </c>
      <c r="T357" s="5">
        <v>0</v>
      </c>
      <c r="U357" s="5">
        <v>2000000</v>
      </c>
      <c r="V357" s="5">
        <v>2000000</v>
      </c>
    </row>
    <row r="358" spans="1:22" ht="15" customHeight="1" x14ac:dyDescent="0.25">
      <c r="A358" s="36" t="s">
        <v>1189</v>
      </c>
      <c r="B358" s="3" t="s">
        <v>1190</v>
      </c>
      <c r="C358" s="18" t="s">
        <v>590</v>
      </c>
      <c r="D358" s="12">
        <v>46.03</v>
      </c>
      <c r="E358" s="18" t="s">
        <v>265</v>
      </c>
      <c r="F358" s="18" t="s">
        <v>265</v>
      </c>
      <c r="G358" s="58">
        <v>46.03</v>
      </c>
      <c r="H358" s="28">
        <v>43862</v>
      </c>
      <c r="I358" s="4">
        <v>44957</v>
      </c>
      <c r="J358" s="3">
        <v>36</v>
      </c>
      <c r="K358" s="3">
        <v>0</v>
      </c>
      <c r="L358" s="3">
        <v>36</v>
      </c>
      <c r="M358" s="171" t="s">
        <v>60</v>
      </c>
      <c r="N358" s="171"/>
      <c r="O358" s="171"/>
      <c r="P358" s="171"/>
      <c r="Q358" s="160">
        <v>103000</v>
      </c>
      <c r="R358" s="160"/>
      <c r="S358" s="5">
        <v>2000000</v>
      </c>
      <c r="T358" s="5">
        <v>1500000</v>
      </c>
      <c r="U358" s="5">
        <v>2000000</v>
      </c>
      <c r="V358" s="5">
        <v>2000000</v>
      </c>
    </row>
    <row r="359" spans="1:22" ht="15" customHeight="1" x14ac:dyDescent="0.25">
      <c r="A359" s="36" t="s">
        <v>1189</v>
      </c>
      <c r="B359" s="3" t="s">
        <v>1191</v>
      </c>
      <c r="C359" s="3" t="s">
        <v>1192</v>
      </c>
      <c r="D359" s="12">
        <v>33.22</v>
      </c>
      <c r="E359" s="3" t="s">
        <v>265</v>
      </c>
      <c r="F359" s="3" t="s">
        <v>265</v>
      </c>
      <c r="G359" s="53">
        <v>33.22</v>
      </c>
      <c r="H359" s="28">
        <v>44306</v>
      </c>
      <c r="I359" s="4">
        <v>45035</v>
      </c>
      <c r="J359" s="3">
        <v>24</v>
      </c>
      <c r="K359" s="3">
        <v>0</v>
      </c>
      <c r="L359" s="3">
        <v>24</v>
      </c>
      <c r="M359" s="171" t="s">
        <v>60</v>
      </c>
      <c r="N359" s="171"/>
      <c r="O359" s="171"/>
      <c r="P359" s="171"/>
      <c r="Q359" s="157">
        <v>105000</v>
      </c>
      <c r="R359" s="159"/>
      <c r="S359" s="5">
        <v>0</v>
      </c>
      <c r="T359" s="5">
        <v>0</v>
      </c>
      <c r="U359" s="5">
        <v>0</v>
      </c>
      <c r="V359" s="5">
        <v>0</v>
      </c>
    </row>
    <row r="360" spans="1:22" ht="15" customHeight="1" x14ac:dyDescent="0.25">
      <c r="A360" s="36" t="s">
        <v>1189</v>
      </c>
      <c r="B360" s="3" t="s">
        <v>1193</v>
      </c>
      <c r="C360" s="3" t="s">
        <v>1194</v>
      </c>
      <c r="D360" s="12">
        <v>12</v>
      </c>
      <c r="E360" s="3" t="s">
        <v>52</v>
      </c>
      <c r="F360" s="3" t="s">
        <v>44</v>
      </c>
      <c r="G360" s="53">
        <v>12</v>
      </c>
      <c r="H360" s="28" t="s">
        <v>1195</v>
      </c>
      <c r="I360" s="4">
        <v>44895</v>
      </c>
      <c r="J360" s="3">
        <v>12</v>
      </c>
      <c r="K360" s="3">
        <v>0</v>
      </c>
      <c r="L360" s="3">
        <v>12</v>
      </c>
      <c r="M360" s="171" t="s">
        <v>60</v>
      </c>
      <c r="N360" s="171"/>
      <c r="O360" s="171"/>
      <c r="P360" s="171"/>
      <c r="Q360" s="5">
        <v>0</v>
      </c>
      <c r="R360" s="5">
        <v>105000</v>
      </c>
      <c r="S360" s="5">
        <v>2000000</v>
      </c>
      <c r="T360" s="5">
        <v>1500000</v>
      </c>
      <c r="U360" s="5">
        <v>2000000</v>
      </c>
      <c r="V360" s="5">
        <v>0</v>
      </c>
    </row>
    <row r="361" spans="1:22" ht="15" customHeight="1" x14ac:dyDescent="0.25">
      <c r="A361" s="36" t="s">
        <v>1196</v>
      </c>
      <c r="B361" s="3" t="s">
        <v>1197</v>
      </c>
      <c r="C361" s="3" t="s">
        <v>1198</v>
      </c>
      <c r="D361" s="12">
        <v>54.83</v>
      </c>
      <c r="E361" s="3" t="s">
        <v>96</v>
      </c>
      <c r="F361" s="3">
        <v>1</v>
      </c>
      <c r="G361" s="53">
        <v>54.83</v>
      </c>
      <c r="H361" s="28">
        <v>43637</v>
      </c>
      <c r="I361" s="4">
        <v>44732</v>
      </c>
      <c r="J361" s="3">
        <v>36</v>
      </c>
      <c r="K361" s="3">
        <v>0</v>
      </c>
      <c r="L361" s="3">
        <v>36</v>
      </c>
      <c r="M361" s="5">
        <v>400000</v>
      </c>
      <c r="N361" s="5">
        <v>789552000</v>
      </c>
      <c r="O361" s="6" t="s">
        <v>67</v>
      </c>
      <c r="P361" s="6" t="s">
        <v>1199</v>
      </c>
      <c r="Q361" s="5">
        <v>400000</v>
      </c>
      <c r="R361" s="5">
        <v>103000</v>
      </c>
      <c r="S361" s="5">
        <v>2000000</v>
      </c>
      <c r="T361" s="5">
        <v>0</v>
      </c>
      <c r="U361" s="5">
        <v>2000000</v>
      </c>
      <c r="V361" s="5">
        <v>0</v>
      </c>
    </row>
    <row r="362" spans="1:22" ht="15" customHeight="1" x14ac:dyDescent="0.25">
      <c r="A362" s="36" t="s">
        <v>1196</v>
      </c>
      <c r="B362" s="3" t="s">
        <v>1200</v>
      </c>
      <c r="C362" s="3" t="s">
        <v>1201</v>
      </c>
      <c r="D362" s="12" t="s">
        <v>1202</v>
      </c>
      <c r="E362" s="3" t="s">
        <v>43</v>
      </c>
      <c r="F362" s="3">
        <v>1</v>
      </c>
      <c r="G362" s="53">
        <v>82.28</v>
      </c>
      <c r="H362" s="28">
        <v>44771</v>
      </c>
      <c r="I362" s="4">
        <v>45866</v>
      </c>
      <c r="J362" s="3">
        <v>36</v>
      </c>
      <c r="K362" s="3">
        <v>0</v>
      </c>
      <c r="L362" s="3">
        <v>36</v>
      </c>
      <c r="M362" s="5">
        <v>380000</v>
      </c>
      <c r="N362" s="5">
        <v>1125590400</v>
      </c>
      <c r="O362" s="6" t="s">
        <v>35</v>
      </c>
      <c r="P362" s="6" t="s">
        <v>36</v>
      </c>
      <c r="Q362" s="5">
        <v>380000</v>
      </c>
      <c r="R362" s="5">
        <v>105000</v>
      </c>
      <c r="S362" s="5">
        <v>2000000</v>
      </c>
      <c r="T362" s="5">
        <v>0</v>
      </c>
      <c r="U362" s="5">
        <v>2000000</v>
      </c>
      <c r="V362" s="5">
        <v>0</v>
      </c>
    </row>
    <row r="363" spans="1:22" ht="15" customHeight="1" x14ac:dyDescent="0.25">
      <c r="A363" s="36" t="s">
        <v>1203</v>
      </c>
      <c r="B363" s="3" t="s">
        <v>1204</v>
      </c>
      <c r="C363" s="147" t="s">
        <v>1205</v>
      </c>
      <c r="D363" s="12">
        <v>41</v>
      </c>
      <c r="E363" s="3"/>
      <c r="F363" s="3"/>
      <c r="G363" s="53"/>
      <c r="H363" s="163">
        <v>43770</v>
      </c>
      <c r="I363" s="165" t="s">
        <v>938</v>
      </c>
      <c r="J363" s="3">
        <v>36</v>
      </c>
      <c r="K363" s="3">
        <v>0</v>
      </c>
      <c r="L363" s="3">
        <v>36</v>
      </c>
      <c r="M363" s="5">
        <v>210000</v>
      </c>
      <c r="N363" s="5">
        <v>309960000</v>
      </c>
      <c r="O363" s="6" t="s">
        <v>35</v>
      </c>
      <c r="P363" s="6" t="s">
        <v>36</v>
      </c>
      <c r="Q363" s="5">
        <v>210000</v>
      </c>
      <c r="R363" s="5">
        <v>103000</v>
      </c>
      <c r="S363" s="5">
        <v>0</v>
      </c>
      <c r="T363" s="5">
        <v>0</v>
      </c>
      <c r="U363" s="5">
        <v>2000000</v>
      </c>
      <c r="V363" s="5">
        <v>0</v>
      </c>
    </row>
    <row r="364" spans="1:22" ht="15" customHeight="1" x14ac:dyDescent="0.25">
      <c r="A364" s="36" t="s">
        <v>1203</v>
      </c>
      <c r="B364" s="3" t="s">
        <v>1206</v>
      </c>
      <c r="C364" s="148"/>
      <c r="D364" s="143">
        <v>40.03</v>
      </c>
      <c r="E364" s="3"/>
      <c r="F364" s="3"/>
      <c r="G364" s="53"/>
      <c r="H364" s="191"/>
      <c r="I364" s="166"/>
      <c r="J364" s="146" t="s">
        <v>1207</v>
      </c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</row>
    <row r="365" spans="1:22" ht="15" customHeight="1" x14ac:dyDescent="0.25">
      <c r="A365" s="36" t="s">
        <v>1203</v>
      </c>
      <c r="B365" s="3" t="s">
        <v>1208</v>
      </c>
      <c r="C365" s="149"/>
      <c r="D365" s="145"/>
      <c r="E365" s="3" t="s">
        <v>52</v>
      </c>
      <c r="F365" s="3">
        <v>2</v>
      </c>
      <c r="G365" s="53">
        <v>40.03</v>
      </c>
      <c r="H365" s="164"/>
      <c r="I365" s="167"/>
      <c r="J365" s="142" t="s">
        <v>382</v>
      </c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2"/>
    </row>
    <row r="366" spans="1:22" ht="15" customHeight="1" x14ac:dyDescent="0.25">
      <c r="A366" s="7" t="s">
        <v>1209</v>
      </c>
      <c r="B366" s="3" t="s">
        <v>1210</v>
      </c>
      <c r="C366" s="3" t="s">
        <v>1211</v>
      </c>
      <c r="D366" s="12">
        <v>54.62</v>
      </c>
      <c r="E366" s="3" t="s">
        <v>52</v>
      </c>
      <c r="F366" s="3" t="s">
        <v>44</v>
      </c>
      <c r="G366" s="53">
        <v>54.62</v>
      </c>
      <c r="H366" s="28">
        <v>43797</v>
      </c>
      <c r="I366" s="4">
        <v>45623</v>
      </c>
      <c r="J366" s="3">
        <v>60</v>
      </c>
      <c r="K366" s="3">
        <v>0</v>
      </c>
      <c r="L366" s="3">
        <v>60</v>
      </c>
      <c r="M366" s="5">
        <v>560000</v>
      </c>
      <c r="N366" s="5">
        <v>1835232000</v>
      </c>
      <c r="O366" s="6" t="s">
        <v>35</v>
      </c>
      <c r="P366" s="6" t="s">
        <v>50</v>
      </c>
      <c r="Q366" s="5">
        <v>560000</v>
      </c>
      <c r="R366" s="5">
        <v>103000</v>
      </c>
      <c r="S366" s="5">
        <v>2000000</v>
      </c>
      <c r="T366" s="5">
        <v>1500000</v>
      </c>
      <c r="U366" s="5">
        <v>2000000</v>
      </c>
      <c r="V366" s="5">
        <v>0</v>
      </c>
    </row>
    <row r="367" spans="1:22" ht="15" customHeight="1" x14ac:dyDescent="0.25">
      <c r="A367" s="36" t="s">
        <v>1212</v>
      </c>
      <c r="B367" s="3" t="s">
        <v>1213</v>
      </c>
      <c r="C367" s="147" t="s">
        <v>1214</v>
      </c>
      <c r="D367" s="143">
        <v>48.5</v>
      </c>
      <c r="E367" s="3"/>
      <c r="F367" s="3"/>
      <c r="G367" s="53"/>
      <c r="H367" s="28" t="s">
        <v>234</v>
      </c>
      <c r="I367" s="4" t="s">
        <v>1215</v>
      </c>
      <c r="J367" s="3">
        <v>36</v>
      </c>
      <c r="K367" s="3">
        <v>0</v>
      </c>
      <c r="L367" s="3">
        <v>36</v>
      </c>
      <c r="M367" s="5">
        <v>275000</v>
      </c>
      <c r="N367" s="5">
        <v>480150000</v>
      </c>
      <c r="O367" s="6" t="s">
        <v>67</v>
      </c>
      <c r="P367" s="6" t="s">
        <v>1216</v>
      </c>
      <c r="Q367" s="5">
        <v>275000</v>
      </c>
      <c r="R367" s="5">
        <v>105000</v>
      </c>
      <c r="S367" s="5">
        <v>2000000</v>
      </c>
      <c r="T367" s="5">
        <v>1500000</v>
      </c>
      <c r="U367" s="5">
        <v>2000000</v>
      </c>
      <c r="V367" s="5">
        <v>0</v>
      </c>
    </row>
    <row r="368" spans="1:22" ht="15" customHeight="1" x14ac:dyDescent="0.25">
      <c r="A368" s="36" t="s">
        <v>1212</v>
      </c>
      <c r="B368" s="3" t="s">
        <v>1217</v>
      </c>
      <c r="C368" s="149"/>
      <c r="D368" s="145"/>
      <c r="E368" s="3" t="s">
        <v>43</v>
      </c>
      <c r="F368" s="3">
        <v>1</v>
      </c>
      <c r="G368" s="53">
        <v>48.5</v>
      </c>
      <c r="H368" s="28" t="s">
        <v>85</v>
      </c>
      <c r="I368" s="4" t="s">
        <v>1218</v>
      </c>
      <c r="J368" s="3">
        <v>36</v>
      </c>
      <c r="K368" s="3">
        <v>0</v>
      </c>
      <c r="L368" s="3">
        <v>36</v>
      </c>
      <c r="M368" s="157" t="s">
        <v>97</v>
      </c>
      <c r="N368" s="158"/>
      <c r="O368" s="158"/>
      <c r="P368" s="158"/>
      <c r="Q368" s="158"/>
      <c r="R368" s="158"/>
      <c r="S368" s="158"/>
      <c r="T368" s="158"/>
      <c r="U368" s="158"/>
      <c r="V368" s="159"/>
    </row>
    <row r="369" spans="1:22" ht="15" customHeight="1" x14ac:dyDescent="0.25">
      <c r="A369" s="7" t="s">
        <v>1219</v>
      </c>
      <c r="B369" s="3" t="s">
        <v>1220</v>
      </c>
      <c r="C369" s="3" t="s">
        <v>1221</v>
      </c>
      <c r="D369" s="12">
        <v>77</v>
      </c>
      <c r="E369" s="3" t="s">
        <v>96</v>
      </c>
      <c r="F369" s="3" t="s">
        <v>44</v>
      </c>
      <c r="G369" s="53">
        <v>77</v>
      </c>
      <c r="H369" s="28">
        <v>43723</v>
      </c>
      <c r="I369" s="4">
        <v>44818</v>
      </c>
      <c r="J369" s="3">
        <v>36</v>
      </c>
      <c r="K369" s="3">
        <v>0</v>
      </c>
      <c r="L369" s="3">
        <v>36</v>
      </c>
      <c r="M369" s="5">
        <v>550000</v>
      </c>
      <c r="N369" s="5">
        <v>1524600000</v>
      </c>
      <c r="O369" s="6" t="s">
        <v>35</v>
      </c>
      <c r="P369" s="6" t="s">
        <v>36</v>
      </c>
      <c r="Q369" s="5">
        <v>550000</v>
      </c>
      <c r="R369" s="5">
        <v>103000</v>
      </c>
      <c r="S369" s="5">
        <v>2000000</v>
      </c>
      <c r="T369" s="5">
        <v>1500000</v>
      </c>
      <c r="U369" s="5">
        <v>2000000</v>
      </c>
      <c r="V369" s="5">
        <v>0</v>
      </c>
    </row>
    <row r="370" spans="1:22" ht="15" customHeight="1" x14ac:dyDescent="0.25">
      <c r="A370" s="7" t="s">
        <v>1222</v>
      </c>
      <c r="B370" s="3" t="s">
        <v>1223</v>
      </c>
      <c r="C370" s="3" t="s">
        <v>1224</v>
      </c>
      <c r="D370" s="12" t="s">
        <v>1225</v>
      </c>
      <c r="E370" s="3"/>
      <c r="F370" s="3"/>
      <c r="G370" s="53"/>
      <c r="H370" s="28">
        <v>43497</v>
      </c>
      <c r="I370" s="4">
        <v>45322</v>
      </c>
      <c r="J370" s="3">
        <v>60</v>
      </c>
      <c r="K370" s="3">
        <v>0</v>
      </c>
      <c r="L370" s="3">
        <v>60</v>
      </c>
      <c r="M370" s="5">
        <v>225000</v>
      </c>
      <c r="N370" s="5">
        <v>2705130000</v>
      </c>
      <c r="O370" s="6" t="s">
        <v>658</v>
      </c>
      <c r="P370" s="6" t="s">
        <v>463</v>
      </c>
      <c r="Q370" s="5">
        <v>225000</v>
      </c>
      <c r="R370" s="5">
        <v>103000</v>
      </c>
      <c r="S370" s="5">
        <v>2000000</v>
      </c>
      <c r="T370" s="5">
        <v>0</v>
      </c>
      <c r="U370" s="5">
        <v>2000000</v>
      </c>
      <c r="V370" s="5">
        <v>0</v>
      </c>
    </row>
    <row r="371" spans="1:22" ht="15" customHeight="1" x14ac:dyDescent="0.25">
      <c r="A371" s="36" t="s">
        <v>1226</v>
      </c>
      <c r="B371" s="3" t="s">
        <v>1227</v>
      </c>
      <c r="C371" s="147" t="s">
        <v>1228</v>
      </c>
      <c r="D371" s="143">
        <v>25.18</v>
      </c>
      <c r="E371" s="3"/>
      <c r="F371" s="3"/>
      <c r="G371" s="53"/>
      <c r="H371" s="28">
        <v>43569</v>
      </c>
      <c r="I371" s="4">
        <v>44299</v>
      </c>
      <c r="J371" s="3">
        <v>24</v>
      </c>
      <c r="K371" s="3">
        <v>0</v>
      </c>
      <c r="L371" s="3">
        <v>24</v>
      </c>
      <c r="M371" s="5">
        <v>220000</v>
      </c>
      <c r="N371" s="5">
        <v>132950400</v>
      </c>
      <c r="O371" s="6" t="s">
        <v>35</v>
      </c>
      <c r="P371" s="6" t="s">
        <v>159</v>
      </c>
      <c r="Q371" s="5" t="s">
        <v>1229</v>
      </c>
      <c r="R371" s="5">
        <v>103000</v>
      </c>
      <c r="S371" s="5">
        <v>2000000</v>
      </c>
      <c r="T371" s="5">
        <v>0</v>
      </c>
      <c r="U371" s="5">
        <v>2000000</v>
      </c>
      <c r="V371" s="5">
        <v>0</v>
      </c>
    </row>
    <row r="372" spans="1:22" ht="15" customHeight="1" x14ac:dyDescent="0.25">
      <c r="A372" s="36" t="s">
        <v>1226</v>
      </c>
      <c r="B372" s="3" t="s">
        <v>1230</v>
      </c>
      <c r="C372" s="149"/>
      <c r="D372" s="145"/>
      <c r="E372" s="3" t="s">
        <v>96</v>
      </c>
      <c r="F372" s="3">
        <v>2</v>
      </c>
      <c r="G372" s="53">
        <v>25.18</v>
      </c>
      <c r="H372" s="28">
        <v>44399</v>
      </c>
      <c r="I372" s="4">
        <v>45128</v>
      </c>
      <c r="J372" s="3">
        <v>24</v>
      </c>
      <c r="K372" s="3">
        <v>0</v>
      </c>
      <c r="L372" s="3">
        <v>24</v>
      </c>
      <c r="M372" s="5">
        <v>220000</v>
      </c>
      <c r="N372" s="5">
        <v>132950400</v>
      </c>
      <c r="O372" s="6" t="s">
        <v>35</v>
      </c>
      <c r="P372" s="6" t="s">
        <v>159</v>
      </c>
      <c r="Q372" s="5" t="s">
        <v>1229</v>
      </c>
      <c r="R372" s="5">
        <v>103000</v>
      </c>
      <c r="S372" s="5">
        <v>2000000</v>
      </c>
      <c r="T372" s="5">
        <v>0</v>
      </c>
      <c r="U372" s="5">
        <v>2000000</v>
      </c>
      <c r="V372" s="5">
        <v>0</v>
      </c>
    </row>
    <row r="373" spans="1:22" ht="15" customHeight="1" x14ac:dyDescent="0.25">
      <c r="A373" s="7" t="s">
        <v>1231</v>
      </c>
      <c r="B373" s="3" t="s">
        <v>1232</v>
      </c>
      <c r="C373" s="3" t="s">
        <v>1233</v>
      </c>
      <c r="D373" s="12">
        <v>55</v>
      </c>
      <c r="E373" s="3" t="s">
        <v>52</v>
      </c>
      <c r="F373" s="3" t="s">
        <v>44</v>
      </c>
      <c r="G373" s="53">
        <v>55</v>
      </c>
      <c r="H373" s="28">
        <v>43131</v>
      </c>
      <c r="I373" s="4">
        <v>44956</v>
      </c>
      <c r="J373" s="3">
        <v>60</v>
      </c>
      <c r="K373" s="3">
        <v>0</v>
      </c>
      <c r="L373" s="3">
        <v>60</v>
      </c>
      <c r="M373" s="5">
        <v>500000</v>
      </c>
      <c r="N373" s="5">
        <v>1650000000</v>
      </c>
      <c r="O373" s="6" t="s">
        <v>35</v>
      </c>
      <c r="P373" s="6" t="s">
        <v>560</v>
      </c>
      <c r="Q373" s="5">
        <v>500000</v>
      </c>
      <c r="R373" s="5">
        <v>103000</v>
      </c>
      <c r="S373" s="5">
        <v>2000000</v>
      </c>
      <c r="T373" s="5">
        <v>0</v>
      </c>
      <c r="U373" s="5">
        <v>2000000</v>
      </c>
      <c r="V373" s="5">
        <v>0</v>
      </c>
    </row>
    <row r="374" spans="1:22" ht="15" customHeight="1" x14ac:dyDescent="0.25">
      <c r="A374" s="50" t="s">
        <v>1234</v>
      </c>
      <c r="B374" s="3" t="s">
        <v>1235</v>
      </c>
      <c r="C374" s="146" t="s">
        <v>1236</v>
      </c>
      <c r="D374" s="142">
        <v>50.4</v>
      </c>
      <c r="E374" s="3"/>
      <c r="F374" s="3"/>
      <c r="G374" s="53"/>
      <c r="H374" s="156" t="s">
        <v>1237</v>
      </c>
      <c r="I374" s="154" t="s">
        <v>1238</v>
      </c>
      <c r="J374" s="3">
        <v>36</v>
      </c>
      <c r="K374" s="3">
        <v>0</v>
      </c>
      <c r="L374" s="3">
        <v>36</v>
      </c>
      <c r="M374" s="5">
        <v>225000</v>
      </c>
      <c r="N374" s="5">
        <v>408240000</v>
      </c>
      <c r="O374" s="6" t="s">
        <v>35</v>
      </c>
      <c r="P374" s="6" t="s">
        <v>36</v>
      </c>
      <c r="Q374" s="5">
        <v>225000</v>
      </c>
      <c r="R374" s="5">
        <v>103000</v>
      </c>
      <c r="S374" s="5">
        <v>2000000</v>
      </c>
      <c r="T374" s="5">
        <v>1500000</v>
      </c>
      <c r="U374" s="5">
        <v>2000000</v>
      </c>
      <c r="V374" s="5">
        <v>2000000</v>
      </c>
    </row>
    <row r="375" spans="1:22" ht="15" customHeight="1" x14ac:dyDescent="0.25">
      <c r="A375" s="50" t="s">
        <v>1234</v>
      </c>
      <c r="B375" s="3" t="s">
        <v>1239</v>
      </c>
      <c r="C375" s="146"/>
      <c r="D375" s="142"/>
      <c r="E375" s="3" t="s">
        <v>52</v>
      </c>
      <c r="F375" s="3">
        <v>2</v>
      </c>
      <c r="G375" s="53">
        <v>50.4</v>
      </c>
      <c r="H375" s="156"/>
      <c r="I375" s="154"/>
      <c r="J375" s="146" t="s">
        <v>97</v>
      </c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</row>
    <row r="376" spans="1:22" ht="15" customHeight="1" x14ac:dyDescent="0.25">
      <c r="A376" s="7" t="s">
        <v>1240</v>
      </c>
      <c r="B376" s="3" t="s">
        <v>1241</v>
      </c>
      <c r="C376" s="3" t="s">
        <v>1242</v>
      </c>
      <c r="D376" s="12">
        <v>55.22</v>
      </c>
      <c r="E376" s="3" t="s">
        <v>52</v>
      </c>
      <c r="F376" s="3">
        <v>1</v>
      </c>
      <c r="G376" s="53">
        <v>55.22</v>
      </c>
      <c r="H376" s="28">
        <v>43191</v>
      </c>
      <c r="I376" s="4">
        <v>45016</v>
      </c>
      <c r="J376" s="3">
        <v>60</v>
      </c>
      <c r="K376" s="3">
        <v>0</v>
      </c>
      <c r="L376" s="3">
        <v>60</v>
      </c>
      <c r="M376" s="5">
        <v>500000</v>
      </c>
      <c r="N376" s="5">
        <v>1656600000</v>
      </c>
      <c r="O376" s="6" t="s">
        <v>35</v>
      </c>
      <c r="P376" s="6" t="s">
        <v>36</v>
      </c>
      <c r="Q376" s="5">
        <v>500000</v>
      </c>
      <c r="R376" s="5">
        <v>103000</v>
      </c>
      <c r="S376" s="5">
        <v>2000000</v>
      </c>
      <c r="T376" s="5">
        <v>0</v>
      </c>
      <c r="U376" s="5">
        <v>2000000</v>
      </c>
      <c r="V376" s="5">
        <v>0</v>
      </c>
    </row>
    <row r="377" spans="1:22" ht="22.5" customHeight="1" x14ac:dyDescent="0.25">
      <c r="A377" s="7" t="s">
        <v>1243</v>
      </c>
      <c r="B377" s="3" t="s">
        <v>1244</v>
      </c>
      <c r="C377" s="3" t="s">
        <v>1245</v>
      </c>
      <c r="D377" s="12">
        <v>96.5</v>
      </c>
      <c r="E377" s="3" t="s">
        <v>52</v>
      </c>
      <c r="F377" s="3" t="s">
        <v>44</v>
      </c>
      <c r="G377" s="53">
        <v>96.5</v>
      </c>
      <c r="H377" s="28">
        <v>43891</v>
      </c>
      <c r="I377" s="4">
        <v>45716</v>
      </c>
      <c r="J377" s="3">
        <v>60</v>
      </c>
      <c r="K377" s="3">
        <v>0</v>
      </c>
      <c r="L377" s="3">
        <v>60</v>
      </c>
      <c r="M377" s="5" t="s">
        <v>1246</v>
      </c>
      <c r="N377" s="5">
        <v>3253980000</v>
      </c>
      <c r="O377" s="6" t="s">
        <v>67</v>
      </c>
      <c r="P377" s="6" t="s">
        <v>184</v>
      </c>
      <c r="Q377" s="5">
        <v>565000</v>
      </c>
      <c r="R377" s="5">
        <v>103000</v>
      </c>
      <c r="S377" s="5">
        <v>2000000</v>
      </c>
      <c r="T377" s="5">
        <v>1500000</v>
      </c>
      <c r="U377" s="5">
        <v>2000000</v>
      </c>
      <c r="V377" s="5">
        <v>0</v>
      </c>
    </row>
    <row r="378" spans="1:22" ht="15" customHeight="1" x14ac:dyDescent="0.25">
      <c r="A378" s="36" t="s">
        <v>1247</v>
      </c>
      <c r="B378" s="3" t="s">
        <v>1248</v>
      </c>
      <c r="C378" s="147" t="s">
        <v>1249</v>
      </c>
      <c r="D378" s="143">
        <v>9</v>
      </c>
      <c r="E378" s="3"/>
      <c r="F378" s="3"/>
      <c r="G378" s="53"/>
      <c r="H378" s="28">
        <v>43900</v>
      </c>
      <c r="I378" s="4">
        <v>44264</v>
      </c>
      <c r="J378" s="3">
        <v>12</v>
      </c>
      <c r="K378" s="3">
        <v>0</v>
      </c>
      <c r="L378" s="3">
        <v>12</v>
      </c>
      <c r="M378" s="5">
        <v>1250000</v>
      </c>
      <c r="N378" s="5">
        <v>135000000</v>
      </c>
      <c r="O378" s="6" t="s">
        <v>67</v>
      </c>
      <c r="P378" s="6" t="s">
        <v>41</v>
      </c>
      <c r="Q378" s="5">
        <v>1250000</v>
      </c>
      <c r="R378" s="5">
        <v>103000</v>
      </c>
      <c r="S378" s="5">
        <v>2000000</v>
      </c>
      <c r="T378" s="5">
        <v>1500000</v>
      </c>
      <c r="U378" s="5">
        <v>2000000</v>
      </c>
      <c r="V378" s="5">
        <v>0</v>
      </c>
    </row>
    <row r="379" spans="1:22" ht="15" customHeight="1" x14ac:dyDescent="0.25">
      <c r="A379" s="36" t="s">
        <v>1247</v>
      </c>
      <c r="B379" s="3" t="s">
        <v>1250</v>
      </c>
      <c r="C379" s="148"/>
      <c r="D379" s="144"/>
      <c r="E379" s="3"/>
      <c r="F379" s="3"/>
      <c r="G379" s="53"/>
      <c r="H379" s="28">
        <v>44364</v>
      </c>
      <c r="I379" s="4">
        <v>44728</v>
      </c>
      <c r="J379" s="3">
        <v>12</v>
      </c>
      <c r="K379" s="3">
        <v>0</v>
      </c>
      <c r="L379" s="3">
        <v>12</v>
      </c>
      <c r="M379" s="5">
        <v>1250000</v>
      </c>
      <c r="N379" s="5">
        <v>135000000</v>
      </c>
      <c r="O379" s="6" t="s">
        <v>67</v>
      </c>
      <c r="P379" s="6" t="s">
        <v>41</v>
      </c>
      <c r="Q379" s="5">
        <v>1250000</v>
      </c>
      <c r="R379" s="5">
        <v>103000</v>
      </c>
      <c r="S379" s="5">
        <v>2000000</v>
      </c>
      <c r="T379" s="5">
        <v>1500000</v>
      </c>
      <c r="U379" s="5">
        <v>2000000</v>
      </c>
      <c r="V379" s="5">
        <v>0</v>
      </c>
    </row>
    <row r="380" spans="1:22" ht="15" customHeight="1" x14ac:dyDescent="0.25">
      <c r="A380" s="36" t="s">
        <v>1247</v>
      </c>
      <c r="B380" s="3" t="s">
        <v>1251</v>
      </c>
      <c r="C380" s="149"/>
      <c r="D380" s="145"/>
      <c r="E380" s="3" t="s">
        <v>52</v>
      </c>
      <c r="F380" s="3" t="s">
        <v>44</v>
      </c>
      <c r="G380" s="53">
        <v>9</v>
      </c>
      <c r="H380" s="28">
        <v>44729</v>
      </c>
      <c r="I380" s="4">
        <v>45093</v>
      </c>
      <c r="J380" s="3">
        <v>12</v>
      </c>
      <c r="K380" s="3">
        <v>0</v>
      </c>
      <c r="L380" s="3">
        <v>12</v>
      </c>
      <c r="M380" s="5">
        <v>1250000</v>
      </c>
      <c r="N380" s="5">
        <v>135000000</v>
      </c>
      <c r="O380" s="6" t="s">
        <v>67</v>
      </c>
      <c r="P380" s="6" t="s">
        <v>41</v>
      </c>
      <c r="Q380" s="5">
        <v>1250000</v>
      </c>
      <c r="R380" s="5">
        <v>105000</v>
      </c>
      <c r="S380" s="5">
        <v>2000000</v>
      </c>
      <c r="T380" s="5">
        <v>1500000</v>
      </c>
      <c r="U380" s="5">
        <v>2000000</v>
      </c>
      <c r="V380" s="5">
        <v>0</v>
      </c>
    </row>
    <row r="381" spans="1:22" ht="15" customHeight="1" x14ac:dyDescent="0.25">
      <c r="A381" s="50" t="s">
        <v>1252</v>
      </c>
      <c r="B381" s="3" t="s">
        <v>1253</v>
      </c>
      <c r="C381" s="146" t="s">
        <v>1254</v>
      </c>
      <c r="D381" s="12">
        <v>50</v>
      </c>
      <c r="E381" s="3"/>
      <c r="F381" s="3"/>
      <c r="G381" s="53"/>
      <c r="H381" s="28" t="s">
        <v>1255</v>
      </c>
      <c r="I381" s="4">
        <v>43373</v>
      </c>
      <c r="J381" s="3">
        <v>56</v>
      </c>
      <c r="K381" s="3">
        <v>4</v>
      </c>
      <c r="L381" s="3">
        <v>60</v>
      </c>
      <c r="M381" s="5">
        <v>350000</v>
      </c>
      <c r="N381" s="5">
        <v>980000000</v>
      </c>
      <c r="O381" s="6" t="s">
        <v>358</v>
      </c>
      <c r="P381" s="6" t="s">
        <v>50</v>
      </c>
      <c r="Q381" s="5">
        <v>350000</v>
      </c>
      <c r="R381" s="5">
        <v>85000</v>
      </c>
      <c r="S381" s="5">
        <v>2000000</v>
      </c>
      <c r="T381" s="5">
        <v>1500000</v>
      </c>
      <c r="U381" s="5">
        <v>2000000</v>
      </c>
      <c r="V381" s="5">
        <v>0</v>
      </c>
    </row>
    <row r="382" spans="1:22" ht="15" customHeight="1" x14ac:dyDescent="0.25">
      <c r="A382" s="50" t="s">
        <v>1252</v>
      </c>
      <c r="B382" s="3" t="s">
        <v>1256</v>
      </c>
      <c r="C382" s="146"/>
      <c r="D382" s="142">
        <v>74</v>
      </c>
      <c r="E382" s="3"/>
      <c r="F382" s="3"/>
      <c r="G382" s="53"/>
      <c r="H382" s="154" t="s">
        <v>1257</v>
      </c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</row>
    <row r="383" spans="1:22" ht="15" customHeight="1" x14ac:dyDescent="0.25">
      <c r="A383" s="50" t="s">
        <v>1252</v>
      </c>
      <c r="B383" s="3" t="s">
        <v>1258</v>
      </c>
      <c r="C383" s="146"/>
      <c r="D383" s="142"/>
      <c r="E383" s="3" t="s">
        <v>96</v>
      </c>
      <c r="F383" s="3">
        <v>1</v>
      </c>
      <c r="G383" s="53">
        <v>74</v>
      </c>
      <c r="H383" s="146" t="s">
        <v>1259</v>
      </c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</row>
    <row r="384" spans="1:22" ht="67.5" customHeight="1" x14ac:dyDescent="0.25">
      <c r="A384" s="7" t="s">
        <v>1260</v>
      </c>
      <c r="B384" s="3" t="s">
        <v>1261</v>
      </c>
      <c r="C384" s="3" t="s">
        <v>1262</v>
      </c>
      <c r="D384" s="12" t="s">
        <v>1263</v>
      </c>
      <c r="E384" s="3" t="s">
        <v>96</v>
      </c>
      <c r="F384" s="3">
        <v>1</v>
      </c>
      <c r="G384" s="53">
        <v>120</v>
      </c>
      <c r="H384" s="28" t="s">
        <v>1264</v>
      </c>
      <c r="I384" s="4">
        <v>44928</v>
      </c>
      <c r="J384" s="3">
        <v>60</v>
      </c>
      <c r="K384" s="3">
        <v>0</v>
      </c>
      <c r="L384" s="3">
        <v>60</v>
      </c>
      <c r="M384" s="5">
        <v>420000</v>
      </c>
      <c r="N384" s="5">
        <v>3024000000</v>
      </c>
      <c r="O384" s="6" t="s">
        <v>200</v>
      </c>
      <c r="P384" s="6" t="s">
        <v>50</v>
      </c>
      <c r="Q384" s="5" t="s">
        <v>1265</v>
      </c>
      <c r="R384" s="5">
        <v>103000</v>
      </c>
      <c r="S384" s="5">
        <v>2000000</v>
      </c>
      <c r="T384" s="5">
        <v>0</v>
      </c>
      <c r="U384" s="5">
        <v>2000000</v>
      </c>
      <c r="V384" s="5">
        <v>0</v>
      </c>
    </row>
    <row r="385" spans="1:22" ht="15" customHeight="1" x14ac:dyDescent="0.25">
      <c r="A385" s="50" t="s">
        <v>1266</v>
      </c>
      <c r="B385" s="3" t="s">
        <v>1267</v>
      </c>
      <c r="C385" s="3" t="s">
        <v>1268</v>
      </c>
      <c r="D385" s="142">
        <v>30</v>
      </c>
      <c r="E385" s="3"/>
      <c r="F385" s="3"/>
      <c r="G385" s="53"/>
      <c r="H385" s="156" t="s">
        <v>1269</v>
      </c>
      <c r="I385" s="154">
        <v>44160</v>
      </c>
      <c r="J385" s="3">
        <v>36</v>
      </c>
      <c r="K385" s="3">
        <v>0</v>
      </c>
      <c r="L385" s="3">
        <v>36</v>
      </c>
      <c r="M385" s="5">
        <v>450000</v>
      </c>
      <c r="N385" s="5">
        <v>486000000</v>
      </c>
      <c r="O385" s="6" t="s">
        <v>67</v>
      </c>
      <c r="P385" s="6" t="s">
        <v>184</v>
      </c>
      <c r="Q385" s="5">
        <v>450000</v>
      </c>
      <c r="R385" s="5">
        <v>103000</v>
      </c>
      <c r="S385" s="5">
        <v>2000000</v>
      </c>
      <c r="T385" s="5">
        <v>0</v>
      </c>
      <c r="U385" s="5">
        <v>2000000</v>
      </c>
      <c r="V385" s="5">
        <v>0</v>
      </c>
    </row>
    <row r="386" spans="1:22" ht="25.5" customHeight="1" x14ac:dyDescent="0.25">
      <c r="A386" s="50" t="s">
        <v>1266</v>
      </c>
      <c r="B386" s="3" t="s">
        <v>1270</v>
      </c>
      <c r="C386" s="3" t="s">
        <v>1271</v>
      </c>
      <c r="D386" s="142"/>
      <c r="E386" s="3"/>
      <c r="F386" s="3"/>
      <c r="G386" s="53"/>
      <c r="H386" s="156"/>
      <c r="I386" s="154"/>
      <c r="J386" s="146" t="s">
        <v>382</v>
      </c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</row>
    <row r="387" spans="1:22" ht="15" customHeight="1" x14ac:dyDescent="0.25">
      <c r="A387" s="50" t="s">
        <v>1266</v>
      </c>
      <c r="B387" s="3" t="s">
        <v>1272</v>
      </c>
      <c r="C387" s="3" t="s">
        <v>1268</v>
      </c>
      <c r="D387" s="142"/>
      <c r="E387" s="3" t="s">
        <v>52</v>
      </c>
      <c r="F387" s="3">
        <v>1</v>
      </c>
      <c r="G387" s="53">
        <v>30</v>
      </c>
      <c r="H387" s="28">
        <v>44245</v>
      </c>
      <c r="I387" s="4">
        <v>45339</v>
      </c>
      <c r="J387" s="3">
        <v>36</v>
      </c>
      <c r="K387" s="3">
        <v>0</v>
      </c>
      <c r="L387" s="3">
        <v>36</v>
      </c>
      <c r="M387" s="5">
        <v>450000</v>
      </c>
      <c r="N387" s="5">
        <v>486000000</v>
      </c>
      <c r="O387" s="6" t="s">
        <v>67</v>
      </c>
      <c r="P387" s="6" t="s">
        <v>184</v>
      </c>
      <c r="Q387" s="5">
        <v>450000</v>
      </c>
      <c r="R387" s="5">
        <v>105000</v>
      </c>
      <c r="S387" s="5">
        <v>2000000</v>
      </c>
      <c r="T387" s="5">
        <v>0</v>
      </c>
      <c r="U387" s="5">
        <v>2000000</v>
      </c>
      <c r="V387" s="5">
        <v>0</v>
      </c>
    </row>
    <row r="388" spans="1:22" ht="15" customHeight="1" x14ac:dyDescent="0.25">
      <c r="A388" s="36" t="s">
        <v>1273</v>
      </c>
      <c r="B388" s="3" t="s">
        <v>1274</v>
      </c>
      <c r="C388" s="147" t="s">
        <v>1275</v>
      </c>
      <c r="D388" s="143">
        <v>9</v>
      </c>
      <c r="E388" s="3"/>
      <c r="F388" s="3"/>
      <c r="G388" s="53"/>
      <c r="H388" s="28" t="s">
        <v>1276</v>
      </c>
      <c r="I388" s="4" t="s">
        <v>34</v>
      </c>
      <c r="J388" s="3">
        <v>12</v>
      </c>
      <c r="K388" s="3">
        <v>0</v>
      </c>
      <c r="L388" s="3">
        <v>12</v>
      </c>
      <c r="M388" s="5">
        <v>800000</v>
      </c>
      <c r="N388" s="5">
        <v>86400000</v>
      </c>
      <c r="O388" s="6" t="s">
        <v>67</v>
      </c>
      <c r="P388" s="6" t="s">
        <v>41</v>
      </c>
      <c r="Q388" s="5">
        <v>800000</v>
      </c>
      <c r="R388" s="5">
        <v>103000</v>
      </c>
      <c r="S388" s="5">
        <v>2000000</v>
      </c>
      <c r="T388" s="5">
        <v>1500000</v>
      </c>
      <c r="U388" s="5">
        <v>2000000</v>
      </c>
      <c r="V388" s="5">
        <v>2000000</v>
      </c>
    </row>
    <row r="389" spans="1:22" ht="15" customHeight="1" x14ac:dyDescent="0.25">
      <c r="A389" s="36" t="s">
        <v>1273</v>
      </c>
      <c r="B389" s="3" t="s">
        <v>1277</v>
      </c>
      <c r="C389" s="148"/>
      <c r="D389" s="144"/>
      <c r="E389" s="3"/>
      <c r="F389" s="3"/>
      <c r="G389" s="53"/>
      <c r="H389" s="28" t="s">
        <v>1278</v>
      </c>
      <c r="I389" s="4" t="s">
        <v>1279</v>
      </c>
      <c r="J389" s="3">
        <v>12</v>
      </c>
      <c r="K389" s="3">
        <v>0</v>
      </c>
      <c r="L389" s="3">
        <v>12</v>
      </c>
      <c r="M389" s="5">
        <v>800000</v>
      </c>
      <c r="N389" s="5">
        <v>86400000</v>
      </c>
      <c r="O389" s="6" t="s">
        <v>67</v>
      </c>
      <c r="P389" s="6" t="s">
        <v>41</v>
      </c>
      <c r="Q389" s="5">
        <v>800000</v>
      </c>
      <c r="R389" s="5">
        <v>105000</v>
      </c>
      <c r="S389" s="5">
        <v>2000000</v>
      </c>
      <c r="T389" s="5">
        <v>1500000</v>
      </c>
      <c r="U389" s="5">
        <v>2000000</v>
      </c>
      <c r="V389" s="5">
        <v>2000000</v>
      </c>
    </row>
    <row r="390" spans="1:22" ht="15" customHeight="1" x14ac:dyDescent="0.25">
      <c r="A390" s="36" t="s">
        <v>1273</v>
      </c>
      <c r="B390" s="3" t="s">
        <v>1280</v>
      </c>
      <c r="C390" s="149"/>
      <c r="D390" s="145"/>
      <c r="E390" s="3" t="s">
        <v>115</v>
      </c>
      <c r="F390" s="3" t="s">
        <v>44</v>
      </c>
      <c r="G390" s="53">
        <v>9</v>
      </c>
      <c r="H390" s="28">
        <v>44677</v>
      </c>
      <c r="I390" s="4">
        <v>45041</v>
      </c>
      <c r="J390" s="3">
        <v>12</v>
      </c>
      <c r="K390" s="3">
        <v>0</v>
      </c>
      <c r="L390" s="3">
        <v>12</v>
      </c>
      <c r="M390" s="5">
        <v>800000</v>
      </c>
      <c r="N390" s="5">
        <v>86400000</v>
      </c>
      <c r="O390" s="6" t="s">
        <v>67</v>
      </c>
      <c r="P390" s="6" t="s">
        <v>41</v>
      </c>
      <c r="Q390" s="5">
        <v>800000</v>
      </c>
      <c r="R390" s="5">
        <v>105000</v>
      </c>
      <c r="S390" s="5">
        <v>2000000</v>
      </c>
      <c r="T390" s="5">
        <v>1500000</v>
      </c>
      <c r="U390" s="5">
        <v>2000000</v>
      </c>
      <c r="V390" s="5">
        <v>2000000</v>
      </c>
    </row>
    <row r="391" spans="1:22" ht="15" customHeight="1" x14ac:dyDescent="0.25">
      <c r="A391" s="36" t="s">
        <v>1281</v>
      </c>
      <c r="B391" s="3" t="s">
        <v>1282</v>
      </c>
      <c r="C391" s="147" t="s">
        <v>1283</v>
      </c>
      <c r="D391" s="143">
        <v>99.7</v>
      </c>
      <c r="E391" s="3"/>
      <c r="F391" s="3"/>
      <c r="G391" s="53"/>
      <c r="H391" s="28" t="s">
        <v>1276</v>
      </c>
      <c r="I391" s="4" t="s">
        <v>1279</v>
      </c>
      <c r="J391" s="3">
        <v>24</v>
      </c>
      <c r="K391" s="3">
        <v>0</v>
      </c>
      <c r="L391" s="3">
        <v>24</v>
      </c>
      <c r="M391" s="5">
        <v>550000</v>
      </c>
      <c r="N391" s="5">
        <v>1316040000</v>
      </c>
      <c r="O391" s="6" t="s">
        <v>35</v>
      </c>
      <c r="P391" s="6" t="s">
        <v>36</v>
      </c>
      <c r="Q391" s="5">
        <v>550000</v>
      </c>
      <c r="R391" s="5">
        <v>103000</v>
      </c>
      <c r="S391" s="5">
        <v>2000000</v>
      </c>
      <c r="T391" s="5">
        <v>0</v>
      </c>
      <c r="U391" s="5">
        <v>2000000</v>
      </c>
      <c r="V391" s="5">
        <v>0</v>
      </c>
    </row>
    <row r="392" spans="1:22" ht="15" customHeight="1" x14ac:dyDescent="0.25">
      <c r="A392" s="36" t="s">
        <v>1281</v>
      </c>
      <c r="B392" s="3" t="s">
        <v>1284</v>
      </c>
      <c r="C392" s="149"/>
      <c r="D392" s="145"/>
      <c r="E392" s="3" t="s">
        <v>52</v>
      </c>
      <c r="F392" s="3" t="s">
        <v>44</v>
      </c>
      <c r="G392" s="53">
        <v>99.7</v>
      </c>
      <c r="H392" s="28">
        <v>44617</v>
      </c>
      <c r="I392" s="4">
        <v>44981</v>
      </c>
      <c r="J392" s="3">
        <v>12</v>
      </c>
      <c r="K392" s="3">
        <v>0</v>
      </c>
      <c r="L392" s="3">
        <v>12</v>
      </c>
      <c r="M392" s="5">
        <v>550000</v>
      </c>
      <c r="N392" s="5">
        <v>658020000</v>
      </c>
      <c r="O392" s="6" t="s">
        <v>67</v>
      </c>
      <c r="P392" s="6" t="s">
        <v>41</v>
      </c>
      <c r="Q392" s="5">
        <v>550000</v>
      </c>
      <c r="R392" s="5">
        <v>105000</v>
      </c>
      <c r="S392" s="5">
        <v>2000000</v>
      </c>
      <c r="T392" s="5">
        <v>0</v>
      </c>
      <c r="U392" s="5">
        <v>2000000</v>
      </c>
      <c r="V392" s="5">
        <v>0</v>
      </c>
    </row>
    <row r="393" spans="1:22" ht="15" customHeight="1" x14ac:dyDescent="0.25">
      <c r="A393" s="36" t="s">
        <v>1281</v>
      </c>
      <c r="B393" s="3" t="s">
        <v>1285</v>
      </c>
      <c r="C393" s="147" t="s">
        <v>1286</v>
      </c>
      <c r="D393" s="143">
        <v>33.020000000000003</v>
      </c>
      <c r="E393" s="3"/>
      <c r="F393" s="3"/>
      <c r="G393" s="53"/>
      <c r="H393" s="28">
        <v>43770</v>
      </c>
      <c r="I393" s="4" t="s">
        <v>158</v>
      </c>
      <c r="J393" s="3">
        <v>24</v>
      </c>
      <c r="K393" s="3">
        <v>0</v>
      </c>
      <c r="L393" s="3">
        <v>24</v>
      </c>
      <c r="M393" s="5">
        <v>550000</v>
      </c>
      <c r="N393" s="5">
        <v>435864000</v>
      </c>
      <c r="O393" s="6" t="s">
        <v>35</v>
      </c>
      <c r="P393" s="6" t="s">
        <v>159</v>
      </c>
      <c r="Q393" s="5">
        <v>550000</v>
      </c>
      <c r="R393" s="5">
        <v>103000</v>
      </c>
      <c r="S393" s="5">
        <v>2000000</v>
      </c>
      <c r="T393" s="5">
        <v>0</v>
      </c>
      <c r="U393" s="5">
        <v>2000000</v>
      </c>
      <c r="V393" s="5">
        <v>0</v>
      </c>
    </row>
    <row r="394" spans="1:22" ht="15" customHeight="1" x14ac:dyDescent="0.25">
      <c r="A394" s="36" t="s">
        <v>1281</v>
      </c>
      <c r="B394" s="3" t="s">
        <v>1287</v>
      </c>
      <c r="C394" s="149"/>
      <c r="D394" s="145"/>
      <c r="E394" s="3" t="s">
        <v>52</v>
      </c>
      <c r="F394" s="3" t="s">
        <v>44</v>
      </c>
      <c r="G394" s="53">
        <v>33.020000000000003</v>
      </c>
      <c r="H394" s="28">
        <v>44573</v>
      </c>
      <c r="I394" s="4">
        <v>44937</v>
      </c>
      <c r="J394" s="3">
        <v>12</v>
      </c>
      <c r="K394" s="3">
        <v>0</v>
      </c>
      <c r="L394" s="3">
        <v>12</v>
      </c>
      <c r="M394" s="5">
        <v>550000</v>
      </c>
      <c r="N394" s="5">
        <v>217932000</v>
      </c>
      <c r="O394" s="6" t="s">
        <v>67</v>
      </c>
      <c r="P394" s="6" t="s">
        <v>41</v>
      </c>
      <c r="Q394" s="5">
        <v>550000</v>
      </c>
      <c r="R394" s="5">
        <v>105000</v>
      </c>
      <c r="S394" s="5">
        <v>2000000</v>
      </c>
      <c r="T394" s="5">
        <v>0</v>
      </c>
      <c r="U394" s="5">
        <v>2000000</v>
      </c>
      <c r="V394" s="5">
        <v>0</v>
      </c>
    </row>
    <row r="395" spans="1:22" ht="15" customHeight="1" x14ac:dyDescent="0.25">
      <c r="A395" s="36" t="s">
        <v>1281</v>
      </c>
      <c r="B395" s="3" t="s">
        <v>1288</v>
      </c>
      <c r="C395" s="147" t="s">
        <v>1289</v>
      </c>
      <c r="D395" s="143">
        <v>6</v>
      </c>
      <c r="E395" s="3"/>
      <c r="F395" s="3"/>
      <c r="G395" s="53"/>
      <c r="H395" s="28">
        <v>43876</v>
      </c>
      <c r="I395" s="4">
        <v>44241</v>
      </c>
      <c r="J395" s="3">
        <v>12</v>
      </c>
      <c r="K395" s="3">
        <v>0</v>
      </c>
      <c r="L395" s="3">
        <v>12</v>
      </c>
      <c r="M395" s="5">
        <v>1500000</v>
      </c>
      <c r="N395" s="5">
        <v>108000000</v>
      </c>
      <c r="O395" s="146" t="s">
        <v>1290</v>
      </c>
      <c r="P395" s="146"/>
      <c r="Q395" s="5">
        <v>1500000</v>
      </c>
      <c r="R395" s="5">
        <v>103000</v>
      </c>
      <c r="S395" s="5">
        <v>2000000</v>
      </c>
      <c r="T395" s="5">
        <v>2000000</v>
      </c>
      <c r="U395" s="5">
        <v>2000000</v>
      </c>
      <c r="V395" s="5">
        <v>0</v>
      </c>
    </row>
    <row r="396" spans="1:22" ht="15" customHeight="1" x14ac:dyDescent="0.25">
      <c r="A396" s="36" t="s">
        <v>1281</v>
      </c>
      <c r="B396" s="3" t="s">
        <v>1291</v>
      </c>
      <c r="C396" s="148"/>
      <c r="D396" s="144"/>
      <c r="E396" s="3"/>
      <c r="F396" s="3"/>
      <c r="G396" s="53"/>
      <c r="H396" s="28">
        <v>44314</v>
      </c>
      <c r="I396" s="4" t="s">
        <v>732</v>
      </c>
      <c r="J396" s="3">
        <v>6</v>
      </c>
      <c r="K396" s="3">
        <v>0</v>
      </c>
      <c r="L396" s="3">
        <v>6</v>
      </c>
      <c r="M396" s="5">
        <v>1500000</v>
      </c>
      <c r="N396" s="5">
        <v>54000000</v>
      </c>
      <c r="O396" s="146" t="s">
        <v>1292</v>
      </c>
      <c r="P396" s="146"/>
      <c r="Q396" s="5">
        <v>1500000</v>
      </c>
      <c r="R396" s="5">
        <v>105000</v>
      </c>
      <c r="S396" s="5">
        <v>2000000</v>
      </c>
      <c r="T396" s="5">
        <v>2000000</v>
      </c>
      <c r="U396" s="5">
        <v>2000000</v>
      </c>
      <c r="V396" s="5">
        <v>0</v>
      </c>
    </row>
    <row r="397" spans="1:22" ht="15" customHeight="1" x14ac:dyDescent="0.25">
      <c r="A397" s="36" t="s">
        <v>1281</v>
      </c>
      <c r="B397" s="3" t="s">
        <v>1293</v>
      </c>
      <c r="C397" s="148"/>
      <c r="D397" s="144"/>
      <c r="E397" s="3"/>
      <c r="F397" s="3"/>
      <c r="G397" s="53"/>
      <c r="H397" s="28" t="s">
        <v>1294</v>
      </c>
      <c r="I397" s="4">
        <v>44588</v>
      </c>
      <c r="J397" s="3">
        <v>3</v>
      </c>
      <c r="K397" s="3">
        <v>0</v>
      </c>
      <c r="L397" s="3">
        <v>3</v>
      </c>
      <c r="M397" s="5">
        <v>1500000</v>
      </c>
      <c r="N397" s="5">
        <v>27000000</v>
      </c>
      <c r="O397" s="146" t="s">
        <v>1292</v>
      </c>
      <c r="P397" s="146"/>
      <c r="Q397" s="5">
        <v>1500000</v>
      </c>
      <c r="R397" s="5">
        <v>105000</v>
      </c>
      <c r="S397" s="5">
        <v>2000000</v>
      </c>
      <c r="T397" s="5">
        <v>2000000</v>
      </c>
      <c r="U397" s="5">
        <v>2000000</v>
      </c>
      <c r="V397" s="5">
        <v>0</v>
      </c>
    </row>
    <row r="398" spans="1:22" ht="15" customHeight="1" x14ac:dyDescent="0.25">
      <c r="A398" s="36" t="s">
        <v>1281</v>
      </c>
      <c r="B398" s="3" t="s">
        <v>1295</v>
      </c>
      <c r="C398" s="148"/>
      <c r="D398" s="144"/>
      <c r="E398" s="3"/>
      <c r="F398" s="3"/>
      <c r="G398" s="53"/>
      <c r="H398" s="28">
        <v>44589</v>
      </c>
      <c r="I398" s="4">
        <v>44769</v>
      </c>
      <c r="J398" s="3">
        <v>6</v>
      </c>
      <c r="K398" s="3">
        <v>0</v>
      </c>
      <c r="L398" s="3">
        <v>6</v>
      </c>
      <c r="M398" s="5">
        <v>1500000</v>
      </c>
      <c r="N398" s="5">
        <v>54000000</v>
      </c>
      <c r="O398" s="146" t="s">
        <v>1292</v>
      </c>
      <c r="P398" s="146"/>
      <c r="Q398" s="5">
        <v>1500000</v>
      </c>
      <c r="R398" s="5">
        <v>105000</v>
      </c>
      <c r="S398" s="5">
        <v>2000000</v>
      </c>
      <c r="T398" s="5">
        <v>2000000</v>
      </c>
      <c r="U398" s="5">
        <v>2000000</v>
      </c>
      <c r="V398" s="5">
        <v>0</v>
      </c>
    </row>
    <row r="399" spans="1:22" ht="15" customHeight="1" x14ac:dyDescent="0.25">
      <c r="A399" s="36" t="s">
        <v>1281</v>
      </c>
      <c r="B399" s="3" t="s">
        <v>1296</v>
      </c>
      <c r="C399" s="149"/>
      <c r="D399" s="145"/>
      <c r="E399" s="3" t="s">
        <v>52</v>
      </c>
      <c r="F399" s="3" t="s">
        <v>44</v>
      </c>
      <c r="G399" s="53">
        <v>6</v>
      </c>
      <c r="H399" s="28">
        <v>44770</v>
      </c>
      <c r="I399" s="4">
        <v>44953</v>
      </c>
      <c r="J399" s="3">
        <v>6</v>
      </c>
      <c r="K399" s="3">
        <v>0</v>
      </c>
      <c r="L399" s="3">
        <v>6</v>
      </c>
      <c r="M399" s="5">
        <v>1500000</v>
      </c>
      <c r="N399" s="5">
        <v>54000000</v>
      </c>
      <c r="O399" s="146" t="s">
        <v>1297</v>
      </c>
      <c r="P399" s="146"/>
      <c r="Q399" s="5">
        <v>1500000</v>
      </c>
      <c r="R399" s="5">
        <v>105000</v>
      </c>
      <c r="S399" s="5">
        <v>2000000</v>
      </c>
      <c r="T399" s="5">
        <v>2000000</v>
      </c>
      <c r="U399" s="5">
        <v>2000000</v>
      </c>
      <c r="V399" s="5">
        <v>0</v>
      </c>
    </row>
    <row r="400" spans="1:22" ht="25.5" customHeight="1" x14ac:dyDescent="0.25">
      <c r="A400" s="7" t="s">
        <v>1298</v>
      </c>
      <c r="B400" s="3" t="s">
        <v>1299</v>
      </c>
      <c r="C400" s="3" t="s">
        <v>1300</v>
      </c>
      <c r="D400" s="12">
        <v>266.16000000000003</v>
      </c>
      <c r="E400" s="3" t="s">
        <v>96</v>
      </c>
      <c r="F400" s="3">
        <v>1</v>
      </c>
      <c r="G400" s="53">
        <v>266.16000000000003</v>
      </c>
      <c r="H400" s="28" t="s">
        <v>1301</v>
      </c>
      <c r="I400" s="4">
        <v>45138</v>
      </c>
      <c r="J400" s="3">
        <v>60</v>
      </c>
      <c r="K400" s="3">
        <v>0</v>
      </c>
      <c r="L400" s="3">
        <v>60</v>
      </c>
      <c r="M400" s="5" t="s">
        <v>1302</v>
      </c>
      <c r="N400" s="5">
        <v>3321676800</v>
      </c>
      <c r="O400" s="6" t="s">
        <v>35</v>
      </c>
      <c r="P400" s="6" t="s">
        <v>50</v>
      </c>
      <c r="Q400" s="5">
        <v>210000</v>
      </c>
      <c r="R400" s="5">
        <v>103000</v>
      </c>
      <c r="S400" s="5">
        <v>2000000</v>
      </c>
      <c r="T400" s="5">
        <v>0</v>
      </c>
      <c r="U400" s="5">
        <v>2000000</v>
      </c>
      <c r="V400" s="5">
        <v>0</v>
      </c>
    </row>
    <row r="401" spans="1:22" ht="39" customHeight="1" x14ac:dyDescent="0.25">
      <c r="A401" s="36" t="s">
        <v>1303</v>
      </c>
      <c r="B401" s="3" t="s">
        <v>1304</v>
      </c>
      <c r="C401" s="147" t="s">
        <v>1305</v>
      </c>
      <c r="D401" s="143" t="s">
        <v>1306</v>
      </c>
      <c r="E401" s="3"/>
      <c r="F401" s="3"/>
      <c r="G401" s="53"/>
      <c r="H401" s="163" t="s">
        <v>604</v>
      </c>
      <c r="I401" s="165">
        <v>44895</v>
      </c>
      <c r="J401" s="147">
        <v>60</v>
      </c>
      <c r="K401" s="147">
        <v>0</v>
      </c>
      <c r="L401" s="147">
        <v>60</v>
      </c>
      <c r="M401" s="5" t="s">
        <v>1307</v>
      </c>
      <c r="N401" s="5">
        <v>6979554000</v>
      </c>
      <c r="O401" s="6" t="s">
        <v>610</v>
      </c>
      <c r="P401" s="6" t="s">
        <v>1308</v>
      </c>
      <c r="Q401" s="5">
        <v>325000</v>
      </c>
      <c r="R401" s="5">
        <v>103000</v>
      </c>
      <c r="S401" s="5">
        <v>2000000</v>
      </c>
      <c r="T401" s="5">
        <v>0</v>
      </c>
      <c r="U401" s="5">
        <v>2000000</v>
      </c>
      <c r="V401" s="5">
        <v>0</v>
      </c>
    </row>
    <row r="402" spans="1:22" ht="63.75" customHeight="1" x14ac:dyDescent="0.25">
      <c r="A402" s="36" t="s">
        <v>1303</v>
      </c>
      <c r="B402" s="3" t="s">
        <v>1309</v>
      </c>
      <c r="C402" s="149"/>
      <c r="D402" s="145"/>
      <c r="E402" s="3" t="s">
        <v>52</v>
      </c>
      <c r="F402" s="3">
        <v>1</v>
      </c>
      <c r="G402" s="53">
        <v>342.13499999999999</v>
      </c>
      <c r="H402" s="164"/>
      <c r="I402" s="167"/>
      <c r="J402" s="149"/>
      <c r="K402" s="149"/>
      <c r="L402" s="149"/>
      <c r="M402" s="157" t="s">
        <v>382</v>
      </c>
      <c r="N402" s="158"/>
      <c r="O402" s="158"/>
      <c r="P402" s="158"/>
      <c r="Q402" s="158"/>
      <c r="R402" s="158"/>
      <c r="S402" s="158"/>
      <c r="T402" s="158"/>
      <c r="U402" s="158"/>
      <c r="V402" s="159"/>
    </row>
    <row r="403" spans="1:22" ht="81" customHeight="1" x14ac:dyDescent="0.25">
      <c r="A403" s="50" t="s">
        <v>1310</v>
      </c>
      <c r="B403" s="3" t="s">
        <v>1311</v>
      </c>
      <c r="C403" s="146" t="s">
        <v>1312</v>
      </c>
      <c r="D403" s="12">
        <v>342</v>
      </c>
      <c r="E403" s="3"/>
      <c r="F403" s="3"/>
      <c r="G403" s="53"/>
      <c r="H403" s="154" t="s">
        <v>1313</v>
      </c>
      <c r="I403" s="154"/>
      <c r="J403" s="3">
        <v>60</v>
      </c>
      <c r="K403" s="3">
        <v>0</v>
      </c>
      <c r="L403" s="3">
        <v>60</v>
      </c>
      <c r="M403" s="160" t="s">
        <v>1314</v>
      </c>
      <c r="N403" s="160"/>
      <c r="O403" s="160"/>
      <c r="P403" s="160"/>
      <c r="Q403" s="5" t="s">
        <v>1315</v>
      </c>
      <c r="R403" s="5">
        <v>0</v>
      </c>
      <c r="S403" s="5">
        <v>2000000</v>
      </c>
      <c r="T403" s="5">
        <v>0</v>
      </c>
      <c r="U403" s="5">
        <v>0</v>
      </c>
      <c r="V403" s="5">
        <v>0</v>
      </c>
    </row>
    <row r="404" spans="1:22" ht="79.5" customHeight="1" x14ac:dyDescent="0.25">
      <c r="A404" s="50" t="s">
        <v>1310</v>
      </c>
      <c r="B404" s="3" t="s">
        <v>1316</v>
      </c>
      <c r="C404" s="146"/>
      <c r="D404" s="142">
        <v>348.91</v>
      </c>
      <c r="E404" s="3"/>
      <c r="F404" s="3"/>
      <c r="G404" s="53"/>
      <c r="H404" s="28">
        <v>37710</v>
      </c>
      <c r="I404" s="4">
        <v>39537</v>
      </c>
      <c r="J404" s="146" t="s">
        <v>1317</v>
      </c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</row>
    <row r="405" spans="1:22" ht="15" customHeight="1" x14ac:dyDescent="0.25">
      <c r="A405" s="50" t="s">
        <v>1310</v>
      </c>
      <c r="B405" s="3" t="s">
        <v>1318</v>
      </c>
      <c r="C405" s="146"/>
      <c r="D405" s="142"/>
      <c r="E405" s="3"/>
      <c r="F405" s="3"/>
      <c r="G405" s="53"/>
      <c r="H405" s="156">
        <v>39537</v>
      </c>
      <c r="I405" s="154">
        <v>41363</v>
      </c>
      <c r="J405" s="146" t="s">
        <v>1319</v>
      </c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</row>
    <row r="406" spans="1:22" ht="15" customHeight="1" x14ac:dyDescent="0.25">
      <c r="A406" s="50" t="s">
        <v>1310</v>
      </c>
      <c r="B406" s="3" t="s">
        <v>1320</v>
      </c>
      <c r="C406" s="146"/>
      <c r="D406" s="142"/>
      <c r="E406" s="3"/>
      <c r="F406" s="3"/>
      <c r="G406" s="53"/>
      <c r="H406" s="156"/>
      <c r="I406" s="154"/>
      <c r="J406" s="146" t="s">
        <v>1321</v>
      </c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</row>
    <row r="407" spans="1:22" ht="15" customHeight="1" x14ac:dyDescent="0.25">
      <c r="A407" s="50" t="s">
        <v>1310</v>
      </c>
      <c r="B407" s="3" t="s">
        <v>1322</v>
      </c>
      <c r="C407" s="146"/>
      <c r="D407" s="142"/>
      <c r="E407" s="3"/>
      <c r="F407" s="3"/>
      <c r="G407" s="53"/>
      <c r="H407" s="28">
        <v>41364</v>
      </c>
      <c r="I407" s="4">
        <v>43189</v>
      </c>
      <c r="J407" s="146" t="s">
        <v>1323</v>
      </c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</row>
    <row r="408" spans="1:22" ht="25.5" x14ac:dyDescent="0.25">
      <c r="A408" s="50" t="s">
        <v>1310</v>
      </c>
      <c r="B408" s="3" t="s">
        <v>1324</v>
      </c>
      <c r="C408" s="146"/>
      <c r="D408" s="142"/>
      <c r="E408" s="3" t="s">
        <v>43</v>
      </c>
      <c r="F408" s="3">
        <v>1</v>
      </c>
      <c r="G408" s="53">
        <v>348.91</v>
      </c>
      <c r="H408" s="28">
        <v>43190</v>
      </c>
      <c r="I408" s="4">
        <v>45015</v>
      </c>
      <c r="J408" s="146" t="s">
        <v>1325</v>
      </c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</row>
    <row r="409" spans="1:22" ht="15" customHeight="1" x14ac:dyDescent="0.25">
      <c r="A409" s="150" t="s">
        <v>1326</v>
      </c>
      <c r="B409" s="3" t="s">
        <v>1327</v>
      </c>
      <c r="C409" s="147" t="s">
        <v>1328</v>
      </c>
      <c r="D409" s="143">
        <v>26.93</v>
      </c>
      <c r="E409" s="3"/>
      <c r="F409" s="3"/>
      <c r="G409" s="53"/>
      <c r="H409" s="28" t="s">
        <v>1042</v>
      </c>
      <c r="I409" s="4">
        <v>44408</v>
      </c>
      <c r="J409" s="3">
        <v>24</v>
      </c>
      <c r="K409" s="3">
        <v>0</v>
      </c>
      <c r="L409" s="3">
        <v>24</v>
      </c>
      <c r="M409" s="5">
        <v>210000</v>
      </c>
      <c r="N409" s="5">
        <v>135727200</v>
      </c>
      <c r="O409" s="6" t="s">
        <v>358</v>
      </c>
      <c r="P409" s="6" t="s">
        <v>159</v>
      </c>
      <c r="Q409" s="5">
        <v>210000</v>
      </c>
      <c r="R409" s="5">
        <v>103000</v>
      </c>
      <c r="S409" s="5">
        <v>2000000</v>
      </c>
      <c r="T409" s="5">
        <v>0</v>
      </c>
      <c r="U409" s="5">
        <v>2000000</v>
      </c>
      <c r="V409" s="5">
        <v>0</v>
      </c>
    </row>
    <row r="410" spans="1:22" ht="15" customHeight="1" x14ac:dyDescent="0.25">
      <c r="A410" s="151"/>
      <c r="B410" s="3" t="s">
        <v>1329</v>
      </c>
      <c r="C410" s="149"/>
      <c r="D410" s="145"/>
      <c r="E410" s="3" t="s">
        <v>52</v>
      </c>
      <c r="F410" s="3">
        <v>2</v>
      </c>
      <c r="G410" s="53">
        <v>26.93</v>
      </c>
      <c r="H410" s="28" t="s">
        <v>1330</v>
      </c>
      <c r="I410" s="4" t="s">
        <v>1331</v>
      </c>
      <c r="J410" s="3">
        <v>24</v>
      </c>
      <c r="K410" s="3">
        <v>0</v>
      </c>
      <c r="L410" s="3">
        <v>24</v>
      </c>
      <c r="M410" s="5">
        <v>210000</v>
      </c>
      <c r="N410" s="5">
        <v>135727200</v>
      </c>
      <c r="O410" s="6" t="s">
        <v>651</v>
      </c>
      <c r="P410" s="6" t="s">
        <v>1332</v>
      </c>
      <c r="Q410" s="5">
        <v>210000</v>
      </c>
      <c r="R410" s="5">
        <v>105000</v>
      </c>
      <c r="S410" s="5">
        <v>2000000</v>
      </c>
      <c r="T410" s="5">
        <v>0</v>
      </c>
      <c r="U410" s="5">
        <v>2000000</v>
      </c>
      <c r="V410" s="5">
        <v>0</v>
      </c>
    </row>
    <row r="411" spans="1:22" ht="15" customHeight="1" x14ac:dyDescent="0.25">
      <c r="A411" s="152" t="s">
        <v>1333</v>
      </c>
      <c r="B411" s="3" t="s">
        <v>1334</v>
      </c>
      <c r="C411" s="147" t="s">
        <v>1335</v>
      </c>
      <c r="D411" s="143">
        <v>96.5</v>
      </c>
      <c r="E411" s="3"/>
      <c r="F411" s="3"/>
      <c r="G411" s="53"/>
      <c r="H411" s="28" t="s">
        <v>1336</v>
      </c>
      <c r="I411" s="4" t="s">
        <v>1337</v>
      </c>
      <c r="J411" s="3">
        <v>24</v>
      </c>
      <c r="K411" s="3">
        <v>0</v>
      </c>
      <c r="L411" s="3">
        <v>24</v>
      </c>
      <c r="M411" s="5">
        <v>125000</v>
      </c>
      <c r="N411" s="5">
        <v>289500000</v>
      </c>
      <c r="O411" s="6" t="s">
        <v>35</v>
      </c>
      <c r="P411" s="6" t="s">
        <v>159</v>
      </c>
      <c r="Q411" s="5">
        <v>125000</v>
      </c>
      <c r="R411" s="5">
        <v>103000</v>
      </c>
      <c r="S411" s="5">
        <v>2000000</v>
      </c>
      <c r="T411" s="5">
        <v>1500000</v>
      </c>
      <c r="U411" s="5">
        <v>2000000</v>
      </c>
      <c r="V411" s="5">
        <v>0</v>
      </c>
    </row>
    <row r="412" spans="1:22" ht="15" customHeight="1" x14ac:dyDescent="0.25">
      <c r="A412" s="152"/>
      <c r="B412" s="3" t="s">
        <v>1338</v>
      </c>
      <c r="C412" s="149"/>
      <c r="D412" s="145"/>
      <c r="E412" s="3" t="s">
        <v>96</v>
      </c>
      <c r="F412" s="3">
        <v>2</v>
      </c>
      <c r="G412" s="53">
        <v>96.5</v>
      </c>
      <c r="H412" s="28" t="s">
        <v>1330</v>
      </c>
      <c r="I412" s="4" t="s">
        <v>1331</v>
      </c>
      <c r="J412" s="3">
        <v>24</v>
      </c>
      <c r="K412" s="3">
        <v>0</v>
      </c>
      <c r="L412" s="3">
        <v>24</v>
      </c>
      <c r="M412" s="5">
        <v>125000</v>
      </c>
      <c r="N412" s="5">
        <v>289500000</v>
      </c>
      <c r="O412" s="6" t="s">
        <v>35</v>
      </c>
      <c r="P412" s="6" t="s">
        <v>159</v>
      </c>
      <c r="Q412" s="5">
        <v>125000</v>
      </c>
      <c r="R412" s="5">
        <v>105000</v>
      </c>
      <c r="S412" s="5">
        <v>2000000</v>
      </c>
      <c r="T412" s="5">
        <v>1500000</v>
      </c>
      <c r="U412" s="5">
        <v>2000000</v>
      </c>
      <c r="V412" s="5">
        <v>0</v>
      </c>
    </row>
    <row r="413" spans="1:22" ht="25.5" customHeight="1" x14ac:dyDescent="0.25">
      <c r="A413" s="50" t="s">
        <v>1339</v>
      </c>
      <c r="B413" s="3" t="s">
        <v>1340</v>
      </c>
      <c r="C413" s="146" t="s">
        <v>1341</v>
      </c>
      <c r="D413" s="12">
        <v>422</v>
      </c>
      <c r="E413" s="3"/>
      <c r="F413" s="3"/>
      <c r="G413" s="53"/>
      <c r="H413" s="156" t="s">
        <v>1342</v>
      </c>
      <c r="I413" s="154" t="s">
        <v>350</v>
      </c>
      <c r="J413" s="3">
        <v>72</v>
      </c>
      <c r="K413" s="3"/>
      <c r="L413" s="3">
        <v>72</v>
      </c>
      <c r="M413" s="5" t="s">
        <v>1343</v>
      </c>
      <c r="N413" s="5">
        <v>7216200000</v>
      </c>
      <c r="O413" s="6" t="s">
        <v>358</v>
      </c>
      <c r="P413" s="6" t="s">
        <v>1344</v>
      </c>
      <c r="Q413" s="5">
        <v>250000</v>
      </c>
      <c r="R413" s="5">
        <v>103000</v>
      </c>
      <c r="S413" s="5">
        <v>2000000</v>
      </c>
      <c r="T413" s="5">
        <v>0</v>
      </c>
      <c r="U413" s="5">
        <v>2000000</v>
      </c>
      <c r="V413" s="5">
        <v>0</v>
      </c>
    </row>
    <row r="414" spans="1:22" ht="30" customHeight="1" x14ac:dyDescent="0.25">
      <c r="A414" s="50" t="s">
        <v>1339</v>
      </c>
      <c r="B414" s="3" t="s">
        <v>1345</v>
      </c>
      <c r="C414" s="146"/>
      <c r="D414" s="12">
        <v>421</v>
      </c>
      <c r="E414" s="3" t="s">
        <v>43</v>
      </c>
      <c r="F414" s="3">
        <v>1</v>
      </c>
      <c r="G414" s="53">
        <v>421</v>
      </c>
      <c r="H414" s="156"/>
      <c r="I414" s="154"/>
      <c r="J414" s="146" t="s">
        <v>1346</v>
      </c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</row>
    <row r="415" spans="1:22" ht="15" customHeight="1" x14ac:dyDescent="0.25">
      <c r="A415" s="7" t="s">
        <v>1347</v>
      </c>
      <c r="B415" s="3" t="s">
        <v>1348</v>
      </c>
      <c r="C415" s="3" t="s">
        <v>1349</v>
      </c>
      <c r="D415" s="12">
        <v>63.52</v>
      </c>
      <c r="E415" s="3" t="s">
        <v>96</v>
      </c>
      <c r="F415" s="3">
        <v>1</v>
      </c>
      <c r="G415" s="53">
        <v>63.52</v>
      </c>
      <c r="H415" s="28">
        <v>43668</v>
      </c>
      <c r="I415" s="4">
        <v>45494</v>
      </c>
      <c r="J415" s="3">
        <v>60</v>
      </c>
      <c r="K415" s="3">
        <v>0</v>
      </c>
      <c r="L415" s="3">
        <v>60</v>
      </c>
      <c r="M415" s="5">
        <v>370000</v>
      </c>
      <c r="N415" s="5">
        <v>1410144000</v>
      </c>
      <c r="O415" s="6" t="s">
        <v>1350</v>
      </c>
      <c r="P415" s="6" t="s">
        <v>1351</v>
      </c>
      <c r="Q415" s="5">
        <v>370000</v>
      </c>
      <c r="R415" s="5">
        <v>103000</v>
      </c>
      <c r="S415" s="5">
        <v>2000000</v>
      </c>
      <c r="T415" s="5">
        <v>1500000</v>
      </c>
      <c r="U415" s="5">
        <v>2000000</v>
      </c>
      <c r="V415" s="5">
        <v>0</v>
      </c>
    </row>
    <row r="416" spans="1:22" ht="15" customHeight="1" x14ac:dyDescent="0.25">
      <c r="A416" s="67" t="s">
        <v>1352</v>
      </c>
      <c r="B416" s="3" t="s">
        <v>1353</v>
      </c>
      <c r="C416" s="147" t="s">
        <v>1354</v>
      </c>
      <c r="D416" s="143">
        <v>3</v>
      </c>
      <c r="E416" s="3"/>
      <c r="F416" s="3"/>
      <c r="G416" s="53"/>
      <c r="H416" s="28">
        <v>43466</v>
      </c>
      <c r="I416" s="4" t="s">
        <v>1178</v>
      </c>
      <c r="J416" s="3">
        <v>24</v>
      </c>
      <c r="K416" s="3">
        <v>0</v>
      </c>
      <c r="L416" s="3">
        <v>24</v>
      </c>
      <c r="M416" s="5">
        <v>2200000</v>
      </c>
      <c r="N416" s="5">
        <v>158400000</v>
      </c>
      <c r="O416" s="6" t="s">
        <v>67</v>
      </c>
      <c r="P416" s="6" t="s">
        <v>845</v>
      </c>
      <c r="Q416" s="5">
        <v>2200000</v>
      </c>
      <c r="R416" s="5">
        <v>103000</v>
      </c>
      <c r="S416" s="5">
        <v>2000000</v>
      </c>
      <c r="T416" s="5">
        <v>0</v>
      </c>
      <c r="U416" s="5">
        <v>2000000</v>
      </c>
      <c r="V416" s="5">
        <v>0</v>
      </c>
    </row>
    <row r="417" spans="1:22" ht="15" customHeight="1" x14ac:dyDescent="0.25">
      <c r="A417" s="67" t="s">
        <v>1352</v>
      </c>
      <c r="B417" s="3" t="s">
        <v>1355</v>
      </c>
      <c r="C417" s="149"/>
      <c r="D417" s="145"/>
      <c r="E417" s="3" t="s">
        <v>96</v>
      </c>
      <c r="F417" s="3" t="s">
        <v>44</v>
      </c>
      <c r="G417" s="53">
        <v>3</v>
      </c>
      <c r="H417" s="28">
        <v>44281</v>
      </c>
      <c r="I417" s="4">
        <v>45010</v>
      </c>
      <c r="J417" s="3">
        <v>24</v>
      </c>
      <c r="K417" s="3">
        <v>0</v>
      </c>
      <c r="L417" s="3">
        <v>24</v>
      </c>
      <c r="M417" s="5">
        <v>2200000</v>
      </c>
      <c r="N417" s="5">
        <v>158400000</v>
      </c>
      <c r="O417" s="6" t="s">
        <v>610</v>
      </c>
      <c r="P417" s="6" t="s">
        <v>1199</v>
      </c>
      <c r="Q417" s="5">
        <v>2200000</v>
      </c>
      <c r="R417" s="5">
        <v>105000</v>
      </c>
      <c r="S417" s="5">
        <v>2000000</v>
      </c>
      <c r="T417" s="5">
        <v>0</v>
      </c>
      <c r="U417" s="5">
        <v>2000000</v>
      </c>
      <c r="V417" s="5">
        <v>0</v>
      </c>
    </row>
    <row r="418" spans="1:22" ht="15" customHeight="1" x14ac:dyDescent="0.25">
      <c r="A418" s="67" t="s">
        <v>1352</v>
      </c>
      <c r="B418" s="3" t="s">
        <v>1356</v>
      </c>
      <c r="C418" s="3" t="s">
        <v>1357</v>
      </c>
      <c r="D418" s="143" t="s">
        <v>1358</v>
      </c>
      <c r="E418" s="3"/>
      <c r="F418" s="3"/>
      <c r="G418" s="53"/>
      <c r="H418" s="28" t="s">
        <v>1359</v>
      </c>
      <c r="I418" s="4" t="s">
        <v>1360</v>
      </c>
      <c r="J418" s="3">
        <v>36</v>
      </c>
      <c r="K418" s="3">
        <v>0</v>
      </c>
      <c r="L418" s="3">
        <v>36</v>
      </c>
      <c r="M418" s="5">
        <v>210000</v>
      </c>
      <c r="N418" s="5">
        <v>226195200</v>
      </c>
      <c r="O418" s="6" t="s">
        <v>610</v>
      </c>
      <c r="P418" s="6" t="s">
        <v>184</v>
      </c>
      <c r="Q418" s="5">
        <v>210000</v>
      </c>
      <c r="R418" s="5">
        <v>103000</v>
      </c>
      <c r="S418" s="5">
        <v>2000000</v>
      </c>
      <c r="T418" s="5">
        <v>0</v>
      </c>
      <c r="U418" s="5">
        <v>2000000</v>
      </c>
      <c r="V418" s="5">
        <v>0</v>
      </c>
    </row>
    <row r="419" spans="1:22" ht="15" customHeight="1" x14ac:dyDescent="0.25">
      <c r="A419" s="67" t="s">
        <v>1352</v>
      </c>
      <c r="B419" s="3" t="s">
        <v>1361</v>
      </c>
      <c r="C419" s="147" t="s">
        <v>1362</v>
      </c>
      <c r="D419" s="144"/>
      <c r="E419" s="3"/>
      <c r="F419" s="3"/>
      <c r="G419" s="53"/>
      <c r="H419" s="28" t="s">
        <v>1363</v>
      </c>
      <c r="I419" s="4" t="s">
        <v>1364</v>
      </c>
      <c r="J419" s="3">
        <v>12</v>
      </c>
      <c r="K419" s="3">
        <v>0</v>
      </c>
      <c r="L419" s="3">
        <v>12</v>
      </c>
      <c r="M419" s="5">
        <v>210000</v>
      </c>
      <c r="N419" s="5">
        <v>75398400</v>
      </c>
      <c r="O419" s="6" t="s">
        <v>35</v>
      </c>
      <c r="P419" s="6" t="s">
        <v>45</v>
      </c>
      <c r="Q419" s="5">
        <v>210000</v>
      </c>
      <c r="R419" s="5">
        <v>105000</v>
      </c>
      <c r="S419" s="5">
        <v>2000000</v>
      </c>
      <c r="T419" s="5">
        <v>0</v>
      </c>
      <c r="U419" s="5">
        <v>2000000</v>
      </c>
      <c r="V419" s="5">
        <v>0</v>
      </c>
    </row>
    <row r="420" spans="1:22" ht="15" customHeight="1" x14ac:dyDescent="0.25">
      <c r="A420" s="67" t="s">
        <v>1352</v>
      </c>
      <c r="B420" s="3" t="s">
        <v>1365</v>
      </c>
      <c r="C420" s="149"/>
      <c r="D420" s="145"/>
      <c r="E420" s="3" t="s">
        <v>52</v>
      </c>
      <c r="F420" s="3">
        <v>2</v>
      </c>
      <c r="G420" s="53">
        <v>29.92</v>
      </c>
      <c r="H420" s="28" t="s">
        <v>1366</v>
      </c>
      <c r="I420" s="4" t="s">
        <v>1367</v>
      </c>
      <c r="J420" s="3">
        <v>12</v>
      </c>
      <c r="K420" s="3">
        <v>0</v>
      </c>
      <c r="L420" s="3">
        <v>12</v>
      </c>
      <c r="M420" s="5">
        <v>210000</v>
      </c>
      <c r="N420" s="5">
        <v>75398400</v>
      </c>
      <c r="O420" s="6" t="s">
        <v>67</v>
      </c>
      <c r="P420" s="6" t="s">
        <v>41</v>
      </c>
      <c r="Q420" s="5">
        <v>210000</v>
      </c>
      <c r="R420" s="5">
        <v>105000</v>
      </c>
      <c r="S420" s="5">
        <v>2000000</v>
      </c>
      <c r="T420" s="5">
        <v>0</v>
      </c>
      <c r="U420" s="5">
        <v>2000000</v>
      </c>
      <c r="V420" s="5">
        <v>0</v>
      </c>
    </row>
    <row r="421" spans="1:22" ht="15" customHeight="1" x14ac:dyDescent="0.25">
      <c r="A421" s="36" t="s">
        <v>1368</v>
      </c>
      <c r="B421" s="3" t="s">
        <v>1369</v>
      </c>
      <c r="C421" s="3" t="s">
        <v>747</v>
      </c>
      <c r="D421" s="12">
        <v>52.33</v>
      </c>
      <c r="E421" s="3"/>
      <c r="F421" s="3"/>
      <c r="G421" s="53"/>
      <c r="H421" s="28">
        <v>41805</v>
      </c>
      <c r="I421" s="4">
        <v>42535</v>
      </c>
      <c r="J421" s="3">
        <v>24</v>
      </c>
      <c r="K421" s="3">
        <v>0</v>
      </c>
      <c r="L421" s="3">
        <v>24</v>
      </c>
      <c r="M421" s="5">
        <v>340000</v>
      </c>
      <c r="N421" s="5">
        <v>427012800</v>
      </c>
      <c r="O421" s="6" t="s">
        <v>67</v>
      </c>
      <c r="P421" s="6" t="s">
        <v>1199</v>
      </c>
      <c r="Q421" s="5">
        <v>340000</v>
      </c>
      <c r="R421" s="5">
        <v>92500</v>
      </c>
      <c r="S421" s="5">
        <v>2000000</v>
      </c>
      <c r="T421" s="5">
        <v>0</v>
      </c>
      <c r="U421" s="5">
        <v>2000000</v>
      </c>
      <c r="V421" s="5">
        <v>0</v>
      </c>
    </row>
    <row r="422" spans="1:22" ht="15" customHeight="1" x14ac:dyDescent="0.25">
      <c r="A422" s="36" t="s">
        <v>1368</v>
      </c>
      <c r="B422" s="3" t="s">
        <v>1370</v>
      </c>
      <c r="C422" s="147" t="s">
        <v>1371</v>
      </c>
      <c r="D422" s="143">
        <v>127.2</v>
      </c>
      <c r="E422" s="3"/>
      <c r="F422" s="3"/>
      <c r="G422" s="53"/>
      <c r="H422" s="28" t="s">
        <v>1372</v>
      </c>
      <c r="I422" s="4" t="s">
        <v>441</v>
      </c>
      <c r="J422" s="3">
        <v>60</v>
      </c>
      <c r="K422" s="3">
        <v>0</v>
      </c>
      <c r="L422" s="3">
        <v>60</v>
      </c>
      <c r="M422" s="160" t="s">
        <v>1373</v>
      </c>
      <c r="N422" s="160"/>
      <c r="O422" s="160"/>
      <c r="P422" s="160"/>
      <c r="Q422" s="160"/>
      <c r="R422" s="160"/>
      <c r="S422" s="160"/>
      <c r="T422" s="160"/>
      <c r="U422" s="160"/>
      <c r="V422" s="160"/>
    </row>
    <row r="423" spans="1:22" ht="15" customHeight="1" x14ac:dyDescent="0.25">
      <c r="A423" s="36" t="s">
        <v>1368</v>
      </c>
      <c r="B423" s="3" t="s">
        <v>1374</v>
      </c>
      <c r="C423" s="148"/>
      <c r="D423" s="144"/>
      <c r="E423" s="3"/>
      <c r="F423" s="3"/>
      <c r="G423" s="53"/>
      <c r="H423" s="28">
        <v>44198</v>
      </c>
      <c r="I423" s="4">
        <v>44378</v>
      </c>
      <c r="J423" s="3">
        <v>6</v>
      </c>
      <c r="K423" s="3">
        <v>0</v>
      </c>
      <c r="L423" s="3">
        <v>6</v>
      </c>
      <c r="M423" s="160" t="s">
        <v>946</v>
      </c>
      <c r="N423" s="160"/>
      <c r="O423" s="160"/>
      <c r="P423" s="160"/>
      <c r="Q423" s="5">
        <v>0</v>
      </c>
      <c r="R423" s="5">
        <v>105000</v>
      </c>
      <c r="S423" s="5">
        <v>2000000</v>
      </c>
      <c r="T423" s="5">
        <v>0</v>
      </c>
      <c r="U423" s="5">
        <v>2000000</v>
      </c>
      <c r="V423" s="5">
        <v>0</v>
      </c>
    </row>
    <row r="424" spans="1:22" ht="15" customHeight="1" x14ac:dyDescent="0.25">
      <c r="A424" s="36" t="s">
        <v>1368</v>
      </c>
      <c r="B424" s="3" t="s">
        <v>1375</v>
      </c>
      <c r="C424" s="148"/>
      <c r="D424" s="144"/>
      <c r="E424" s="3"/>
      <c r="F424" s="3"/>
      <c r="G424" s="53"/>
      <c r="H424" s="28">
        <v>44379</v>
      </c>
      <c r="I424" s="4" t="s">
        <v>280</v>
      </c>
      <c r="J424" s="3">
        <v>5</v>
      </c>
      <c r="K424" s="3">
        <v>0</v>
      </c>
      <c r="L424" s="3">
        <v>5</v>
      </c>
      <c r="M424" s="160" t="s">
        <v>946</v>
      </c>
      <c r="N424" s="160"/>
      <c r="O424" s="160"/>
      <c r="P424" s="160"/>
      <c r="Q424" s="5">
        <v>0</v>
      </c>
      <c r="R424" s="5">
        <v>105000</v>
      </c>
      <c r="S424" s="5">
        <v>2000000</v>
      </c>
      <c r="T424" s="5">
        <v>0</v>
      </c>
      <c r="U424" s="5">
        <v>2000000</v>
      </c>
      <c r="V424" s="5">
        <v>0</v>
      </c>
    </row>
    <row r="425" spans="1:22" ht="15" customHeight="1" x14ac:dyDescent="0.25">
      <c r="A425" s="36" t="s">
        <v>1368</v>
      </c>
      <c r="B425" s="3" t="s">
        <v>1376</v>
      </c>
      <c r="C425" s="148"/>
      <c r="D425" s="144"/>
      <c r="E425" s="3"/>
      <c r="F425" s="3"/>
      <c r="G425" s="53"/>
      <c r="H425" s="28">
        <v>44562</v>
      </c>
      <c r="I425" s="4">
        <v>44742</v>
      </c>
      <c r="J425" s="3">
        <v>6</v>
      </c>
      <c r="K425" s="3">
        <v>0</v>
      </c>
      <c r="L425" s="3">
        <v>6</v>
      </c>
      <c r="M425" s="160" t="s">
        <v>946</v>
      </c>
      <c r="N425" s="160"/>
      <c r="O425" s="160"/>
      <c r="P425" s="160"/>
      <c r="Q425" s="5">
        <v>0</v>
      </c>
      <c r="R425" s="5">
        <v>105000</v>
      </c>
      <c r="S425" s="5">
        <v>2000000</v>
      </c>
      <c r="T425" s="5">
        <v>0</v>
      </c>
      <c r="U425" s="5">
        <v>2000000</v>
      </c>
      <c r="V425" s="5">
        <v>0</v>
      </c>
    </row>
    <row r="426" spans="1:22" ht="15" customHeight="1" x14ac:dyDescent="0.25">
      <c r="A426" s="36" t="s">
        <v>1368</v>
      </c>
      <c r="B426" s="3" t="s">
        <v>1377</v>
      </c>
      <c r="C426" s="149"/>
      <c r="D426" s="145"/>
      <c r="E426" s="3" t="s">
        <v>96</v>
      </c>
      <c r="F426" s="3">
        <v>1</v>
      </c>
      <c r="G426" s="53">
        <v>127.2</v>
      </c>
      <c r="H426" s="28">
        <v>44743</v>
      </c>
      <c r="I426" s="4" t="s">
        <v>431</v>
      </c>
      <c r="J426" s="3">
        <v>6</v>
      </c>
      <c r="K426" s="3">
        <v>0</v>
      </c>
      <c r="L426" s="3">
        <v>6</v>
      </c>
      <c r="M426" s="160" t="s">
        <v>946</v>
      </c>
      <c r="N426" s="160"/>
      <c r="O426" s="160"/>
      <c r="P426" s="160"/>
      <c r="Q426" s="5">
        <v>0</v>
      </c>
      <c r="R426" s="5">
        <v>105000</v>
      </c>
      <c r="S426" s="5">
        <v>2000000</v>
      </c>
      <c r="T426" s="5">
        <v>0</v>
      </c>
      <c r="U426" s="5">
        <v>2000000</v>
      </c>
      <c r="V426" s="5">
        <v>0</v>
      </c>
    </row>
    <row r="427" spans="1:22" ht="25.5" customHeight="1" x14ac:dyDescent="0.25">
      <c r="A427" s="50" t="s">
        <v>1378</v>
      </c>
      <c r="B427" s="3" t="s">
        <v>1379</v>
      </c>
      <c r="C427" s="146" t="s">
        <v>1380</v>
      </c>
      <c r="D427" s="12">
        <v>83.43</v>
      </c>
      <c r="E427" s="3"/>
      <c r="F427" s="3"/>
      <c r="G427" s="53"/>
      <c r="H427" s="156" t="s">
        <v>1381</v>
      </c>
      <c r="I427" s="154" t="s">
        <v>1382</v>
      </c>
      <c r="J427" s="3">
        <v>60</v>
      </c>
      <c r="K427" s="3">
        <v>0</v>
      </c>
      <c r="L427" s="3">
        <v>60</v>
      </c>
      <c r="M427" s="5" t="s">
        <v>751</v>
      </c>
      <c r="N427" s="5">
        <v>1842134400</v>
      </c>
      <c r="O427" s="6" t="s">
        <v>53</v>
      </c>
      <c r="P427" s="6" t="s">
        <v>463</v>
      </c>
      <c r="Q427" s="5">
        <v>350000</v>
      </c>
      <c r="R427" s="5">
        <v>103000</v>
      </c>
      <c r="S427" s="5">
        <v>2000000</v>
      </c>
      <c r="T427" s="5">
        <v>0</v>
      </c>
      <c r="U427" s="5">
        <v>2000000</v>
      </c>
      <c r="V427" s="5">
        <v>0</v>
      </c>
    </row>
    <row r="428" spans="1:22" ht="27" customHeight="1" x14ac:dyDescent="0.25">
      <c r="A428" s="50" t="s">
        <v>1378</v>
      </c>
      <c r="B428" s="3" t="s">
        <v>1383</v>
      </c>
      <c r="C428" s="146"/>
      <c r="D428" s="12">
        <v>86.144000000000005</v>
      </c>
      <c r="E428" s="3" t="s">
        <v>52</v>
      </c>
      <c r="F428" s="3">
        <v>1</v>
      </c>
      <c r="G428" s="53">
        <v>86.144000000000005</v>
      </c>
      <c r="H428" s="156"/>
      <c r="I428" s="154"/>
      <c r="J428" s="146" t="s">
        <v>1384</v>
      </c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</row>
    <row r="429" spans="1:22" ht="40.5" customHeight="1" x14ac:dyDescent="0.25">
      <c r="A429" s="7" t="s">
        <v>1385</v>
      </c>
      <c r="B429" s="3" t="s">
        <v>1386</v>
      </c>
      <c r="C429" s="3" t="s">
        <v>1387</v>
      </c>
      <c r="D429" s="12" t="s">
        <v>1388</v>
      </c>
      <c r="E429" s="3" t="s">
        <v>96</v>
      </c>
      <c r="F429" s="3" t="s">
        <v>44</v>
      </c>
      <c r="G429" s="53">
        <v>163.13</v>
      </c>
      <c r="H429" s="28">
        <v>44640</v>
      </c>
      <c r="I429" s="4">
        <v>46465</v>
      </c>
      <c r="J429" s="3">
        <v>60</v>
      </c>
      <c r="K429" s="3">
        <v>0</v>
      </c>
      <c r="L429" s="3">
        <v>60</v>
      </c>
      <c r="M429" s="6" t="s">
        <v>1389</v>
      </c>
      <c r="N429" s="5">
        <v>1741560000</v>
      </c>
      <c r="O429" s="6" t="s">
        <v>1390</v>
      </c>
      <c r="P429" s="6" t="s">
        <v>1391</v>
      </c>
      <c r="Q429" s="5">
        <v>250000</v>
      </c>
      <c r="R429" s="5">
        <v>105000</v>
      </c>
      <c r="S429" s="5">
        <v>2000000</v>
      </c>
      <c r="T429" s="5">
        <v>1500000</v>
      </c>
      <c r="U429" s="5">
        <v>10000000</v>
      </c>
      <c r="V429" s="5">
        <v>5000000</v>
      </c>
    </row>
    <row r="430" spans="1:22" ht="15" customHeight="1" x14ac:dyDescent="0.25">
      <c r="A430" s="7" t="s">
        <v>1392</v>
      </c>
      <c r="B430" s="3" t="s">
        <v>1393</v>
      </c>
      <c r="C430" s="3" t="s">
        <v>1394</v>
      </c>
      <c r="D430" s="12">
        <v>10.8</v>
      </c>
      <c r="E430" s="3" t="s">
        <v>115</v>
      </c>
      <c r="F430" s="3" t="s">
        <v>44</v>
      </c>
      <c r="G430" s="53">
        <v>10.8</v>
      </c>
      <c r="H430" s="28" t="s">
        <v>1395</v>
      </c>
      <c r="I430" s="4" t="s">
        <v>1396</v>
      </c>
      <c r="J430" s="3">
        <v>24</v>
      </c>
      <c r="K430" s="3">
        <v>0</v>
      </c>
      <c r="L430" s="3">
        <v>24</v>
      </c>
      <c r="M430" s="5">
        <v>1350000</v>
      </c>
      <c r="N430" s="5">
        <v>349920000</v>
      </c>
      <c r="O430" s="6" t="s">
        <v>35</v>
      </c>
      <c r="P430" s="6" t="s">
        <v>159</v>
      </c>
      <c r="Q430" s="5">
        <v>1350000</v>
      </c>
      <c r="R430" s="5">
        <v>105000</v>
      </c>
      <c r="S430" s="5">
        <v>2000000</v>
      </c>
      <c r="T430" s="5">
        <v>0</v>
      </c>
      <c r="U430" s="5">
        <v>2000000</v>
      </c>
      <c r="V430" s="5">
        <v>0</v>
      </c>
    </row>
    <row r="431" spans="1:22" ht="28.5" customHeight="1" x14ac:dyDescent="0.25">
      <c r="A431" s="36" t="s">
        <v>1397</v>
      </c>
      <c r="B431" s="3" t="s">
        <v>1398</v>
      </c>
      <c r="C431" s="3" t="s">
        <v>1399</v>
      </c>
      <c r="D431" s="12">
        <v>45.75</v>
      </c>
      <c r="E431" s="3"/>
      <c r="F431" s="3"/>
      <c r="G431" s="53"/>
      <c r="H431" s="28" t="s">
        <v>1400</v>
      </c>
      <c r="I431" s="4" t="s">
        <v>1401</v>
      </c>
      <c r="J431" s="3">
        <v>36</v>
      </c>
      <c r="K431" s="3">
        <v>0</v>
      </c>
      <c r="L431" s="3">
        <v>36</v>
      </c>
      <c r="M431" s="5" t="s">
        <v>363</v>
      </c>
      <c r="N431" s="5">
        <v>581940000</v>
      </c>
      <c r="O431" s="6" t="s">
        <v>35</v>
      </c>
      <c r="P431" s="6" t="s">
        <v>36</v>
      </c>
      <c r="Q431" s="5">
        <v>380000</v>
      </c>
      <c r="R431" s="5">
        <v>105000</v>
      </c>
      <c r="S431" s="5">
        <v>2000000</v>
      </c>
      <c r="T431" s="5">
        <v>1500000</v>
      </c>
      <c r="U431" s="5">
        <v>2000000</v>
      </c>
      <c r="V431" s="5">
        <v>0</v>
      </c>
    </row>
    <row r="432" spans="1:22" ht="15" customHeight="1" x14ac:dyDescent="0.25">
      <c r="A432" s="36" t="s">
        <v>1397</v>
      </c>
      <c r="B432" s="3" t="s">
        <v>1402</v>
      </c>
      <c r="C432" s="3" t="s">
        <v>1403</v>
      </c>
      <c r="D432" s="12" t="s">
        <v>1404</v>
      </c>
      <c r="E432" s="3" t="s">
        <v>43</v>
      </c>
      <c r="F432" s="3">
        <v>1</v>
      </c>
      <c r="G432" s="53" t="e">
        <f>D431+D432</f>
        <v>#VALUE!</v>
      </c>
      <c r="H432" s="28" t="s">
        <v>1124</v>
      </c>
      <c r="I432" s="4">
        <v>45930</v>
      </c>
      <c r="J432" s="3">
        <v>36</v>
      </c>
      <c r="K432" s="3">
        <v>0</v>
      </c>
      <c r="L432" s="3">
        <v>36</v>
      </c>
      <c r="M432" s="5">
        <v>380000</v>
      </c>
      <c r="N432" s="5">
        <v>745560000</v>
      </c>
      <c r="O432" s="6" t="s">
        <v>35</v>
      </c>
      <c r="P432" s="6" t="s">
        <v>36</v>
      </c>
      <c r="Q432" s="5">
        <v>380000</v>
      </c>
      <c r="R432" s="5">
        <v>105000</v>
      </c>
      <c r="S432" s="5">
        <v>2000000</v>
      </c>
      <c r="T432" s="5">
        <v>1500000</v>
      </c>
      <c r="U432" s="5">
        <v>2000000</v>
      </c>
      <c r="V432" s="5">
        <v>0</v>
      </c>
    </row>
    <row r="433" spans="1:22" ht="107.25" customHeight="1" x14ac:dyDescent="0.25">
      <c r="A433" s="7" t="s">
        <v>1405</v>
      </c>
      <c r="B433" s="3" t="s">
        <v>1406</v>
      </c>
      <c r="C433" s="3" t="s">
        <v>1407</v>
      </c>
      <c r="D433" s="12" t="s">
        <v>1408</v>
      </c>
      <c r="E433" s="3" t="s">
        <v>52</v>
      </c>
      <c r="F433" s="3" t="s">
        <v>44</v>
      </c>
      <c r="G433" s="53">
        <v>170.46</v>
      </c>
      <c r="H433" s="28" t="s">
        <v>1409</v>
      </c>
      <c r="I433" s="4" t="s">
        <v>493</v>
      </c>
      <c r="J433" s="3">
        <v>60</v>
      </c>
      <c r="K433" s="3">
        <v>0</v>
      </c>
      <c r="L433" s="3">
        <v>60</v>
      </c>
      <c r="M433" s="5" t="s">
        <v>1410</v>
      </c>
      <c r="N433" s="5">
        <v>3150645000</v>
      </c>
      <c r="O433" s="6" t="s">
        <v>651</v>
      </c>
      <c r="P433" s="6" t="s">
        <v>463</v>
      </c>
      <c r="Q433" s="5">
        <v>425000</v>
      </c>
      <c r="R433" s="5">
        <v>103000</v>
      </c>
      <c r="S433" s="5">
        <v>2000000</v>
      </c>
      <c r="T433" s="5">
        <v>0</v>
      </c>
      <c r="U433" s="5">
        <v>2000000</v>
      </c>
      <c r="V433" s="5">
        <v>0</v>
      </c>
    </row>
    <row r="434" spans="1:22" ht="79.5" customHeight="1" x14ac:dyDescent="0.25">
      <c r="A434" s="50" t="s">
        <v>1411</v>
      </c>
      <c r="B434" s="3" t="s">
        <v>1412</v>
      </c>
      <c r="C434" s="146" t="s">
        <v>1413</v>
      </c>
      <c r="D434" s="12">
        <v>162</v>
      </c>
      <c r="E434" s="3"/>
      <c r="F434" s="3"/>
      <c r="G434" s="53"/>
      <c r="H434" s="156" t="s">
        <v>1414</v>
      </c>
      <c r="I434" s="154" t="s">
        <v>1415</v>
      </c>
      <c r="J434" s="3">
        <v>60</v>
      </c>
      <c r="K434" s="3" t="s">
        <v>682</v>
      </c>
      <c r="L434" s="3">
        <v>63</v>
      </c>
      <c r="M434" s="5" t="s">
        <v>1416</v>
      </c>
      <c r="N434" s="5">
        <v>2332800000</v>
      </c>
      <c r="O434" s="6" t="s">
        <v>53</v>
      </c>
      <c r="P434" s="6" t="s">
        <v>683</v>
      </c>
      <c r="Q434" s="5">
        <v>240000</v>
      </c>
      <c r="R434" s="5">
        <v>50000</v>
      </c>
      <c r="S434" s="5">
        <v>2000000</v>
      </c>
      <c r="T434" s="5">
        <v>0</v>
      </c>
      <c r="U434" s="5">
        <v>20000000</v>
      </c>
      <c r="V434" s="5">
        <v>5000000</v>
      </c>
    </row>
    <row r="435" spans="1:22" ht="39" customHeight="1" x14ac:dyDescent="0.25">
      <c r="A435" s="50" t="s">
        <v>1411</v>
      </c>
      <c r="B435" s="3" t="s">
        <v>1417</v>
      </c>
      <c r="C435" s="146"/>
      <c r="D435" s="12" t="s">
        <v>1418</v>
      </c>
      <c r="E435" s="3" t="s">
        <v>96</v>
      </c>
      <c r="F435" s="3" t="s">
        <v>44</v>
      </c>
      <c r="G435" s="53">
        <v>198.51</v>
      </c>
      <c r="H435" s="156"/>
      <c r="I435" s="154"/>
      <c r="J435" s="146" t="s">
        <v>687</v>
      </c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</row>
    <row r="436" spans="1:22" ht="91.5" customHeight="1" x14ac:dyDescent="0.25">
      <c r="A436" s="36" t="s">
        <v>1419</v>
      </c>
      <c r="B436" s="3" t="s">
        <v>1420</v>
      </c>
      <c r="C436" s="147" t="s">
        <v>1421</v>
      </c>
      <c r="D436" s="143" t="s">
        <v>1422</v>
      </c>
      <c r="E436" s="3"/>
      <c r="F436" s="3"/>
      <c r="G436" s="53"/>
      <c r="H436" s="28">
        <v>44501</v>
      </c>
      <c r="I436" s="4" t="s">
        <v>1423</v>
      </c>
      <c r="J436" s="3">
        <v>60</v>
      </c>
      <c r="K436" s="3">
        <v>0</v>
      </c>
      <c r="L436" s="3">
        <v>60</v>
      </c>
      <c r="M436" s="6" t="s">
        <v>1424</v>
      </c>
      <c r="N436" s="5">
        <v>1900357200</v>
      </c>
      <c r="O436" s="6" t="s">
        <v>651</v>
      </c>
      <c r="P436" s="6" t="s">
        <v>835</v>
      </c>
      <c r="Q436" s="5" t="s">
        <v>1425</v>
      </c>
      <c r="R436" s="5" t="s">
        <v>1426</v>
      </c>
      <c r="S436" s="5">
        <v>2000000</v>
      </c>
      <c r="T436" s="5">
        <v>1500000</v>
      </c>
      <c r="U436" s="5">
        <v>5000000</v>
      </c>
      <c r="V436" s="5">
        <v>2000000</v>
      </c>
    </row>
    <row r="437" spans="1:22" ht="15" customHeight="1" x14ac:dyDescent="0.25">
      <c r="A437" s="36" t="s">
        <v>1419</v>
      </c>
      <c r="B437" s="3" t="s">
        <v>1427</v>
      </c>
      <c r="C437" s="149"/>
      <c r="D437" s="145"/>
      <c r="E437" s="3" t="s">
        <v>52</v>
      </c>
      <c r="F437" s="3" t="s">
        <v>44</v>
      </c>
      <c r="G437" s="53">
        <v>133.29</v>
      </c>
      <c r="H437" s="28" t="s">
        <v>734</v>
      </c>
      <c r="I437" s="4" t="s">
        <v>1428</v>
      </c>
      <c r="J437" s="3">
        <v>60</v>
      </c>
      <c r="K437" s="3">
        <v>0</v>
      </c>
      <c r="L437" s="3">
        <v>60</v>
      </c>
      <c r="M437" s="142" t="s">
        <v>97</v>
      </c>
      <c r="N437" s="161"/>
      <c r="O437" s="161"/>
      <c r="P437" s="161"/>
      <c r="Q437" s="161"/>
      <c r="R437" s="161"/>
      <c r="S437" s="161"/>
      <c r="T437" s="161"/>
      <c r="U437" s="161"/>
      <c r="V437" s="162"/>
    </row>
    <row r="438" spans="1:22" ht="15" customHeight="1" x14ac:dyDescent="0.25">
      <c r="A438" s="36" t="s">
        <v>1429</v>
      </c>
      <c r="B438" s="3" t="s">
        <v>1430</v>
      </c>
      <c r="C438" s="147" t="s">
        <v>1431</v>
      </c>
      <c r="D438" s="143">
        <v>80.034999999999997</v>
      </c>
      <c r="E438" s="3"/>
      <c r="F438" s="3"/>
      <c r="G438" s="53"/>
      <c r="H438" s="28">
        <v>42826</v>
      </c>
      <c r="I438" s="4">
        <v>44651</v>
      </c>
      <c r="J438" s="3">
        <v>60</v>
      </c>
      <c r="K438" s="3">
        <v>0</v>
      </c>
      <c r="L438" s="3">
        <v>60</v>
      </c>
      <c r="M438" s="5">
        <v>550000</v>
      </c>
      <c r="N438" s="5">
        <v>2641155000</v>
      </c>
      <c r="O438" s="6" t="s">
        <v>35</v>
      </c>
      <c r="P438" s="6" t="s">
        <v>50</v>
      </c>
      <c r="Q438" s="5">
        <v>550000</v>
      </c>
      <c r="R438" s="5">
        <v>103000</v>
      </c>
      <c r="S438" s="5">
        <v>2000000</v>
      </c>
      <c r="T438" s="5">
        <v>0</v>
      </c>
      <c r="U438" s="5">
        <v>2000000</v>
      </c>
      <c r="V438" s="5">
        <v>0</v>
      </c>
    </row>
    <row r="439" spans="1:22" ht="15" customHeight="1" x14ac:dyDescent="0.25">
      <c r="A439" s="36" t="s">
        <v>1429</v>
      </c>
      <c r="B439" s="3" t="s">
        <v>1432</v>
      </c>
      <c r="C439" s="149"/>
      <c r="D439" s="145"/>
      <c r="E439" s="3" t="s">
        <v>52</v>
      </c>
      <c r="F439" s="3" t="s">
        <v>44</v>
      </c>
      <c r="G439" s="53">
        <v>80.034999999999997</v>
      </c>
      <c r="H439" s="28">
        <v>44767</v>
      </c>
      <c r="I439" s="4">
        <v>45131</v>
      </c>
      <c r="J439" s="3">
        <v>12</v>
      </c>
      <c r="K439" s="3">
        <v>0</v>
      </c>
      <c r="L439" s="3">
        <v>12</v>
      </c>
      <c r="M439" s="5">
        <v>550000</v>
      </c>
      <c r="N439" s="5">
        <v>528231000</v>
      </c>
      <c r="O439" s="6" t="s">
        <v>67</v>
      </c>
      <c r="P439" s="6" t="s">
        <v>41</v>
      </c>
      <c r="Q439" s="5">
        <v>550000</v>
      </c>
      <c r="R439" s="5">
        <v>105000</v>
      </c>
      <c r="S439" s="5">
        <v>2000000</v>
      </c>
      <c r="T439" s="5">
        <v>0</v>
      </c>
      <c r="U439" s="5">
        <v>2000000</v>
      </c>
      <c r="V439" s="5">
        <v>0</v>
      </c>
    </row>
    <row r="440" spans="1:22" ht="15" customHeight="1" x14ac:dyDescent="0.25">
      <c r="A440" s="7" t="s">
        <v>1433</v>
      </c>
      <c r="B440" s="3" t="s">
        <v>1434</v>
      </c>
      <c r="C440" s="3" t="s">
        <v>1435</v>
      </c>
      <c r="D440" s="12">
        <v>103.44</v>
      </c>
      <c r="E440" s="3" t="s">
        <v>43</v>
      </c>
      <c r="F440" s="3">
        <v>1</v>
      </c>
      <c r="G440" s="53">
        <v>103.44</v>
      </c>
      <c r="H440" s="28">
        <v>43922</v>
      </c>
      <c r="I440" s="4">
        <v>45747</v>
      </c>
      <c r="J440" s="3">
        <v>60</v>
      </c>
      <c r="K440" s="3">
        <v>0</v>
      </c>
      <c r="L440" s="3">
        <v>60</v>
      </c>
      <c r="M440" s="5">
        <v>380000</v>
      </c>
      <c r="N440" s="5">
        <v>2358432000</v>
      </c>
      <c r="O440" s="6" t="s">
        <v>35</v>
      </c>
      <c r="P440" s="6" t="s">
        <v>50</v>
      </c>
      <c r="Q440" s="5">
        <v>380000</v>
      </c>
      <c r="R440" s="5">
        <v>103000</v>
      </c>
      <c r="S440" s="5">
        <v>2000000</v>
      </c>
      <c r="T440" s="5">
        <v>1500000</v>
      </c>
      <c r="U440" s="5">
        <v>2000000</v>
      </c>
      <c r="V440" s="5">
        <v>0</v>
      </c>
    </row>
    <row r="441" spans="1:22" ht="15" customHeight="1" x14ac:dyDescent="0.25">
      <c r="A441" s="36" t="s">
        <v>1436</v>
      </c>
      <c r="B441" s="3" t="s">
        <v>1437</v>
      </c>
      <c r="C441" s="147" t="s">
        <v>1438</v>
      </c>
      <c r="D441" s="143">
        <v>10</v>
      </c>
      <c r="E441" s="3"/>
      <c r="F441" s="3"/>
      <c r="G441" s="53"/>
      <c r="H441" s="28" t="s">
        <v>804</v>
      </c>
      <c r="I441" s="4">
        <v>44469</v>
      </c>
      <c r="J441" s="3">
        <v>24</v>
      </c>
      <c r="K441" s="3">
        <v>0</v>
      </c>
      <c r="L441" s="3">
        <v>24</v>
      </c>
      <c r="M441" s="5">
        <v>1300000</v>
      </c>
      <c r="N441" s="5">
        <v>312000000</v>
      </c>
      <c r="O441" s="6" t="s">
        <v>67</v>
      </c>
      <c r="P441" s="6" t="s">
        <v>805</v>
      </c>
      <c r="Q441" s="5">
        <v>1300000</v>
      </c>
      <c r="R441" s="5">
        <v>103000</v>
      </c>
      <c r="S441" s="5">
        <v>2000000</v>
      </c>
      <c r="T441" s="5">
        <v>0</v>
      </c>
      <c r="U441" s="5">
        <v>2000000</v>
      </c>
      <c r="V441" s="5">
        <v>0</v>
      </c>
    </row>
    <row r="442" spans="1:22" ht="15" customHeight="1" x14ac:dyDescent="0.25">
      <c r="A442" s="36" t="s">
        <v>1436</v>
      </c>
      <c r="B442" s="3" t="s">
        <v>1439</v>
      </c>
      <c r="C442" s="149"/>
      <c r="D442" s="145"/>
      <c r="E442" s="3" t="s">
        <v>52</v>
      </c>
      <c r="F442" s="3" t="s">
        <v>44</v>
      </c>
      <c r="G442" s="53">
        <v>10</v>
      </c>
      <c r="H442" s="28" t="s">
        <v>1440</v>
      </c>
      <c r="I442" s="4" t="s">
        <v>1441</v>
      </c>
      <c r="J442" s="3">
        <v>24</v>
      </c>
      <c r="K442" s="3">
        <v>0</v>
      </c>
      <c r="L442" s="3">
        <v>24</v>
      </c>
      <c r="M442" s="5">
        <v>1300000</v>
      </c>
      <c r="N442" s="5">
        <v>312000000</v>
      </c>
      <c r="O442" s="6" t="s">
        <v>67</v>
      </c>
      <c r="P442" s="6" t="s">
        <v>1122</v>
      </c>
      <c r="Q442" s="5">
        <v>1300000</v>
      </c>
      <c r="R442" s="5">
        <v>105000</v>
      </c>
      <c r="S442" s="5">
        <v>2000000</v>
      </c>
      <c r="T442" s="5">
        <v>0</v>
      </c>
      <c r="U442" s="5">
        <v>2000000</v>
      </c>
      <c r="V442" s="5">
        <v>0</v>
      </c>
    </row>
    <row r="443" spans="1:22" ht="15" customHeight="1" x14ac:dyDescent="0.25">
      <c r="A443" s="36" t="s">
        <v>1442</v>
      </c>
      <c r="B443" s="3" t="s">
        <v>1443</v>
      </c>
      <c r="C443" s="147" t="s">
        <v>1444</v>
      </c>
      <c r="D443" s="12">
        <v>36.340000000000003</v>
      </c>
      <c r="E443" s="3"/>
      <c r="F443" s="3"/>
      <c r="G443" s="53"/>
      <c r="H443" s="28">
        <v>43836</v>
      </c>
      <c r="I443" s="4">
        <v>44566</v>
      </c>
      <c r="J443" s="3">
        <v>24</v>
      </c>
      <c r="K443" s="3">
        <v>0</v>
      </c>
      <c r="L443" s="3">
        <v>24</v>
      </c>
      <c r="M443" s="5">
        <v>800000</v>
      </c>
      <c r="N443" s="5">
        <v>697728000</v>
      </c>
      <c r="O443" s="6" t="s">
        <v>35</v>
      </c>
      <c r="P443" s="6" t="s">
        <v>159</v>
      </c>
      <c r="Q443" s="5">
        <v>800000</v>
      </c>
      <c r="R443" s="5">
        <v>103000</v>
      </c>
      <c r="S443" s="5">
        <v>2000000</v>
      </c>
      <c r="T443" s="5">
        <v>1500000</v>
      </c>
      <c r="U443" s="5">
        <v>5000000</v>
      </c>
      <c r="V443" s="5">
        <v>5000000</v>
      </c>
    </row>
    <row r="444" spans="1:22" ht="15" customHeight="1" x14ac:dyDescent="0.25">
      <c r="A444" s="36" t="s">
        <v>1442</v>
      </c>
      <c r="B444" s="3" t="s">
        <v>1445</v>
      </c>
      <c r="C444" s="149"/>
      <c r="D444" s="12" t="s">
        <v>1446</v>
      </c>
      <c r="E444" s="3" t="s">
        <v>52</v>
      </c>
      <c r="F444" s="3" t="s">
        <v>44</v>
      </c>
      <c r="G444" s="53">
        <v>39.840000000000003</v>
      </c>
      <c r="H444" s="28">
        <v>44639</v>
      </c>
      <c r="I444" s="4">
        <v>45369</v>
      </c>
      <c r="J444" s="3">
        <v>24</v>
      </c>
      <c r="K444" s="3">
        <v>0</v>
      </c>
      <c r="L444" s="3">
        <v>24</v>
      </c>
      <c r="M444" s="5">
        <v>800000</v>
      </c>
      <c r="N444" s="5">
        <v>764928000</v>
      </c>
      <c r="O444" s="6" t="s">
        <v>35</v>
      </c>
      <c r="P444" s="6" t="s">
        <v>159</v>
      </c>
      <c r="Q444" s="5">
        <v>800000</v>
      </c>
      <c r="R444" s="5">
        <v>105000</v>
      </c>
      <c r="S444" s="5">
        <v>2000000</v>
      </c>
      <c r="T444" s="5">
        <v>1500000</v>
      </c>
      <c r="U444" s="5">
        <v>5000000</v>
      </c>
      <c r="V444" s="5">
        <v>5000000</v>
      </c>
    </row>
    <row r="445" spans="1:22" ht="15" customHeight="1" x14ac:dyDescent="0.25">
      <c r="A445" s="7" t="s">
        <v>1447</v>
      </c>
      <c r="B445" s="3" t="s">
        <v>1448</v>
      </c>
      <c r="C445" s="3" t="s">
        <v>1449</v>
      </c>
      <c r="D445" s="12">
        <v>93.78</v>
      </c>
      <c r="E445" s="3" t="s">
        <v>96</v>
      </c>
      <c r="F445" s="3">
        <v>2</v>
      </c>
      <c r="G445" s="53">
        <v>93.78</v>
      </c>
      <c r="H445" s="28">
        <v>43668</v>
      </c>
      <c r="I445" s="4">
        <v>44763</v>
      </c>
      <c r="J445" s="3">
        <v>36</v>
      </c>
      <c r="K445" s="3">
        <v>0</v>
      </c>
      <c r="L445" s="3">
        <v>36</v>
      </c>
      <c r="M445" s="5">
        <v>250000</v>
      </c>
      <c r="N445" s="5">
        <v>844020000</v>
      </c>
      <c r="O445" s="6" t="s">
        <v>358</v>
      </c>
      <c r="P445" s="6" t="s">
        <v>36</v>
      </c>
      <c r="Q445" s="5">
        <v>250000</v>
      </c>
      <c r="R445" s="5">
        <v>103000</v>
      </c>
      <c r="S445" s="5">
        <v>2000000</v>
      </c>
      <c r="T445" s="5">
        <v>1500000</v>
      </c>
      <c r="U445" s="5">
        <v>2000000</v>
      </c>
      <c r="V445" s="5">
        <v>0</v>
      </c>
    </row>
    <row r="446" spans="1:22" ht="15" customHeight="1" x14ac:dyDescent="0.25">
      <c r="A446" s="36" t="s">
        <v>1450</v>
      </c>
      <c r="B446" s="3" t="s">
        <v>1451</v>
      </c>
      <c r="C446" s="147" t="s">
        <v>1452</v>
      </c>
      <c r="D446" s="143">
        <v>25.76</v>
      </c>
      <c r="E446" s="3"/>
      <c r="F446" s="3"/>
      <c r="G446" s="53"/>
      <c r="H446" s="28">
        <v>44242</v>
      </c>
      <c r="I446" s="4">
        <v>44606</v>
      </c>
      <c r="J446" s="3">
        <v>12</v>
      </c>
      <c r="K446" s="3">
        <v>0</v>
      </c>
      <c r="L446" s="3">
        <v>12</v>
      </c>
      <c r="M446" s="5">
        <v>550000</v>
      </c>
      <c r="N446" s="5">
        <v>170016000</v>
      </c>
      <c r="O446" s="6" t="s">
        <v>67</v>
      </c>
      <c r="P446" s="6" t="s">
        <v>41</v>
      </c>
      <c r="Q446" s="5">
        <v>550000</v>
      </c>
      <c r="R446" s="5">
        <v>50000</v>
      </c>
      <c r="S446" s="5">
        <v>2000000</v>
      </c>
      <c r="T446" s="5">
        <v>1500000</v>
      </c>
      <c r="U446" s="5">
        <v>2000000</v>
      </c>
      <c r="V446" s="5">
        <v>0</v>
      </c>
    </row>
    <row r="447" spans="1:22" ht="15" customHeight="1" x14ac:dyDescent="0.25">
      <c r="A447" s="36" t="s">
        <v>1450</v>
      </c>
      <c r="B447" s="3" t="s">
        <v>1453</v>
      </c>
      <c r="C447" s="148"/>
      <c r="D447" s="144"/>
      <c r="E447" s="3"/>
      <c r="F447" s="3"/>
      <c r="G447" s="53"/>
      <c r="H447" s="28">
        <v>44378</v>
      </c>
      <c r="I447" s="4">
        <v>44742</v>
      </c>
      <c r="J447" s="3">
        <v>12</v>
      </c>
      <c r="K447" s="3">
        <v>0</v>
      </c>
      <c r="L447" s="3">
        <v>12</v>
      </c>
      <c r="M447" s="157" t="s">
        <v>1454</v>
      </c>
      <c r="N447" s="158"/>
      <c r="O447" s="158"/>
      <c r="P447" s="158"/>
      <c r="Q447" s="158"/>
      <c r="R447" s="158"/>
      <c r="S447" s="158"/>
      <c r="T447" s="158"/>
      <c r="U447" s="158"/>
      <c r="V447" s="159"/>
    </row>
    <row r="448" spans="1:22" ht="15" customHeight="1" x14ac:dyDescent="0.25">
      <c r="A448" s="36" t="s">
        <v>1450</v>
      </c>
      <c r="B448" s="3" t="s">
        <v>1455</v>
      </c>
      <c r="C448" s="149"/>
      <c r="D448" s="145"/>
      <c r="E448" s="3" t="s">
        <v>96</v>
      </c>
      <c r="F448" s="3" t="s">
        <v>44</v>
      </c>
      <c r="G448" s="53">
        <v>25.76</v>
      </c>
      <c r="H448" s="28">
        <v>44463</v>
      </c>
      <c r="I448" s="4">
        <v>44827</v>
      </c>
      <c r="J448" s="3">
        <v>12</v>
      </c>
      <c r="K448" s="3">
        <v>0</v>
      </c>
      <c r="L448" s="3">
        <v>12</v>
      </c>
      <c r="M448" s="157" t="s">
        <v>1456</v>
      </c>
      <c r="N448" s="158"/>
      <c r="O448" s="158"/>
      <c r="P448" s="158"/>
      <c r="Q448" s="158"/>
      <c r="R448" s="158"/>
      <c r="S448" s="158"/>
      <c r="T448" s="158"/>
      <c r="U448" s="158"/>
      <c r="V448" s="159"/>
    </row>
    <row r="449" spans="1:22" ht="42" customHeight="1" x14ac:dyDescent="0.25">
      <c r="A449" s="36" t="s">
        <v>1457</v>
      </c>
      <c r="B449" s="3" t="s">
        <v>1458</v>
      </c>
      <c r="C449" s="147" t="s">
        <v>1459</v>
      </c>
      <c r="D449" s="143">
        <v>102</v>
      </c>
      <c r="E449" s="3"/>
      <c r="F449" s="3"/>
      <c r="G449" s="53"/>
      <c r="H449" s="28">
        <v>44576</v>
      </c>
      <c r="I449" s="4">
        <v>46401</v>
      </c>
      <c r="J449" s="3">
        <v>60</v>
      </c>
      <c r="K449" s="3">
        <v>0</v>
      </c>
      <c r="L449" s="3">
        <v>60</v>
      </c>
      <c r="M449" s="5" t="s">
        <v>1460</v>
      </c>
      <c r="N449" s="5">
        <v>1315800000</v>
      </c>
      <c r="O449" s="6" t="s">
        <v>53</v>
      </c>
      <c r="P449" s="6" t="s">
        <v>153</v>
      </c>
      <c r="Q449" s="5">
        <v>250000</v>
      </c>
      <c r="R449" s="5">
        <v>105000</v>
      </c>
      <c r="S449" s="5">
        <v>2000000</v>
      </c>
      <c r="T449" s="5">
        <v>1500000</v>
      </c>
      <c r="U449" s="5">
        <v>5000000</v>
      </c>
      <c r="V449" s="5">
        <v>5000000</v>
      </c>
    </row>
    <row r="450" spans="1:22" ht="15" customHeight="1" x14ac:dyDescent="0.25">
      <c r="A450" s="36" t="s">
        <v>1457</v>
      </c>
      <c r="B450" s="3" t="s">
        <v>1461</v>
      </c>
      <c r="C450" s="149"/>
      <c r="D450" s="145"/>
      <c r="E450" s="3" t="s">
        <v>43</v>
      </c>
      <c r="F450" s="3">
        <v>2</v>
      </c>
      <c r="G450" s="53">
        <v>102</v>
      </c>
      <c r="H450" s="28">
        <v>44621</v>
      </c>
      <c r="I450" s="4">
        <v>46446</v>
      </c>
      <c r="J450" s="3">
        <v>60</v>
      </c>
      <c r="K450" s="3">
        <v>0</v>
      </c>
      <c r="L450" s="3">
        <v>60</v>
      </c>
      <c r="M450" s="157" t="s">
        <v>97</v>
      </c>
      <c r="N450" s="158"/>
      <c r="O450" s="158"/>
      <c r="P450" s="158"/>
      <c r="Q450" s="158"/>
      <c r="R450" s="158"/>
      <c r="S450" s="158"/>
      <c r="T450" s="158"/>
      <c r="U450" s="158"/>
      <c r="V450" s="159"/>
    </row>
    <row r="451" spans="1:22" ht="27" customHeight="1" x14ac:dyDescent="0.25">
      <c r="A451" s="7" t="s">
        <v>1462</v>
      </c>
      <c r="B451" s="3" t="s">
        <v>1463</v>
      </c>
      <c r="C451" s="3" t="s">
        <v>1464</v>
      </c>
      <c r="D451" s="12">
        <v>49.43</v>
      </c>
      <c r="E451" s="3" t="s">
        <v>52</v>
      </c>
      <c r="F451" s="3" t="s">
        <v>44</v>
      </c>
      <c r="G451" s="53">
        <v>49.43</v>
      </c>
      <c r="H451" s="28">
        <v>43154</v>
      </c>
      <c r="I451" s="4">
        <v>44979</v>
      </c>
      <c r="J451" s="3">
        <v>60</v>
      </c>
      <c r="K451" s="3">
        <v>0</v>
      </c>
      <c r="L451" s="3">
        <v>60</v>
      </c>
      <c r="M451" s="5" t="s">
        <v>1465</v>
      </c>
      <c r="N451" s="5">
        <v>1387994400</v>
      </c>
      <c r="O451" s="6" t="s">
        <v>200</v>
      </c>
      <c r="P451" s="6" t="s">
        <v>104</v>
      </c>
      <c r="Q451" s="5">
        <v>450000</v>
      </c>
      <c r="R451" s="5">
        <v>103000</v>
      </c>
      <c r="S451" s="5">
        <v>2000000</v>
      </c>
      <c r="T451" s="5">
        <v>0</v>
      </c>
      <c r="U451" s="5">
        <v>2000000</v>
      </c>
      <c r="V451" s="5">
        <v>0</v>
      </c>
    </row>
    <row r="452" spans="1:22" ht="27" customHeight="1" x14ac:dyDescent="0.25">
      <c r="A452" s="50" t="s">
        <v>1466</v>
      </c>
      <c r="B452" s="3" t="s">
        <v>1467</v>
      </c>
      <c r="C452" s="146" t="s">
        <v>1468</v>
      </c>
      <c r="D452" s="12">
        <v>33.18</v>
      </c>
      <c r="E452" s="3"/>
      <c r="F452" s="3"/>
      <c r="G452" s="53"/>
      <c r="H452" s="156">
        <v>42979</v>
      </c>
      <c r="I452" s="154" t="s">
        <v>1014</v>
      </c>
      <c r="J452" s="3">
        <v>60</v>
      </c>
      <c r="K452" s="3">
        <v>0</v>
      </c>
      <c r="L452" s="3">
        <v>60</v>
      </c>
      <c r="M452" s="5">
        <v>380000</v>
      </c>
      <c r="N452" s="5">
        <v>756504000</v>
      </c>
      <c r="O452" s="6" t="s">
        <v>35</v>
      </c>
      <c r="P452" s="6" t="s">
        <v>50</v>
      </c>
      <c r="Q452" s="5">
        <v>380000</v>
      </c>
      <c r="R452" s="5">
        <v>103000</v>
      </c>
      <c r="S452" s="5">
        <v>2000000</v>
      </c>
      <c r="T452" s="5">
        <v>0</v>
      </c>
      <c r="U452" s="5">
        <v>2000000</v>
      </c>
      <c r="V452" s="5">
        <v>0</v>
      </c>
    </row>
    <row r="453" spans="1:22" ht="15" customHeight="1" x14ac:dyDescent="0.25">
      <c r="A453" s="50" t="s">
        <v>1466</v>
      </c>
      <c r="B453" s="3" t="s">
        <v>1469</v>
      </c>
      <c r="C453" s="146"/>
      <c r="D453" s="12">
        <v>32.07</v>
      </c>
      <c r="E453" s="3" t="s">
        <v>96</v>
      </c>
      <c r="F453" s="3">
        <v>1</v>
      </c>
      <c r="G453" s="53">
        <v>32.07</v>
      </c>
      <c r="H453" s="156"/>
      <c r="I453" s="154"/>
      <c r="J453" s="146" t="s">
        <v>1470</v>
      </c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</row>
    <row r="454" spans="1:22" ht="15" customHeight="1" x14ac:dyDescent="0.25">
      <c r="A454" s="36" t="s">
        <v>1471</v>
      </c>
      <c r="B454" s="3" t="s">
        <v>1472</v>
      </c>
      <c r="C454" s="147" t="s">
        <v>1473</v>
      </c>
      <c r="D454" s="143">
        <v>10</v>
      </c>
      <c r="E454" s="3"/>
      <c r="F454" s="3"/>
      <c r="G454" s="53"/>
      <c r="H454" s="156">
        <v>43798</v>
      </c>
      <c r="I454" s="154">
        <v>44469</v>
      </c>
      <c r="J454" s="3" t="s">
        <v>1474</v>
      </c>
      <c r="K454" s="3">
        <v>0</v>
      </c>
      <c r="L454" s="3" t="s">
        <v>1474</v>
      </c>
      <c r="M454" s="5">
        <v>1300000</v>
      </c>
      <c r="N454" s="5">
        <v>286000000</v>
      </c>
      <c r="O454" s="6" t="s">
        <v>35</v>
      </c>
      <c r="P454" s="6" t="s">
        <v>159</v>
      </c>
      <c r="Q454" s="5">
        <v>1300000</v>
      </c>
      <c r="R454" s="5">
        <v>103000</v>
      </c>
      <c r="S454" s="5">
        <v>2000000</v>
      </c>
      <c r="T454" s="5">
        <v>1500000</v>
      </c>
      <c r="U454" s="5">
        <v>2000000</v>
      </c>
      <c r="V454" s="5">
        <v>0</v>
      </c>
    </row>
    <row r="455" spans="1:22" ht="15" customHeight="1" x14ac:dyDescent="0.25">
      <c r="A455" s="36" t="s">
        <v>1471</v>
      </c>
      <c r="B455" s="3" t="s">
        <v>1475</v>
      </c>
      <c r="C455" s="148"/>
      <c r="D455" s="144"/>
      <c r="E455" s="3"/>
      <c r="F455" s="3"/>
      <c r="G455" s="53"/>
      <c r="H455" s="156"/>
      <c r="I455" s="154"/>
      <c r="J455" s="146" t="s">
        <v>728</v>
      </c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</row>
    <row r="456" spans="1:22" ht="15" customHeight="1" x14ac:dyDescent="0.25">
      <c r="A456" s="36" t="s">
        <v>1471</v>
      </c>
      <c r="B456" s="3" t="s">
        <v>1476</v>
      </c>
      <c r="C456" s="149"/>
      <c r="D456" s="145"/>
      <c r="E456" s="3" t="s">
        <v>52</v>
      </c>
      <c r="F456" s="3" t="s">
        <v>44</v>
      </c>
      <c r="G456" s="53">
        <v>10</v>
      </c>
      <c r="H456" s="28" t="s">
        <v>807</v>
      </c>
      <c r="I456" s="4" t="s">
        <v>808</v>
      </c>
      <c r="J456" s="3">
        <v>12</v>
      </c>
      <c r="K456" s="3">
        <v>0</v>
      </c>
      <c r="L456" s="3">
        <v>12</v>
      </c>
      <c r="M456" s="5">
        <v>1300000</v>
      </c>
      <c r="N456" s="5">
        <v>156000000</v>
      </c>
      <c r="O456" s="6" t="s">
        <v>67</v>
      </c>
      <c r="P456" s="6" t="s">
        <v>41</v>
      </c>
      <c r="Q456" s="5">
        <v>1300000</v>
      </c>
      <c r="R456" s="5">
        <v>105000</v>
      </c>
      <c r="S456" s="5">
        <v>2000000</v>
      </c>
      <c r="T456" s="5">
        <v>1500000</v>
      </c>
      <c r="U456" s="5">
        <v>2000000</v>
      </c>
      <c r="V456" s="5">
        <v>0</v>
      </c>
    </row>
    <row r="457" spans="1:22" ht="27" customHeight="1" x14ac:dyDescent="0.25">
      <c r="A457" s="36" t="s">
        <v>1477</v>
      </c>
      <c r="B457" s="3" t="s">
        <v>1478</v>
      </c>
      <c r="C457" s="147" t="s">
        <v>1479</v>
      </c>
      <c r="D457" s="143">
        <v>180</v>
      </c>
      <c r="E457" s="3"/>
      <c r="F457" s="3"/>
      <c r="G457" s="53"/>
      <c r="H457" s="28">
        <v>42850</v>
      </c>
      <c r="I457" s="4">
        <v>44675</v>
      </c>
      <c r="J457" s="3">
        <v>60</v>
      </c>
      <c r="K457" s="3">
        <v>0</v>
      </c>
      <c r="L457" s="3">
        <v>60</v>
      </c>
      <c r="M457" s="5" t="s">
        <v>1480</v>
      </c>
      <c r="N457" s="5">
        <v>3672000000</v>
      </c>
      <c r="O457" s="6" t="s">
        <v>35</v>
      </c>
      <c r="P457" s="6" t="s">
        <v>50</v>
      </c>
      <c r="Q457" s="5">
        <v>325000</v>
      </c>
      <c r="R457" s="5">
        <v>103000</v>
      </c>
      <c r="S457" s="5">
        <v>2000000</v>
      </c>
      <c r="T457" s="5">
        <v>0</v>
      </c>
      <c r="U457" s="5">
        <v>2000000</v>
      </c>
      <c r="V457" s="5">
        <v>0</v>
      </c>
    </row>
    <row r="458" spans="1:22" ht="15" customHeight="1" x14ac:dyDescent="0.25">
      <c r="A458" s="36" t="s">
        <v>1477</v>
      </c>
      <c r="B458" s="3" t="s">
        <v>1481</v>
      </c>
      <c r="C458" s="149"/>
      <c r="D458" s="145"/>
      <c r="E458" s="3" t="s">
        <v>52</v>
      </c>
      <c r="F458" s="3" t="s">
        <v>44</v>
      </c>
      <c r="G458" s="53">
        <v>180</v>
      </c>
      <c r="H458" s="28" t="s">
        <v>1482</v>
      </c>
      <c r="I458" s="4" t="s">
        <v>1483</v>
      </c>
      <c r="J458" s="3">
        <v>12</v>
      </c>
      <c r="K458" s="3">
        <v>0</v>
      </c>
      <c r="L458" s="3">
        <v>12</v>
      </c>
      <c r="M458" s="5">
        <v>350000</v>
      </c>
      <c r="N458" s="5">
        <v>757999200</v>
      </c>
      <c r="O458" s="6" t="s">
        <v>40</v>
      </c>
      <c r="P458" s="6" t="s">
        <v>41</v>
      </c>
      <c r="Q458" s="5">
        <v>325000</v>
      </c>
      <c r="R458" s="5">
        <v>105000</v>
      </c>
      <c r="S458" s="5">
        <v>2000000</v>
      </c>
      <c r="T458" s="5">
        <v>0</v>
      </c>
      <c r="U458" s="5">
        <v>2000000</v>
      </c>
      <c r="V458" s="5">
        <v>0</v>
      </c>
    </row>
    <row r="459" spans="1:22" ht="15" customHeight="1" x14ac:dyDescent="0.25">
      <c r="A459" s="50" t="s">
        <v>1484</v>
      </c>
      <c r="B459" s="3" t="s">
        <v>1485</v>
      </c>
      <c r="C459" s="147" t="s">
        <v>1486</v>
      </c>
      <c r="D459" s="12">
        <v>21</v>
      </c>
      <c r="E459" s="3"/>
      <c r="F459" s="3"/>
      <c r="G459" s="53"/>
      <c r="H459" s="28">
        <v>43983</v>
      </c>
      <c r="I459" s="4" t="s">
        <v>195</v>
      </c>
      <c r="J459" s="3">
        <v>24</v>
      </c>
      <c r="K459" s="3">
        <v>0</v>
      </c>
      <c r="L459" s="3">
        <v>24</v>
      </c>
      <c r="M459" s="5">
        <v>1250000</v>
      </c>
      <c r="N459" s="5">
        <v>630000000</v>
      </c>
      <c r="O459" s="6" t="s">
        <v>67</v>
      </c>
      <c r="P459" s="6" t="s">
        <v>805</v>
      </c>
      <c r="Q459" s="5">
        <v>1250000</v>
      </c>
      <c r="R459" s="5">
        <v>105000</v>
      </c>
      <c r="S459" s="5">
        <v>2000000</v>
      </c>
      <c r="T459" s="5">
        <v>1500000</v>
      </c>
      <c r="U459" s="5">
        <v>2000000</v>
      </c>
      <c r="V459" s="5">
        <v>0</v>
      </c>
    </row>
    <row r="460" spans="1:22" ht="15" customHeight="1" x14ac:dyDescent="0.25">
      <c r="A460" s="50" t="s">
        <v>1484</v>
      </c>
      <c r="B460" s="3" t="s">
        <v>1487</v>
      </c>
      <c r="C460" s="149"/>
      <c r="D460" s="41">
        <v>12</v>
      </c>
      <c r="E460" s="3" t="s">
        <v>43</v>
      </c>
      <c r="F460" s="3" t="s">
        <v>44</v>
      </c>
      <c r="G460" s="53">
        <v>21</v>
      </c>
      <c r="H460" s="28">
        <v>44713</v>
      </c>
      <c r="I460" s="4" t="s">
        <v>74</v>
      </c>
      <c r="J460" s="3">
        <v>24</v>
      </c>
      <c r="K460" s="3">
        <v>0</v>
      </c>
      <c r="L460" s="3">
        <v>24</v>
      </c>
      <c r="M460" s="5">
        <v>1250000</v>
      </c>
      <c r="N460" s="5">
        <v>360000000</v>
      </c>
      <c r="O460" s="6" t="s">
        <v>67</v>
      </c>
      <c r="P460" s="6" t="s">
        <v>805</v>
      </c>
      <c r="Q460" s="5">
        <v>1250000</v>
      </c>
      <c r="R460" s="5">
        <v>105000</v>
      </c>
      <c r="S460" s="5">
        <v>2000000</v>
      </c>
      <c r="T460" s="5">
        <v>1500000</v>
      </c>
      <c r="U460" s="5">
        <v>2000000</v>
      </c>
      <c r="V460" s="5">
        <v>0</v>
      </c>
    </row>
    <row r="461" spans="1:22" ht="15" customHeight="1" x14ac:dyDescent="0.25">
      <c r="A461" s="50" t="s">
        <v>1488</v>
      </c>
      <c r="B461" s="3" t="s">
        <v>1489</v>
      </c>
      <c r="C461" s="146" t="s">
        <v>1490</v>
      </c>
      <c r="D461" s="142" t="s">
        <v>1491</v>
      </c>
      <c r="E461" s="3" t="s">
        <v>59</v>
      </c>
      <c r="F461" s="3">
        <v>1</v>
      </c>
      <c r="G461" s="49">
        <v>128</v>
      </c>
      <c r="H461" s="28">
        <v>43556</v>
      </c>
      <c r="I461" s="4">
        <v>45016</v>
      </c>
      <c r="J461" s="3">
        <v>48</v>
      </c>
      <c r="K461" s="3">
        <v>0</v>
      </c>
      <c r="L461" s="3">
        <v>48</v>
      </c>
      <c r="M461" s="160" t="s">
        <v>1492</v>
      </c>
      <c r="N461" s="160"/>
      <c r="O461" s="6" t="s">
        <v>67</v>
      </c>
      <c r="P461" s="6" t="s">
        <v>1493</v>
      </c>
      <c r="Q461" s="5" t="s">
        <v>1080</v>
      </c>
      <c r="R461" s="5" t="s">
        <v>1081</v>
      </c>
      <c r="S461" s="5">
        <v>2000000</v>
      </c>
      <c r="T461" s="5">
        <v>1500000</v>
      </c>
      <c r="U461" s="5">
        <v>2000000</v>
      </c>
      <c r="V461" s="5">
        <v>5000000</v>
      </c>
    </row>
    <row r="462" spans="1:22" ht="27" customHeight="1" x14ac:dyDescent="0.25">
      <c r="A462" s="50" t="s">
        <v>1488</v>
      </c>
      <c r="B462" s="3" t="s">
        <v>1494</v>
      </c>
      <c r="C462" s="146"/>
      <c r="D462" s="142"/>
      <c r="E462" s="3" t="s">
        <v>59</v>
      </c>
      <c r="F462" s="3">
        <v>2</v>
      </c>
      <c r="G462" s="49">
        <v>192</v>
      </c>
      <c r="H462" s="28" t="s">
        <v>474</v>
      </c>
      <c r="I462" s="4">
        <v>45016</v>
      </c>
      <c r="J462" s="146" t="s">
        <v>1495</v>
      </c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</row>
    <row r="463" spans="1:22" ht="15" customHeight="1" x14ac:dyDescent="0.25">
      <c r="A463" s="7" t="s">
        <v>1496</v>
      </c>
      <c r="B463" s="3" t="s">
        <v>1497</v>
      </c>
      <c r="C463" s="3" t="s">
        <v>1498</v>
      </c>
      <c r="D463" s="12">
        <v>75.84</v>
      </c>
      <c r="E463" s="3"/>
      <c r="F463" s="3"/>
      <c r="G463" s="53"/>
      <c r="H463" s="28">
        <v>43581</v>
      </c>
      <c r="I463" s="4">
        <v>44676</v>
      </c>
      <c r="J463" s="3">
        <v>36</v>
      </c>
      <c r="K463" s="3">
        <v>0</v>
      </c>
      <c r="L463" s="3">
        <v>36</v>
      </c>
      <c r="M463" s="5">
        <v>500000</v>
      </c>
      <c r="N463" s="5">
        <v>1365120000</v>
      </c>
      <c r="O463" s="6" t="s">
        <v>658</v>
      </c>
      <c r="P463" s="6" t="s">
        <v>1159</v>
      </c>
      <c r="Q463" s="5">
        <v>500000</v>
      </c>
      <c r="R463" s="5">
        <v>103000</v>
      </c>
      <c r="S463" s="5">
        <v>2000000</v>
      </c>
      <c r="T463" s="5">
        <v>0</v>
      </c>
      <c r="U463" s="5">
        <v>2000000</v>
      </c>
      <c r="V463" s="5">
        <v>0</v>
      </c>
    </row>
    <row r="464" spans="1:22" ht="15" customHeight="1" x14ac:dyDescent="0.25">
      <c r="A464" s="36" t="s">
        <v>1499</v>
      </c>
      <c r="B464" s="3" t="s">
        <v>1500</v>
      </c>
      <c r="C464" s="3" t="s">
        <v>1501</v>
      </c>
      <c r="D464" s="12" t="s">
        <v>1502</v>
      </c>
      <c r="E464" s="3" t="s">
        <v>59</v>
      </c>
      <c r="F464" s="3">
        <v>1</v>
      </c>
      <c r="G464" s="53">
        <v>37.799999999999997</v>
      </c>
      <c r="H464" s="28" t="s">
        <v>474</v>
      </c>
      <c r="I464" s="4">
        <v>44316</v>
      </c>
      <c r="J464" s="3">
        <v>24</v>
      </c>
      <c r="K464" s="3">
        <v>0</v>
      </c>
      <c r="L464" s="3">
        <v>24</v>
      </c>
      <c r="M464" s="180" t="s">
        <v>1503</v>
      </c>
      <c r="N464" s="171"/>
      <c r="O464" s="171"/>
      <c r="P464" s="171"/>
      <c r="Q464" s="5" t="s">
        <v>1504</v>
      </c>
      <c r="R464" s="5">
        <v>50000</v>
      </c>
      <c r="S464" s="5">
        <v>2000000</v>
      </c>
      <c r="T464" s="5">
        <v>0</v>
      </c>
      <c r="U464" s="5">
        <v>2000000</v>
      </c>
      <c r="V464" s="5">
        <v>5000000</v>
      </c>
    </row>
    <row r="465" spans="1:22" ht="15" customHeight="1" x14ac:dyDescent="0.25">
      <c r="A465" s="36" t="s">
        <v>1499</v>
      </c>
      <c r="B465" s="3" t="s">
        <v>1505</v>
      </c>
      <c r="C465" s="147" t="s">
        <v>1506</v>
      </c>
      <c r="D465" s="143" t="s">
        <v>1507</v>
      </c>
      <c r="E465" s="3"/>
      <c r="F465" s="3"/>
      <c r="G465" s="53"/>
      <c r="H465" s="28">
        <v>44294</v>
      </c>
      <c r="I465" s="4">
        <v>44658</v>
      </c>
      <c r="J465" s="3">
        <v>12</v>
      </c>
      <c r="K465" s="3">
        <v>0</v>
      </c>
      <c r="L465" s="3">
        <v>12</v>
      </c>
      <c r="M465" s="5" t="s">
        <v>1508</v>
      </c>
      <c r="N465" s="5">
        <v>36000000</v>
      </c>
      <c r="O465" s="6" t="s">
        <v>67</v>
      </c>
      <c r="P465" s="6" t="s">
        <v>41</v>
      </c>
      <c r="Q465" s="5" t="s">
        <v>1508</v>
      </c>
      <c r="R465" s="5">
        <v>50000</v>
      </c>
      <c r="S465" s="5">
        <v>2000000</v>
      </c>
      <c r="T465" s="5">
        <v>1500000</v>
      </c>
      <c r="U465" s="5">
        <v>2000000</v>
      </c>
      <c r="V465" s="5">
        <v>2000000</v>
      </c>
    </row>
    <row r="466" spans="1:22" ht="15" customHeight="1" x14ac:dyDescent="0.25">
      <c r="A466" s="36" t="s">
        <v>1499</v>
      </c>
      <c r="B466" s="3" t="s">
        <v>1509</v>
      </c>
      <c r="C466" s="149"/>
      <c r="D466" s="145"/>
      <c r="E466" s="3" t="s">
        <v>59</v>
      </c>
      <c r="F466" s="3">
        <v>2</v>
      </c>
      <c r="G466" s="53">
        <v>38.479999999999997</v>
      </c>
      <c r="H466" s="28">
        <v>44659</v>
      </c>
      <c r="I466" s="4">
        <v>45023</v>
      </c>
      <c r="J466" s="3">
        <v>12</v>
      </c>
      <c r="K466" s="3">
        <v>0</v>
      </c>
      <c r="L466" s="3">
        <v>12</v>
      </c>
      <c r="M466" s="5" t="s">
        <v>1508</v>
      </c>
      <c r="N466" s="5">
        <v>36000000</v>
      </c>
      <c r="O466" s="6" t="s">
        <v>67</v>
      </c>
      <c r="P466" s="6" t="s">
        <v>41</v>
      </c>
      <c r="Q466" s="5" t="s">
        <v>1508</v>
      </c>
      <c r="R466" s="5">
        <v>50000</v>
      </c>
      <c r="S466" s="5">
        <v>2000000</v>
      </c>
      <c r="T466" s="5">
        <v>1500000</v>
      </c>
      <c r="U466" s="5">
        <v>2000000</v>
      </c>
      <c r="V466" s="5">
        <v>2000000</v>
      </c>
    </row>
    <row r="467" spans="1:22" ht="15" customHeight="1" x14ac:dyDescent="0.25">
      <c r="A467" s="10" t="s">
        <v>1510</v>
      </c>
      <c r="B467" s="3" t="s">
        <v>1511</v>
      </c>
      <c r="C467" s="3" t="s">
        <v>1512</v>
      </c>
      <c r="D467" s="12">
        <v>6</v>
      </c>
      <c r="E467" s="3" t="s">
        <v>115</v>
      </c>
      <c r="F467" s="3" t="s">
        <v>44</v>
      </c>
      <c r="G467" s="53">
        <v>6</v>
      </c>
      <c r="H467" s="28" t="s">
        <v>1195</v>
      </c>
      <c r="I467" s="4">
        <v>44895</v>
      </c>
      <c r="J467" s="3">
        <v>12</v>
      </c>
      <c r="K467" s="3">
        <v>0</v>
      </c>
      <c r="L467" s="3">
        <v>12</v>
      </c>
      <c r="M467" s="5">
        <v>750000</v>
      </c>
      <c r="N467" s="5">
        <v>54000000</v>
      </c>
      <c r="O467" s="6" t="s">
        <v>67</v>
      </c>
      <c r="P467" s="6" t="s">
        <v>41</v>
      </c>
      <c r="Q467" s="5">
        <v>750000</v>
      </c>
      <c r="R467" s="5">
        <v>105000</v>
      </c>
      <c r="S467" s="5">
        <v>2000000</v>
      </c>
      <c r="T467" s="5">
        <v>1500000</v>
      </c>
      <c r="U467" s="5">
        <v>2000000</v>
      </c>
      <c r="V467" s="5">
        <v>2000000</v>
      </c>
    </row>
    <row r="468" spans="1:22" ht="15" customHeight="1" x14ac:dyDescent="0.25">
      <c r="A468" s="10" t="s">
        <v>1513</v>
      </c>
      <c r="B468" s="3" t="s">
        <v>1514</v>
      </c>
      <c r="C468" s="3" t="s">
        <v>1515</v>
      </c>
      <c r="D468" s="12" t="s">
        <v>1516</v>
      </c>
      <c r="E468" s="3" t="s">
        <v>115</v>
      </c>
      <c r="F468" s="3">
        <v>1</v>
      </c>
      <c r="G468" s="53">
        <v>39.909999999999997</v>
      </c>
      <c r="H468" s="28" t="s">
        <v>1195</v>
      </c>
      <c r="I468" s="4">
        <v>45626</v>
      </c>
      <c r="J468" s="3">
        <v>36</v>
      </c>
      <c r="K468" s="3">
        <v>0</v>
      </c>
      <c r="L468" s="3">
        <v>36</v>
      </c>
      <c r="M468" s="196" t="s">
        <v>1517</v>
      </c>
      <c r="N468" s="197"/>
      <c r="O468" s="197"/>
      <c r="P468" s="198"/>
      <c r="Q468" s="5">
        <v>0</v>
      </c>
      <c r="R468" s="5">
        <v>105000</v>
      </c>
      <c r="S468" s="5">
        <v>0</v>
      </c>
      <c r="T468" s="5">
        <v>0</v>
      </c>
      <c r="U468" s="5">
        <v>0</v>
      </c>
      <c r="V468" s="5">
        <v>0</v>
      </c>
    </row>
    <row r="469" spans="1:22" ht="30" customHeight="1" x14ac:dyDescent="0.25">
      <c r="A469" s="7" t="s">
        <v>1518</v>
      </c>
      <c r="B469" s="3" t="s">
        <v>1519</v>
      </c>
      <c r="C469" s="3" t="s">
        <v>1520</v>
      </c>
      <c r="D469" s="12">
        <v>22.58</v>
      </c>
      <c r="E469" s="3" t="s">
        <v>52</v>
      </c>
      <c r="F469" s="3">
        <v>1</v>
      </c>
      <c r="G469" s="53">
        <v>22.58</v>
      </c>
      <c r="H469" s="28">
        <v>43578</v>
      </c>
      <c r="I469" s="4">
        <v>45404</v>
      </c>
      <c r="J469" s="3">
        <v>60</v>
      </c>
      <c r="K469" s="3">
        <v>0</v>
      </c>
      <c r="L469" s="3">
        <v>60</v>
      </c>
      <c r="M469" s="5">
        <v>560000</v>
      </c>
      <c r="N469" s="5">
        <v>758688000</v>
      </c>
      <c r="O469" s="6" t="s">
        <v>358</v>
      </c>
      <c r="P469" s="6" t="s">
        <v>104</v>
      </c>
      <c r="Q469" s="5" t="s">
        <v>1521</v>
      </c>
      <c r="R469" s="5">
        <v>103000</v>
      </c>
      <c r="S469" s="5">
        <v>2000000</v>
      </c>
      <c r="T469" s="5">
        <v>0</v>
      </c>
      <c r="U469" s="5">
        <v>2000000</v>
      </c>
      <c r="V469" s="5">
        <v>0</v>
      </c>
    </row>
    <row r="470" spans="1:22" ht="15" customHeight="1" x14ac:dyDescent="0.25">
      <c r="A470" s="66" t="s">
        <v>1522</v>
      </c>
      <c r="B470" s="3" t="s">
        <v>1523</v>
      </c>
      <c r="C470" s="146" t="s">
        <v>1524</v>
      </c>
      <c r="D470" s="12">
        <v>330.83</v>
      </c>
      <c r="E470" s="3"/>
      <c r="F470" s="3"/>
      <c r="G470" s="53"/>
      <c r="H470" s="156" t="s">
        <v>1525</v>
      </c>
      <c r="I470" s="154" t="s">
        <v>1526</v>
      </c>
      <c r="J470" s="3">
        <v>60</v>
      </c>
      <c r="K470" s="3">
        <v>0</v>
      </c>
      <c r="L470" s="3">
        <v>60</v>
      </c>
      <c r="M470" s="5">
        <v>265000</v>
      </c>
      <c r="N470" s="5">
        <v>5260197000</v>
      </c>
      <c r="O470" s="6" t="s">
        <v>35</v>
      </c>
      <c r="P470" s="6" t="s">
        <v>50</v>
      </c>
      <c r="Q470" s="5">
        <v>265000</v>
      </c>
      <c r="R470" s="5">
        <v>103000</v>
      </c>
      <c r="S470" s="5">
        <v>2000000</v>
      </c>
      <c r="T470" s="5">
        <v>0</v>
      </c>
      <c r="U470" s="5">
        <v>2000000</v>
      </c>
      <c r="V470" s="5">
        <v>0</v>
      </c>
    </row>
    <row r="471" spans="1:22" ht="15" customHeight="1" x14ac:dyDescent="0.25">
      <c r="A471" s="66" t="s">
        <v>1522</v>
      </c>
      <c r="B471" s="3" t="s">
        <v>1527</v>
      </c>
      <c r="C471" s="146"/>
      <c r="D471" s="12">
        <v>370.24</v>
      </c>
      <c r="E471" s="3" t="s">
        <v>52</v>
      </c>
      <c r="F471" s="3">
        <v>1</v>
      </c>
      <c r="G471" s="12">
        <v>370.24</v>
      </c>
      <c r="H471" s="156"/>
      <c r="I471" s="154"/>
      <c r="J471" s="146" t="s">
        <v>1528</v>
      </c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</row>
    <row r="472" spans="1:22" ht="57" customHeight="1" x14ac:dyDescent="0.25">
      <c r="A472" s="36" t="s">
        <v>1529</v>
      </c>
      <c r="B472" s="3" t="s">
        <v>1530</v>
      </c>
      <c r="C472" s="147" t="s">
        <v>1531</v>
      </c>
      <c r="D472" s="143" t="s">
        <v>1532</v>
      </c>
      <c r="E472" s="3"/>
      <c r="F472" s="3"/>
      <c r="G472" s="53"/>
      <c r="H472" s="163" t="s">
        <v>1533</v>
      </c>
      <c r="I472" s="4" t="s">
        <v>1534</v>
      </c>
      <c r="J472" s="3">
        <v>36</v>
      </c>
      <c r="K472" s="3">
        <v>0</v>
      </c>
      <c r="L472" s="3">
        <v>36</v>
      </c>
      <c r="M472" s="5">
        <v>250000</v>
      </c>
      <c r="N472" s="5">
        <v>2040300000</v>
      </c>
      <c r="O472" s="6" t="s">
        <v>358</v>
      </c>
      <c r="P472" s="6" t="s">
        <v>36</v>
      </c>
      <c r="Q472" s="5">
        <v>250000</v>
      </c>
      <c r="R472" s="5">
        <v>103000</v>
      </c>
      <c r="S472" s="5">
        <v>2000000</v>
      </c>
      <c r="T472" s="5">
        <v>1500000</v>
      </c>
      <c r="U472" s="5">
        <v>5000000</v>
      </c>
      <c r="V472" s="5">
        <v>5000000</v>
      </c>
    </row>
    <row r="473" spans="1:22" ht="15" customHeight="1" x14ac:dyDescent="0.25">
      <c r="A473" s="36" t="s">
        <v>1529</v>
      </c>
      <c r="B473" s="3" t="s">
        <v>1535</v>
      </c>
      <c r="C473" s="149"/>
      <c r="D473" s="145"/>
      <c r="E473" s="3" t="s">
        <v>43</v>
      </c>
      <c r="F473" s="3">
        <v>2</v>
      </c>
      <c r="G473" s="53">
        <v>226.7</v>
      </c>
      <c r="H473" s="164"/>
      <c r="I473" s="4">
        <v>44988</v>
      </c>
      <c r="J473" s="3">
        <v>36</v>
      </c>
      <c r="K473" s="3" t="s">
        <v>1536</v>
      </c>
      <c r="L473" s="3" t="s">
        <v>1537</v>
      </c>
      <c r="M473" s="157" t="s">
        <v>1538</v>
      </c>
      <c r="N473" s="158"/>
      <c r="O473" s="158"/>
      <c r="P473" s="159"/>
      <c r="Q473" s="5">
        <v>250000</v>
      </c>
      <c r="R473" s="5">
        <v>103000</v>
      </c>
      <c r="S473" s="5">
        <v>2000000</v>
      </c>
      <c r="T473" s="5">
        <v>1500000</v>
      </c>
      <c r="U473" s="5">
        <v>5000000</v>
      </c>
      <c r="V473" s="5">
        <v>5000000</v>
      </c>
    </row>
    <row r="474" spans="1:22" ht="39" customHeight="1" x14ac:dyDescent="0.25">
      <c r="A474" s="36" t="s">
        <v>1539</v>
      </c>
      <c r="B474" s="3" t="s">
        <v>1540</v>
      </c>
      <c r="C474" s="147" t="s">
        <v>1541</v>
      </c>
      <c r="D474" s="12">
        <v>63.86</v>
      </c>
      <c r="E474" s="3"/>
      <c r="F474" s="3"/>
      <c r="G474" s="53"/>
      <c r="H474" s="156">
        <v>42750</v>
      </c>
      <c r="I474" s="154">
        <v>44575</v>
      </c>
      <c r="J474" s="3">
        <v>60</v>
      </c>
      <c r="K474" s="3">
        <v>0</v>
      </c>
      <c r="L474" s="3">
        <v>60</v>
      </c>
      <c r="M474" s="5" t="s">
        <v>1542</v>
      </c>
      <c r="N474" s="5">
        <v>1436850000</v>
      </c>
      <c r="O474" s="6" t="s">
        <v>358</v>
      </c>
      <c r="P474" s="6" t="s">
        <v>50</v>
      </c>
      <c r="Q474" s="5">
        <v>350000</v>
      </c>
      <c r="R474" s="5">
        <v>103000</v>
      </c>
      <c r="S474" s="5">
        <v>2000000</v>
      </c>
      <c r="T474" s="5">
        <v>0</v>
      </c>
      <c r="U474" s="5">
        <v>2000000</v>
      </c>
      <c r="V474" s="5">
        <v>0</v>
      </c>
    </row>
    <row r="475" spans="1:22" ht="15" customHeight="1" x14ac:dyDescent="0.25">
      <c r="A475" s="36" t="s">
        <v>1539</v>
      </c>
      <c r="B475" s="3" t="s">
        <v>1543</v>
      </c>
      <c r="C475" s="148"/>
      <c r="D475" s="143">
        <v>64.03</v>
      </c>
      <c r="E475" s="3"/>
      <c r="F475" s="3"/>
      <c r="G475" s="53"/>
      <c r="H475" s="156"/>
      <c r="I475" s="154"/>
      <c r="J475" s="146" t="s">
        <v>1544</v>
      </c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</row>
    <row r="476" spans="1:22" ht="15" customHeight="1" x14ac:dyDescent="0.25">
      <c r="A476" s="64" t="s">
        <v>1539</v>
      </c>
      <c r="B476" s="3" t="s">
        <v>1545</v>
      </c>
      <c r="C476" s="149"/>
      <c r="D476" s="145"/>
      <c r="E476" s="3" t="s">
        <v>96</v>
      </c>
      <c r="F476" s="3" t="s">
        <v>44</v>
      </c>
      <c r="G476" s="53">
        <v>64.03</v>
      </c>
      <c r="H476" s="28">
        <v>44626</v>
      </c>
      <c r="I476" s="4">
        <v>45721</v>
      </c>
      <c r="J476" s="3">
        <v>36</v>
      </c>
      <c r="K476" s="3">
        <v>0</v>
      </c>
      <c r="L476" s="3">
        <v>36</v>
      </c>
      <c r="M476" s="5">
        <v>400000</v>
      </c>
      <c r="N476" s="5">
        <v>922032000</v>
      </c>
      <c r="O476" s="6" t="s">
        <v>358</v>
      </c>
      <c r="P476" s="6" t="s">
        <v>617</v>
      </c>
      <c r="Q476" s="5">
        <v>400000</v>
      </c>
      <c r="R476" s="5">
        <v>105000</v>
      </c>
      <c r="S476" s="5">
        <v>2000000</v>
      </c>
      <c r="T476" s="5">
        <v>0</v>
      </c>
      <c r="U476" s="5">
        <v>2000000</v>
      </c>
      <c r="V476" s="5">
        <v>0</v>
      </c>
    </row>
    <row r="477" spans="1:22" ht="15" customHeight="1" x14ac:dyDescent="0.25">
      <c r="A477" s="16" t="s">
        <v>1546</v>
      </c>
      <c r="B477" s="3" t="s">
        <v>1547</v>
      </c>
      <c r="C477" s="17" t="s">
        <v>1548</v>
      </c>
      <c r="D477" s="43">
        <v>21.68</v>
      </c>
      <c r="E477" s="3" t="s">
        <v>52</v>
      </c>
      <c r="F477" s="3" t="s">
        <v>44</v>
      </c>
      <c r="G477" s="53">
        <v>21.68</v>
      </c>
      <c r="H477" s="28">
        <v>44673</v>
      </c>
      <c r="I477" s="4">
        <v>45768</v>
      </c>
      <c r="J477" s="3">
        <v>36</v>
      </c>
      <c r="K477" s="3">
        <v>0</v>
      </c>
      <c r="L477" s="3">
        <v>36</v>
      </c>
      <c r="M477" s="5">
        <v>575000</v>
      </c>
      <c r="N477" s="5">
        <v>448776000</v>
      </c>
      <c r="O477" s="6" t="s">
        <v>200</v>
      </c>
      <c r="P477" s="6" t="s">
        <v>201</v>
      </c>
      <c r="Q477" s="5">
        <v>400000</v>
      </c>
      <c r="R477" s="5">
        <v>105000</v>
      </c>
      <c r="S477" s="5">
        <v>2000000</v>
      </c>
      <c r="T477" s="5">
        <v>1500000</v>
      </c>
      <c r="U477" s="5">
        <v>5000000</v>
      </c>
      <c r="V477" s="5">
        <v>0</v>
      </c>
    </row>
    <row r="478" spans="1:22" ht="15" customHeight="1" x14ac:dyDescent="0.25">
      <c r="A478" s="36" t="s">
        <v>1549</v>
      </c>
      <c r="B478" s="146" t="s">
        <v>1550</v>
      </c>
      <c r="C478" s="147" t="s">
        <v>1551</v>
      </c>
      <c r="D478" s="143">
        <v>228.18</v>
      </c>
      <c r="E478" s="3"/>
      <c r="F478" s="3"/>
      <c r="G478" s="53"/>
      <c r="H478" s="28">
        <v>42917</v>
      </c>
      <c r="I478" s="4">
        <v>44012</v>
      </c>
      <c r="J478" s="3">
        <v>36</v>
      </c>
      <c r="K478" s="3">
        <v>0</v>
      </c>
      <c r="L478" s="3">
        <v>36</v>
      </c>
      <c r="M478" s="5">
        <v>325000</v>
      </c>
      <c r="N478" s="5">
        <v>2669706000</v>
      </c>
      <c r="O478" s="6" t="s">
        <v>53</v>
      </c>
      <c r="P478" s="6" t="s">
        <v>1159</v>
      </c>
      <c r="Q478" s="5">
        <v>350000</v>
      </c>
      <c r="R478" s="5">
        <v>103000</v>
      </c>
      <c r="S478" s="5">
        <v>2000000</v>
      </c>
      <c r="T478" s="5">
        <v>0</v>
      </c>
      <c r="U478" s="5">
        <v>13000000</v>
      </c>
      <c r="V478" s="5">
        <v>8000000</v>
      </c>
    </row>
    <row r="479" spans="1:22" ht="15" customHeight="1" x14ac:dyDescent="0.25">
      <c r="A479" s="36" t="s">
        <v>1549</v>
      </c>
      <c r="B479" s="146"/>
      <c r="C479" s="148"/>
      <c r="D479" s="144"/>
      <c r="E479" s="3"/>
      <c r="F479" s="3"/>
      <c r="G479" s="53"/>
      <c r="H479" s="154" t="s">
        <v>1552</v>
      </c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</row>
    <row r="480" spans="1:22" ht="15" customHeight="1" x14ac:dyDescent="0.25">
      <c r="A480" s="36" t="s">
        <v>1549</v>
      </c>
      <c r="B480" s="3" t="s">
        <v>1553</v>
      </c>
      <c r="C480" s="148"/>
      <c r="D480" s="144"/>
      <c r="E480" s="3"/>
      <c r="F480" s="3"/>
      <c r="G480" s="53"/>
      <c r="H480" s="28">
        <v>44097</v>
      </c>
      <c r="I480" s="4">
        <v>44461</v>
      </c>
      <c r="J480" s="3">
        <v>12</v>
      </c>
      <c r="K480" s="3">
        <v>0</v>
      </c>
      <c r="L480" s="3">
        <v>12</v>
      </c>
      <c r="M480" s="5">
        <v>325000</v>
      </c>
      <c r="N480" s="5">
        <v>889902000</v>
      </c>
      <c r="O480" s="6" t="s">
        <v>658</v>
      </c>
      <c r="P480" s="6" t="s">
        <v>652</v>
      </c>
      <c r="Q480" s="5">
        <v>325000</v>
      </c>
      <c r="R480" s="5">
        <v>105000</v>
      </c>
      <c r="S480" s="5">
        <v>2000000</v>
      </c>
      <c r="T480" s="5">
        <v>0</v>
      </c>
      <c r="U480" s="5">
        <v>13000000</v>
      </c>
      <c r="V480" s="5">
        <v>8000000</v>
      </c>
    </row>
    <row r="481" spans="1:22" ht="15" customHeight="1" x14ac:dyDescent="0.25">
      <c r="A481" s="36" t="s">
        <v>1549</v>
      </c>
      <c r="B481" s="3" t="s">
        <v>1554</v>
      </c>
      <c r="C481" s="149"/>
      <c r="D481" s="145"/>
      <c r="E481" s="3" t="s">
        <v>52</v>
      </c>
      <c r="F481" s="3">
        <v>2</v>
      </c>
      <c r="G481" s="53">
        <v>228.18</v>
      </c>
      <c r="H481" s="28">
        <v>44509</v>
      </c>
      <c r="I481" s="4">
        <v>44873</v>
      </c>
      <c r="J481" s="3">
        <v>12</v>
      </c>
      <c r="K481" s="3">
        <v>0</v>
      </c>
      <c r="L481" s="3">
        <v>12</v>
      </c>
      <c r="M481" s="5">
        <v>325000</v>
      </c>
      <c r="N481" s="5">
        <v>889902000</v>
      </c>
      <c r="O481" s="6" t="s">
        <v>658</v>
      </c>
      <c r="P481" s="6" t="s">
        <v>652</v>
      </c>
      <c r="Q481" s="5">
        <v>325000</v>
      </c>
      <c r="R481" s="5">
        <v>105000</v>
      </c>
      <c r="S481" s="5">
        <v>2000000</v>
      </c>
      <c r="T481" s="5">
        <v>0</v>
      </c>
      <c r="U481" s="5">
        <v>13000000</v>
      </c>
      <c r="V481" s="5">
        <v>8000000</v>
      </c>
    </row>
    <row r="482" spans="1:22" ht="67.5" customHeight="1" x14ac:dyDescent="0.25">
      <c r="A482" s="7" t="s">
        <v>1555</v>
      </c>
      <c r="B482" s="3" t="s">
        <v>1556</v>
      </c>
      <c r="C482" s="3" t="s">
        <v>1557</v>
      </c>
      <c r="D482" s="12" t="s">
        <v>1558</v>
      </c>
      <c r="E482" s="3" t="s">
        <v>96</v>
      </c>
      <c r="F482" s="3" t="s">
        <v>44</v>
      </c>
      <c r="G482" s="53">
        <v>406.68</v>
      </c>
      <c r="H482" s="28" t="s">
        <v>1559</v>
      </c>
      <c r="I482" s="4" t="s">
        <v>1560</v>
      </c>
      <c r="J482" s="3">
        <v>36</v>
      </c>
      <c r="K482" s="3">
        <v>0</v>
      </c>
      <c r="L482" s="3">
        <v>36</v>
      </c>
      <c r="M482" s="5">
        <v>367500</v>
      </c>
      <c r="N482" s="5">
        <v>5380376400</v>
      </c>
      <c r="O482" s="6" t="s">
        <v>53</v>
      </c>
      <c r="P482" s="6" t="s">
        <v>1159</v>
      </c>
      <c r="Q482" s="5">
        <v>367500</v>
      </c>
      <c r="R482" s="5">
        <v>103000</v>
      </c>
      <c r="S482" s="5">
        <v>2000000</v>
      </c>
      <c r="T482" s="5">
        <v>1500000</v>
      </c>
      <c r="U482" s="5">
        <v>13000000</v>
      </c>
      <c r="V482" s="5" t="s">
        <v>1561</v>
      </c>
    </row>
    <row r="483" spans="1:22" ht="15" customHeight="1" x14ac:dyDescent="0.25">
      <c r="A483" s="36" t="s">
        <v>1562</v>
      </c>
      <c r="B483" s="3" t="s">
        <v>1563</v>
      </c>
      <c r="C483" s="3" t="s">
        <v>1564</v>
      </c>
      <c r="D483" s="12">
        <v>19.66</v>
      </c>
      <c r="E483" s="3"/>
      <c r="F483" s="3"/>
      <c r="G483" s="53"/>
      <c r="H483" s="28" t="s">
        <v>708</v>
      </c>
      <c r="I483" s="4" t="s">
        <v>709</v>
      </c>
      <c r="J483" s="3">
        <v>12</v>
      </c>
      <c r="K483" s="3">
        <v>0</v>
      </c>
      <c r="L483" s="3">
        <v>12</v>
      </c>
      <c r="M483" s="5">
        <v>850000</v>
      </c>
      <c r="N483" s="5">
        <v>200532000</v>
      </c>
      <c r="O483" s="6" t="s">
        <v>35</v>
      </c>
      <c r="P483" s="6" t="s">
        <v>45</v>
      </c>
      <c r="Q483" s="5">
        <v>850000</v>
      </c>
      <c r="R483" s="5">
        <v>103000</v>
      </c>
      <c r="S483" s="5">
        <v>2000000</v>
      </c>
      <c r="T483" s="5">
        <v>1500000</v>
      </c>
      <c r="U483" s="5">
        <v>5000000</v>
      </c>
      <c r="V483" s="5">
        <v>5000000</v>
      </c>
    </row>
    <row r="484" spans="1:22" ht="15" customHeight="1" x14ac:dyDescent="0.25">
      <c r="A484" s="36" t="s">
        <v>1562</v>
      </c>
      <c r="B484" s="3" t="s">
        <v>1565</v>
      </c>
      <c r="C484" s="147" t="s">
        <v>707</v>
      </c>
      <c r="D484" s="143">
        <v>23.34</v>
      </c>
      <c r="E484" s="3"/>
      <c r="F484" s="3"/>
      <c r="G484" s="53"/>
      <c r="H484" s="163">
        <v>44311</v>
      </c>
      <c r="I484" s="4">
        <v>44675</v>
      </c>
      <c r="J484" s="3">
        <v>12</v>
      </c>
      <c r="K484" s="3">
        <v>0</v>
      </c>
      <c r="L484" s="3">
        <v>12</v>
      </c>
      <c r="M484" s="5">
        <v>750000</v>
      </c>
      <c r="N484" s="5">
        <v>210060000</v>
      </c>
      <c r="O484" s="6" t="s">
        <v>67</v>
      </c>
      <c r="P484" s="6" t="s">
        <v>41</v>
      </c>
      <c r="Q484" s="5">
        <v>750000</v>
      </c>
      <c r="R484" s="5">
        <v>105000</v>
      </c>
      <c r="S484" s="5">
        <v>2000000</v>
      </c>
      <c r="T484" s="5">
        <v>1500000</v>
      </c>
      <c r="U484" s="5">
        <v>5000000</v>
      </c>
      <c r="V484" s="5">
        <v>5000000</v>
      </c>
    </row>
    <row r="485" spans="1:22" ht="15" customHeight="1" x14ac:dyDescent="0.25">
      <c r="A485" s="36" t="s">
        <v>1562</v>
      </c>
      <c r="B485" s="3" t="s">
        <v>1566</v>
      </c>
      <c r="C485" s="149"/>
      <c r="D485" s="145"/>
      <c r="E485" s="3" t="s">
        <v>52</v>
      </c>
      <c r="F485" s="3" t="s">
        <v>44</v>
      </c>
      <c r="G485" s="53">
        <v>23.34</v>
      </c>
      <c r="H485" s="164"/>
      <c r="I485" s="4" t="s">
        <v>512</v>
      </c>
      <c r="J485" s="142" t="s">
        <v>1567</v>
      </c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2"/>
    </row>
    <row r="486" spans="1:22" ht="15" customHeight="1" x14ac:dyDescent="0.25">
      <c r="A486" s="7" t="s">
        <v>1568</v>
      </c>
      <c r="B486" s="3" t="s">
        <v>1569</v>
      </c>
      <c r="C486" s="3" t="s">
        <v>1570</v>
      </c>
      <c r="D486" s="12">
        <v>73.64</v>
      </c>
      <c r="E486" s="3" t="s">
        <v>52</v>
      </c>
      <c r="F486" s="3">
        <v>2</v>
      </c>
      <c r="G486" s="53">
        <v>73.64</v>
      </c>
      <c r="H486" s="28">
        <v>43983</v>
      </c>
      <c r="I486" s="4" t="s">
        <v>171</v>
      </c>
      <c r="J486" s="3">
        <v>36</v>
      </c>
      <c r="K486" s="3">
        <v>0</v>
      </c>
      <c r="L486" s="3">
        <v>36</v>
      </c>
      <c r="M486" s="5">
        <v>220000</v>
      </c>
      <c r="N486" s="5">
        <v>583228800</v>
      </c>
      <c r="O486" s="6" t="s">
        <v>200</v>
      </c>
      <c r="P486" s="6" t="s">
        <v>36</v>
      </c>
      <c r="Q486" s="5">
        <v>220000</v>
      </c>
      <c r="R486" s="5">
        <v>103000</v>
      </c>
      <c r="S486" s="5">
        <v>2000000</v>
      </c>
      <c r="T486" s="5">
        <v>1500000</v>
      </c>
      <c r="U486" s="5">
        <v>2000000</v>
      </c>
      <c r="V486" s="5">
        <v>0</v>
      </c>
    </row>
    <row r="487" spans="1:22" ht="15" customHeight="1" x14ac:dyDescent="0.25">
      <c r="A487" s="36" t="s">
        <v>1571</v>
      </c>
      <c r="B487" s="3" t="s">
        <v>1572</v>
      </c>
      <c r="C487" s="147" t="s">
        <v>1573</v>
      </c>
      <c r="D487" s="143">
        <v>31.62</v>
      </c>
      <c r="E487" s="3"/>
      <c r="F487" s="3"/>
      <c r="G487" s="53"/>
      <c r="H487" s="28">
        <v>43637</v>
      </c>
      <c r="I487" s="4">
        <v>44367</v>
      </c>
      <c r="J487" s="3">
        <v>24</v>
      </c>
      <c r="K487" s="3">
        <v>0</v>
      </c>
      <c r="L487" s="3">
        <v>24</v>
      </c>
      <c r="M487" s="5">
        <v>1450000</v>
      </c>
      <c r="N487" s="5">
        <v>1100376000</v>
      </c>
      <c r="O487" s="6" t="s">
        <v>358</v>
      </c>
      <c r="P487" s="6" t="s">
        <v>600</v>
      </c>
      <c r="Q487" s="5">
        <v>1450000</v>
      </c>
      <c r="R487" s="5">
        <v>103000</v>
      </c>
      <c r="S487" s="5">
        <v>2000000</v>
      </c>
      <c r="T487" s="5">
        <v>0</v>
      </c>
      <c r="U487" s="5">
        <v>2000000</v>
      </c>
      <c r="V487" s="5">
        <v>0</v>
      </c>
    </row>
    <row r="488" spans="1:22" ht="15" customHeight="1" x14ac:dyDescent="0.25">
      <c r="A488" s="36" t="s">
        <v>1571</v>
      </c>
      <c r="B488" s="3" t="s">
        <v>1574</v>
      </c>
      <c r="C488" s="149"/>
      <c r="D488" s="145"/>
      <c r="E488" s="3" t="s">
        <v>52</v>
      </c>
      <c r="F488" s="3" t="s">
        <v>44</v>
      </c>
      <c r="G488" s="53">
        <v>31.62</v>
      </c>
      <c r="H488" s="28">
        <v>44440</v>
      </c>
      <c r="I488" s="4" t="s">
        <v>1014</v>
      </c>
      <c r="J488" s="3">
        <v>12</v>
      </c>
      <c r="K488" s="3">
        <v>0</v>
      </c>
      <c r="L488" s="3">
        <v>12</v>
      </c>
      <c r="M488" s="5">
        <v>1450000</v>
      </c>
      <c r="N488" s="5">
        <v>550188000</v>
      </c>
      <c r="O488" s="6" t="s">
        <v>67</v>
      </c>
      <c r="P488" s="6" t="s">
        <v>54</v>
      </c>
      <c r="Q488" s="5">
        <v>1450000</v>
      </c>
      <c r="R488" s="5">
        <v>105000</v>
      </c>
      <c r="S488" s="5">
        <v>2000000</v>
      </c>
      <c r="T488" s="5">
        <v>0</v>
      </c>
      <c r="U488" s="5">
        <v>2000000</v>
      </c>
      <c r="V488" s="5">
        <v>0</v>
      </c>
    </row>
    <row r="489" spans="1:22" ht="39" customHeight="1" x14ac:dyDescent="0.25">
      <c r="A489" s="3" t="s">
        <v>1575</v>
      </c>
      <c r="B489" s="3" t="s">
        <v>1576</v>
      </c>
      <c r="C489" s="3" t="s">
        <v>1577</v>
      </c>
      <c r="D489" s="12" t="s">
        <v>1578</v>
      </c>
      <c r="E489" s="3" t="s">
        <v>43</v>
      </c>
      <c r="F489" s="3">
        <v>1</v>
      </c>
      <c r="G489" s="53">
        <v>284.27999999999997</v>
      </c>
      <c r="H489" s="28" t="s">
        <v>604</v>
      </c>
      <c r="I489" s="4">
        <v>44895</v>
      </c>
      <c r="J489" s="3">
        <v>60</v>
      </c>
      <c r="K489" s="3">
        <v>0</v>
      </c>
      <c r="L489" s="3">
        <v>60</v>
      </c>
      <c r="M489" s="160" t="s">
        <v>1579</v>
      </c>
      <c r="N489" s="160"/>
      <c r="O489" s="160"/>
      <c r="P489" s="160"/>
      <c r="Q489" s="160" t="s">
        <v>1580</v>
      </c>
      <c r="R489" s="160"/>
      <c r="S489" s="5">
        <v>2000000</v>
      </c>
      <c r="T489" s="5">
        <v>0</v>
      </c>
      <c r="U489" s="5">
        <v>20000000</v>
      </c>
      <c r="V489" s="5">
        <v>3000000</v>
      </c>
    </row>
    <row r="490" spans="1:22" ht="15" customHeight="1" x14ac:dyDescent="0.25">
      <c r="A490" s="7" t="s">
        <v>1581</v>
      </c>
      <c r="B490" s="3" t="s">
        <v>1582</v>
      </c>
      <c r="C490" s="3" t="s">
        <v>1583</v>
      </c>
      <c r="D490" s="12">
        <v>9</v>
      </c>
      <c r="E490" s="3" t="s">
        <v>43</v>
      </c>
      <c r="F490" s="3" t="s">
        <v>44</v>
      </c>
      <c r="G490" s="53">
        <v>9</v>
      </c>
      <c r="H490" s="28">
        <v>44357</v>
      </c>
      <c r="I490" s="4">
        <v>44721</v>
      </c>
      <c r="J490" s="3">
        <v>12</v>
      </c>
      <c r="K490" s="3">
        <v>0</v>
      </c>
      <c r="L490" s="3">
        <v>12</v>
      </c>
      <c r="M490" s="5">
        <v>800000</v>
      </c>
      <c r="N490" s="5">
        <v>86400000</v>
      </c>
      <c r="O490" s="6" t="s">
        <v>67</v>
      </c>
      <c r="P490" s="6" t="s">
        <v>41</v>
      </c>
      <c r="Q490" s="5">
        <v>800000</v>
      </c>
      <c r="R490" s="5">
        <v>105000</v>
      </c>
      <c r="S490" s="5">
        <v>2000000</v>
      </c>
      <c r="T490" s="5">
        <v>1500000</v>
      </c>
      <c r="U490" s="5">
        <v>2000000</v>
      </c>
      <c r="V490" s="5">
        <v>2000000</v>
      </c>
    </row>
    <row r="491" spans="1:22" ht="15" customHeight="1" x14ac:dyDescent="0.25">
      <c r="A491" s="50" t="s">
        <v>1584</v>
      </c>
      <c r="B491" s="3" t="s">
        <v>1585</v>
      </c>
      <c r="C491" s="146" t="s">
        <v>1586</v>
      </c>
      <c r="D491" s="142">
        <v>60</v>
      </c>
      <c r="E491" s="3"/>
      <c r="F491" s="3"/>
      <c r="G491" s="53"/>
      <c r="H491" s="156">
        <v>43936</v>
      </c>
      <c r="I491" s="4">
        <v>45030</v>
      </c>
      <c r="J491" s="3">
        <v>36</v>
      </c>
      <c r="K491" s="3">
        <v>0</v>
      </c>
      <c r="L491" s="3">
        <v>36</v>
      </c>
      <c r="M491" s="5">
        <v>450000</v>
      </c>
      <c r="N491" s="5">
        <v>972000000</v>
      </c>
      <c r="O491" s="6" t="s">
        <v>35</v>
      </c>
      <c r="P491" s="6" t="s">
        <v>392</v>
      </c>
      <c r="Q491" s="5">
        <v>450000</v>
      </c>
      <c r="R491" s="5">
        <v>103000</v>
      </c>
      <c r="S491" s="5">
        <v>2000000</v>
      </c>
      <c r="T491" s="5">
        <v>0</v>
      </c>
      <c r="U491" s="5">
        <v>1000000</v>
      </c>
      <c r="V491" s="5">
        <v>0</v>
      </c>
    </row>
    <row r="492" spans="1:22" ht="15" customHeight="1" x14ac:dyDescent="0.25">
      <c r="A492" s="50" t="s">
        <v>1584</v>
      </c>
      <c r="B492" s="3" t="s">
        <v>1587</v>
      </c>
      <c r="C492" s="146"/>
      <c r="D492" s="142"/>
      <c r="E492" s="3" t="s">
        <v>115</v>
      </c>
      <c r="F492" s="3">
        <v>1</v>
      </c>
      <c r="G492" s="49">
        <v>60</v>
      </c>
      <c r="H492" s="156"/>
      <c r="I492" s="146" t="s">
        <v>1588</v>
      </c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</row>
    <row r="493" spans="1:22" ht="15" customHeight="1" x14ac:dyDescent="0.25">
      <c r="A493" s="36" t="s">
        <v>1589</v>
      </c>
      <c r="B493" s="3" t="s">
        <v>1590</v>
      </c>
      <c r="C493" s="147" t="s">
        <v>1591</v>
      </c>
      <c r="D493" s="12">
        <v>33.393999999999998</v>
      </c>
      <c r="E493" s="3"/>
      <c r="F493" s="3"/>
      <c r="G493" s="53"/>
      <c r="H493" s="28">
        <v>43132</v>
      </c>
      <c r="I493" s="4">
        <v>44227</v>
      </c>
      <c r="J493" s="3">
        <v>36</v>
      </c>
      <c r="K493" s="3">
        <v>0</v>
      </c>
      <c r="L493" s="3">
        <v>36</v>
      </c>
      <c r="M493" s="5">
        <v>350000</v>
      </c>
      <c r="N493" s="5">
        <v>420764400</v>
      </c>
      <c r="O493" s="6" t="s">
        <v>67</v>
      </c>
      <c r="P493" s="6" t="s">
        <v>184</v>
      </c>
      <c r="Q493" s="5">
        <v>350000</v>
      </c>
      <c r="R493" s="5">
        <v>103000</v>
      </c>
      <c r="S493" s="5">
        <v>2000000</v>
      </c>
      <c r="T493" s="5">
        <v>0</v>
      </c>
      <c r="U493" s="5">
        <v>2000000</v>
      </c>
      <c r="V493" s="5">
        <v>0</v>
      </c>
    </row>
    <row r="494" spans="1:22" ht="15" customHeight="1" x14ac:dyDescent="0.25">
      <c r="A494" s="36" t="s">
        <v>1589</v>
      </c>
      <c r="B494" s="3" t="s">
        <v>1592</v>
      </c>
      <c r="C494" s="149"/>
      <c r="D494" s="12">
        <v>29.91</v>
      </c>
      <c r="E494" s="3" t="s">
        <v>96</v>
      </c>
      <c r="F494" s="3">
        <v>1</v>
      </c>
      <c r="G494" s="53">
        <f>D493+D494</f>
        <v>63.304000000000002</v>
      </c>
      <c r="H494" s="28">
        <v>44300</v>
      </c>
      <c r="I494" s="4">
        <v>45395</v>
      </c>
      <c r="J494" s="3">
        <v>36</v>
      </c>
      <c r="K494" s="3">
        <v>0</v>
      </c>
      <c r="L494" s="3">
        <v>36</v>
      </c>
      <c r="M494" s="5">
        <v>325000</v>
      </c>
      <c r="N494" s="5">
        <v>349947000</v>
      </c>
      <c r="O494" s="6" t="s">
        <v>658</v>
      </c>
      <c r="P494" s="6" t="s">
        <v>123</v>
      </c>
      <c r="Q494" s="5">
        <v>325000</v>
      </c>
      <c r="R494" s="5">
        <v>105000</v>
      </c>
      <c r="S494" s="5">
        <v>2000000</v>
      </c>
      <c r="T494" s="5">
        <v>0</v>
      </c>
      <c r="U494" s="5">
        <v>2000000</v>
      </c>
      <c r="V494" s="5">
        <v>0</v>
      </c>
    </row>
    <row r="495" spans="1:22" ht="42" customHeight="1" x14ac:dyDescent="0.25">
      <c r="A495" s="36" t="s">
        <v>1589</v>
      </c>
      <c r="B495" s="3" t="s">
        <v>1593</v>
      </c>
      <c r="C495" s="8" t="s">
        <v>1594</v>
      </c>
      <c r="D495" s="12" t="s">
        <v>1595</v>
      </c>
      <c r="E495" s="3" t="s">
        <v>96</v>
      </c>
      <c r="F495" s="3">
        <v>3</v>
      </c>
      <c r="G495" s="53" t="str">
        <f>D495</f>
        <v>126.95</v>
      </c>
      <c r="H495" s="28">
        <v>44287</v>
      </c>
      <c r="I495" s="4">
        <v>45382</v>
      </c>
      <c r="J495" s="3">
        <v>36</v>
      </c>
      <c r="K495" s="3">
        <v>0</v>
      </c>
      <c r="L495" s="3">
        <v>36</v>
      </c>
      <c r="M495" s="5" t="s">
        <v>1596</v>
      </c>
      <c r="N495" s="5">
        <v>837870000</v>
      </c>
      <c r="O495" s="6" t="s">
        <v>35</v>
      </c>
      <c r="P495" s="6" t="s">
        <v>392</v>
      </c>
      <c r="Q495" s="5">
        <v>200000</v>
      </c>
      <c r="R495" s="5">
        <v>105000</v>
      </c>
      <c r="S495" s="5">
        <v>2000000</v>
      </c>
      <c r="T495" s="5">
        <v>1500000</v>
      </c>
      <c r="U495" s="5">
        <v>2000000</v>
      </c>
      <c r="V495" s="5">
        <v>2000000</v>
      </c>
    </row>
    <row r="496" spans="1:22" ht="15" customHeight="1" x14ac:dyDescent="0.25">
      <c r="A496" s="7" t="s">
        <v>1597</v>
      </c>
      <c r="B496" s="3" t="s">
        <v>1598</v>
      </c>
      <c r="C496" s="3" t="s">
        <v>1599</v>
      </c>
      <c r="D496" s="12">
        <v>12.79</v>
      </c>
      <c r="E496" s="3" t="s">
        <v>96</v>
      </c>
      <c r="F496" s="3">
        <v>2</v>
      </c>
      <c r="G496" s="53">
        <v>12.79</v>
      </c>
      <c r="H496" s="28">
        <v>43892</v>
      </c>
      <c r="I496" s="4">
        <v>44986</v>
      </c>
      <c r="J496" s="3">
        <v>36</v>
      </c>
      <c r="K496" s="3">
        <v>0</v>
      </c>
      <c r="L496" s="3">
        <v>36</v>
      </c>
      <c r="M496" s="5">
        <v>275000</v>
      </c>
      <c r="N496" s="5">
        <v>126621000</v>
      </c>
      <c r="O496" s="6" t="s">
        <v>35</v>
      </c>
      <c r="P496" s="6" t="s">
        <v>36</v>
      </c>
      <c r="Q496" s="5">
        <v>275000</v>
      </c>
      <c r="R496" s="5">
        <v>103000</v>
      </c>
      <c r="S496" s="5">
        <v>2000000</v>
      </c>
      <c r="T496" s="5">
        <v>1500000</v>
      </c>
      <c r="U496" s="5">
        <v>2000000</v>
      </c>
      <c r="V496" s="5">
        <v>2000000</v>
      </c>
    </row>
    <row r="497" spans="1:22" ht="15" customHeight="1" x14ac:dyDescent="0.25">
      <c r="A497" s="36" t="s">
        <v>1600</v>
      </c>
      <c r="B497" s="3" t="s">
        <v>1601</v>
      </c>
      <c r="C497" s="147" t="s">
        <v>1602</v>
      </c>
      <c r="D497" s="143">
        <v>66.739999999999995</v>
      </c>
      <c r="E497" s="3"/>
      <c r="F497" s="3"/>
      <c r="G497" s="53"/>
      <c r="H497" s="28">
        <v>43054</v>
      </c>
      <c r="I497" s="4">
        <v>44149</v>
      </c>
      <c r="J497" s="3">
        <v>36</v>
      </c>
      <c r="K497" s="3">
        <v>0</v>
      </c>
      <c r="L497" s="3">
        <v>36</v>
      </c>
      <c r="M497" s="5">
        <v>550000</v>
      </c>
      <c r="N497" s="5">
        <v>1321452</v>
      </c>
      <c r="O497" s="6" t="s">
        <v>358</v>
      </c>
      <c r="P497" s="6" t="s">
        <v>617</v>
      </c>
      <c r="Q497" s="5">
        <v>550000</v>
      </c>
      <c r="R497" s="5">
        <v>103000</v>
      </c>
      <c r="S497" s="5">
        <v>2000000</v>
      </c>
      <c r="T497" s="5">
        <v>0</v>
      </c>
      <c r="U497" s="5">
        <v>2000000</v>
      </c>
      <c r="V497" s="5">
        <v>0</v>
      </c>
    </row>
    <row r="498" spans="1:22" ht="15" customHeight="1" x14ac:dyDescent="0.25">
      <c r="A498" s="36" t="s">
        <v>1600</v>
      </c>
      <c r="B498" s="3" t="s">
        <v>1603</v>
      </c>
      <c r="C498" s="148"/>
      <c r="D498" s="144"/>
      <c r="E498" s="3"/>
      <c r="F498" s="3"/>
      <c r="G498" s="53"/>
      <c r="H498" s="28">
        <v>44265</v>
      </c>
      <c r="I498" s="4">
        <v>44629</v>
      </c>
      <c r="J498" s="3">
        <v>12</v>
      </c>
      <c r="K498" s="3">
        <v>0</v>
      </c>
      <c r="L498" s="3">
        <v>12</v>
      </c>
      <c r="M498" s="160" t="s">
        <v>1604</v>
      </c>
      <c r="N498" s="160"/>
      <c r="O498" s="160"/>
      <c r="P498" s="160"/>
      <c r="Q498" s="5">
        <v>0</v>
      </c>
      <c r="R498" s="5">
        <v>105000</v>
      </c>
      <c r="S498" s="5">
        <v>2000000</v>
      </c>
      <c r="T498" s="5">
        <v>0</v>
      </c>
      <c r="U498" s="5">
        <v>2000000</v>
      </c>
      <c r="V498" s="5">
        <v>0</v>
      </c>
    </row>
    <row r="499" spans="1:22" ht="15" customHeight="1" x14ac:dyDescent="0.25">
      <c r="A499" s="36" t="s">
        <v>1600</v>
      </c>
      <c r="B499" s="3" t="s">
        <v>1605</v>
      </c>
      <c r="C499" s="148"/>
      <c r="D499" s="144"/>
      <c r="E499" s="3"/>
      <c r="F499" s="3"/>
      <c r="G499" s="53"/>
      <c r="H499" s="28">
        <v>44630</v>
      </c>
      <c r="I499" s="4">
        <v>44721</v>
      </c>
      <c r="J499" s="3">
        <v>3</v>
      </c>
      <c r="K499" s="3">
        <v>0</v>
      </c>
      <c r="L499" s="3">
        <v>3</v>
      </c>
      <c r="M499" s="160" t="s">
        <v>1604</v>
      </c>
      <c r="N499" s="160"/>
      <c r="O499" s="160"/>
      <c r="P499" s="160"/>
      <c r="Q499" s="5">
        <v>0</v>
      </c>
      <c r="R499" s="5">
        <v>105000</v>
      </c>
      <c r="S499" s="5">
        <v>2000000</v>
      </c>
      <c r="T499" s="5">
        <v>0</v>
      </c>
      <c r="U499" s="5">
        <v>2000000</v>
      </c>
      <c r="V499" s="5">
        <v>0</v>
      </c>
    </row>
    <row r="500" spans="1:22" ht="15" customHeight="1" x14ac:dyDescent="0.25">
      <c r="A500" s="36" t="s">
        <v>1600</v>
      </c>
      <c r="B500" s="3" t="s">
        <v>1606</v>
      </c>
      <c r="C500" s="149"/>
      <c r="D500" s="145"/>
      <c r="E500" s="3" t="s">
        <v>96</v>
      </c>
      <c r="F500" s="3" t="s">
        <v>44</v>
      </c>
      <c r="G500" s="53">
        <v>66.739999999999995</v>
      </c>
      <c r="H500" s="28">
        <v>44722</v>
      </c>
      <c r="I500" s="4">
        <v>44813</v>
      </c>
      <c r="J500" s="3">
        <v>3</v>
      </c>
      <c r="K500" s="3">
        <v>0</v>
      </c>
      <c r="L500" s="3">
        <v>3</v>
      </c>
      <c r="M500" s="160" t="s">
        <v>1604</v>
      </c>
      <c r="N500" s="160"/>
      <c r="O500" s="160"/>
      <c r="P500" s="160"/>
      <c r="Q500" s="5">
        <v>0</v>
      </c>
      <c r="R500" s="5">
        <v>105000</v>
      </c>
      <c r="S500" s="5">
        <v>2000000</v>
      </c>
      <c r="T500" s="5">
        <v>0</v>
      </c>
      <c r="U500" s="5">
        <v>2000000</v>
      </c>
      <c r="V500" s="5">
        <v>0</v>
      </c>
    </row>
    <row r="501" spans="1:22" ht="27" customHeight="1" x14ac:dyDescent="0.25">
      <c r="A501" s="36" t="s">
        <v>1607</v>
      </c>
      <c r="B501" s="3" t="s">
        <v>1608</v>
      </c>
      <c r="C501" s="147" t="s">
        <v>1609</v>
      </c>
      <c r="D501" s="143" t="s">
        <v>1610</v>
      </c>
      <c r="E501" s="3"/>
      <c r="F501" s="3"/>
      <c r="G501" s="53"/>
      <c r="H501" s="28" t="s">
        <v>1611</v>
      </c>
      <c r="I501" s="4" t="s">
        <v>1612</v>
      </c>
      <c r="J501" s="3" t="s">
        <v>1613</v>
      </c>
      <c r="K501" s="3">
        <v>0</v>
      </c>
      <c r="L501" s="3" t="s">
        <v>1613</v>
      </c>
      <c r="M501" s="6" t="s">
        <v>1614</v>
      </c>
      <c r="N501" s="5">
        <v>2179257600</v>
      </c>
      <c r="O501" s="6" t="s">
        <v>658</v>
      </c>
      <c r="P501" s="6" t="s">
        <v>327</v>
      </c>
      <c r="Q501" s="5">
        <v>0</v>
      </c>
      <c r="R501" s="5" t="s">
        <v>1615</v>
      </c>
      <c r="S501" s="5">
        <v>2000000</v>
      </c>
      <c r="T501" s="5">
        <v>1500000</v>
      </c>
      <c r="U501" s="5">
        <v>2000000</v>
      </c>
      <c r="V501" s="5">
        <v>0</v>
      </c>
    </row>
    <row r="502" spans="1:22" ht="27" customHeight="1" x14ac:dyDescent="0.25">
      <c r="A502" s="36" t="s">
        <v>1607</v>
      </c>
      <c r="B502" s="3" t="s">
        <v>1616</v>
      </c>
      <c r="C502" s="149"/>
      <c r="D502" s="145"/>
      <c r="E502" s="3"/>
      <c r="F502" s="3"/>
      <c r="G502" s="53"/>
      <c r="H502" s="28" t="s">
        <v>176</v>
      </c>
      <c r="I502" s="4" t="s">
        <v>1617</v>
      </c>
      <c r="J502" s="3">
        <v>24</v>
      </c>
      <c r="K502" s="3">
        <v>0</v>
      </c>
      <c r="L502" s="3">
        <v>24</v>
      </c>
      <c r="M502" s="6" t="s">
        <v>1614</v>
      </c>
      <c r="N502" s="5">
        <v>2179257600</v>
      </c>
      <c r="O502" s="6" t="s">
        <v>658</v>
      </c>
      <c r="P502" s="6" t="s">
        <v>327</v>
      </c>
      <c r="Q502" s="5">
        <v>0</v>
      </c>
      <c r="R502" s="5" t="s">
        <v>1618</v>
      </c>
      <c r="S502" s="5">
        <v>2000000</v>
      </c>
      <c r="T502" s="5">
        <v>1500000</v>
      </c>
      <c r="U502" s="5">
        <v>2000000</v>
      </c>
      <c r="V502" s="5">
        <v>0</v>
      </c>
    </row>
    <row r="503" spans="1:22" ht="118.5" customHeight="1" x14ac:dyDescent="0.25">
      <c r="A503" s="36" t="s">
        <v>1607</v>
      </c>
      <c r="B503" s="3" t="s">
        <v>1619</v>
      </c>
      <c r="C503" s="8" t="s">
        <v>1620</v>
      </c>
      <c r="D503" s="43" t="s">
        <v>1621</v>
      </c>
      <c r="E503" s="3" t="s">
        <v>43</v>
      </c>
      <c r="F503" s="3">
        <v>3</v>
      </c>
      <c r="G503" s="53">
        <f>816.26+241.66</f>
        <v>1057.92</v>
      </c>
      <c r="H503" s="28" t="s">
        <v>1622</v>
      </c>
      <c r="I503" s="4" t="s">
        <v>177</v>
      </c>
      <c r="J503" s="3">
        <v>12</v>
      </c>
      <c r="K503" s="3">
        <v>0</v>
      </c>
      <c r="L503" s="3">
        <v>12</v>
      </c>
      <c r="M503" s="6" t="s">
        <v>1623</v>
      </c>
      <c r="N503" s="5" t="s">
        <v>1624</v>
      </c>
      <c r="O503" s="6" t="s">
        <v>1625</v>
      </c>
      <c r="P503" s="6" t="s">
        <v>1626</v>
      </c>
      <c r="Q503" s="5" t="s">
        <v>1627</v>
      </c>
      <c r="R503" s="5" t="s">
        <v>1628</v>
      </c>
      <c r="S503" s="5">
        <v>2000000</v>
      </c>
      <c r="T503" s="5">
        <v>1500000</v>
      </c>
      <c r="U503" s="5">
        <v>2000000</v>
      </c>
      <c r="V503" s="5">
        <v>0</v>
      </c>
    </row>
    <row r="504" spans="1:22" ht="42" customHeight="1" x14ac:dyDescent="0.25">
      <c r="A504" s="36" t="s">
        <v>1629</v>
      </c>
      <c r="B504" s="3" t="s">
        <v>1630</v>
      </c>
      <c r="C504" s="155" t="s">
        <v>1631</v>
      </c>
      <c r="D504" s="143" t="s">
        <v>1632</v>
      </c>
      <c r="E504" s="3"/>
      <c r="F504" s="3"/>
      <c r="G504" s="53"/>
      <c r="H504" s="28">
        <v>43556</v>
      </c>
      <c r="I504" s="4">
        <v>44408</v>
      </c>
      <c r="J504" s="3">
        <v>28</v>
      </c>
      <c r="K504" s="3">
        <v>0</v>
      </c>
      <c r="L504" s="3">
        <v>28</v>
      </c>
      <c r="M504" s="160" t="s">
        <v>1633</v>
      </c>
      <c r="N504" s="160"/>
      <c r="O504" s="160"/>
      <c r="P504" s="160"/>
      <c r="Q504" s="160"/>
      <c r="R504" s="160"/>
      <c r="S504" s="160"/>
      <c r="T504" s="160"/>
      <c r="U504" s="160"/>
      <c r="V504" s="160"/>
    </row>
    <row r="505" spans="1:22" ht="15" customHeight="1" x14ac:dyDescent="0.25">
      <c r="A505" s="36" t="s">
        <v>1629</v>
      </c>
      <c r="B505" s="3" t="s">
        <v>1634</v>
      </c>
      <c r="C505" s="155"/>
      <c r="D505" s="144"/>
      <c r="E505" s="3"/>
      <c r="F505" s="3"/>
      <c r="G505" s="53"/>
      <c r="H505" s="28" t="s">
        <v>1042</v>
      </c>
      <c r="I505" s="4" t="s">
        <v>349</v>
      </c>
      <c r="J505" s="146" t="s">
        <v>1635</v>
      </c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</row>
    <row r="506" spans="1:22" ht="67.5" customHeight="1" x14ac:dyDescent="0.25">
      <c r="A506" s="36" t="s">
        <v>1629</v>
      </c>
      <c r="B506" s="3"/>
      <c r="C506" s="69" t="s">
        <v>1636</v>
      </c>
      <c r="D506" s="145"/>
      <c r="E506" s="3" t="s">
        <v>115</v>
      </c>
      <c r="F506" s="3">
        <v>1</v>
      </c>
      <c r="G506" s="53">
        <v>677.89</v>
      </c>
      <c r="H506" s="28">
        <v>44525</v>
      </c>
      <c r="I506" s="4">
        <v>44889</v>
      </c>
      <c r="J506" s="3">
        <v>12</v>
      </c>
      <c r="K506" s="3">
        <v>0</v>
      </c>
      <c r="L506" s="3">
        <v>12</v>
      </c>
      <c r="M506" s="5" t="s">
        <v>1637</v>
      </c>
      <c r="N506" s="5">
        <v>2517312000</v>
      </c>
      <c r="O506" s="142" t="s">
        <v>1638</v>
      </c>
      <c r="P506" s="162"/>
      <c r="Q506" s="5">
        <v>340000</v>
      </c>
      <c r="R506" s="5">
        <v>105000</v>
      </c>
      <c r="S506" s="5">
        <v>2000000</v>
      </c>
      <c r="T506" s="5">
        <v>0</v>
      </c>
      <c r="U506" s="5">
        <v>2000000</v>
      </c>
      <c r="V506" s="5">
        <v>0</v>
      </c>
    </row>
    <row r="507" spans="1:22" ht="15" customHeight="1" x14ac:dyDescent="0.25">
      <c r="A507" s="36" t="s">
        <v>1639</v>
      </c>
      <c r="B507" s="3" t="s">
        <v>1640</v>
      </c>
      <c r="C507" s="147" t="s">
        <v>1641</v>
      </c>
      <c r="D507" s="143">
        <v>37</v>
      </c>
      <c r="E507" s="3"/>
      <c r="F507" s="3"/>
      <c r="G507" s="53"/>
      <c r="H507" s="28" t="s">
        <v>1642</v>
      </c>
      <c r="I507" s="4" t="s">
        <v>1643</v>
      </c>
      <c r="J507" s="3">
        <v>36</v>
      </c>
      <c r="K507" s="3">
        <v>0</v>
      </c>
      <c r="L507" s="3">
        <v>36</v>
      </c>
      <c r="M507" s="5">
        <v>600000</v>
      </c>
      <c r="N507" s="5">
        <v>799200000</v>
      </c>
      <c r="O507" s="6" t="s">
        <v>35</v>
      </c>
      <c r="P507" s="6" t="s">
        <v>36</v>
      </c>
      <c r="Q507" s="5">
        <v>600000</v>
      </c>
      <c r="R507" s="5">
        <v>103000</v>
      </c>
      <c r="S507" s="5">
        <v>2000000</v>
      </c>
      <c r="T507" s="5">
        <v>0</v>
      </c>
      <c r="U507" s="5">
        <v>2000000</v>
      </c>
      <c r="V507" s="5">
        <v>2000000</v>
      </c>
    </row>
    <row r="508" spans="1:22" ht="15" customHeight="1" x14ac:dyDescent="0.25">
      <c r="A508" s="36" t="s">
        <v>1639</v>
      </c>
      <c r="B508" s="3" t="s">
        <v>1644</v>
      </c>
      <c r="C508" s="149"/>
      <c r="D508" s="145"/>
      <c r="E508" s="3" t="s">
        <v>96</v>
      </c>
      <c r="F508" s="3">
        <v>2</v>
      </c>
      <c r="G508" s="53">
        <v>37</v>
      </c>
      <c r="H508" s="174" t="s">
        <v>1645</v>
      </c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56"/>
    </row>
    <row r="509" spans="1:22" ht="15" customHeight="1" x14ac:dyDescent="0.25">
      <c r="A509" s="7" t="s">
        <v>1646</v>
      </c>
      <c r="B509" s="3" t="s">
        <v>1647</v>
      </c>
      <c r="C509" s="3" t="s">
        <v>1648</v>
      </c>
      <c r="D509" s="12">
        <v>65.56</v>
      </c>
      <c r="E509" s="3" t="s">
        <v>96</v>
      </c>
      <c r="F509" s="3" t="s">
        <v>44</v>
      </c>
      <c r="G509" s="53">
        <v>65.56</v>
      </c>
      <c r="H509" s="28">
        <v>43710</v>
      </c>
      <c r="I509" s="4">
        <v>44805</v>
      </c>
      <c r="J509" s="3">
        <v>36</v>
      </c>
      <c r="K509" s="3">
        <v>0</v>
      </c>
      <c r="L509" s="3">
        <v>36</v>
      </c>
      <c r="M509" s="5">
        <v>460000</v>
      </c>
      <c r="N509" s="5">
        <v>1085673600</v>
      </c>
      <c r="O509" s="6" t="s">
        <v>35</v>
      </c>
      <c r="P509" s="6" t="s">
        <v>36</v>
      </c>
      <c r="Q509" s="5">
        <v>460000</v>
      </c>
      <c r="R509" s="5">
        <v>103000</v>
      </c>
      <c r="S509" s="5">
        <v>2000000</v>
      </c>
      <c r="T509" s="5">
        <v>1500000</v>
      </c>
      <c r="U509" s="5">
        <v>2000000</v>
      </c>
      <c r="V509" s="5">
        <v>0</v>
      </c>
    </row>
    <row r="510" spans="1:22" ht="54" customHeight="1" x14ac:dyDescent="0.25">
      <c r="A510" s="7" t="s">
        <v>1649</v>
      </c>
      <c r="B510" s="3" t="s">
        <v>1650</v>
      </c>
      <c r="C510" s="3" t="s">
        <v>1651</v>
      </c>
      <c r="D510" s="12" t="s">
        <v>1652</v>
      </c>
      <c r="E510" s="3" t="s">
        <v>115</v>
      </c>
      <c r="F510" s="3">
        <v>1</v>
      </c>
      <c r="G510" s="53">
        <v>1295.325</v>
      </c>
      <c r="H510" s="28">
        <v>44666</v>
      </c>
      <c r="I510" s="4">
        <v>46491</v>
      </c>
      <c r="J510" s="3">
        <v>60</v>
      </c>
      <c r="K510" s="3">
        <v>0</v>
      </c>
      <c r="L510" s="3">
        <v>60</v>
      </c>
      <c r="M510" s="5">
        <v>125000</v>
      </c>
      <c r="N510" s="5">
        <v>9714937500</v>
      </c>
      <c r="O510" s="6" t="s">
        <v>1653</v>
      </c>
      <c r="P510" s="6" t="s">
        <v>463</v>
      </c>
      <c r="Q510" s="5">
        <v>125000</v>
      </c>
      <c r="R510" s="5">
        <v>55000</v>
      </c>
      <c r="S510" s="5">
        <v>2000000</v>
      </c>
      <c r="T510" s="5">
        <v>1500000</v>
      </c>
      <c r="U510" s="5">
        <v>2000000</v>
      </c>
      <c r="V510" s="5">
        <v>0</v>
      </c>
    </row>
    <row r="511" spans="1:22" ht="40.5" customHeight="1" x14ac:dyDescent="0.25">
      <c r="A511" s="66" t="s">
        <v>1654</v>
      </c>
      <c r="B511" s="3" t="s">
        <v>1655</v>
      </c>
      <c r="C511" s="146" t="s">
        <v>1656</v>
      </c>
      <c r="D511" s="12">
        <v>198</v>
      </c>
      <c r="E511" s="3"/>
      <c r="F511" s="3"/>
      <c r="G511" s="53"/>
      <c r="H511" s="28">
        <v>42901</v>
      </c>
      <c r="I511" s="4">
        <v>44726</v>
      </c>
      <c r="J511" s="3">
        <v>60</v>
      </c>
      <c r="K511" s="3">
        <v>0</v>
      </c>
      <c r="L511" s="3">
        <v>60</v>
      </c>
      <c r="M511" s="5" t="s">
        <v>1657</v>
      </c>
      <c r="N511" s="5">
        <v>2732400000</v>
      </c>
      <c r="O511" s="6" t="s">
        <v>1658</v>
      </c>
      <c r="P511" s="6" t="s">
        <v>50</v>
      </c>
      <c r="Q511" s="5">
        <v>200000</v>
      </c>
      <c r="R511" s="5">
        <v>103000</v>
      </c>
      <c r="S511" s="5">
        <v>2000000</v>
      </c>
      <c r="T511" s="5">
        <v>0</v>
      </c>
      <c r="U511" s="5">
        <v>2000000</v>
      </c>
      <c r="V511" s="5">
        <v>0</v>
      </c>
    </row>
    <row r="512" spans="1:22" ht="40.5" customHeight="1" x14ac:dyDescent="0.25">
      <c r="A512" s="66" t="s">
        <v>1654</v>
      </c>
      <c r="B512" s="3" t="s">
        <v>1659</v>
      </c>
      <c r="C512" s="146"/>
      <c r="D512" s="142">
        <v>209.76</v>
      </c>
      <c r="E512" s="3"/>
      <c r="F512" s="3"/>
      <c r="G512" s="53"/>
      <c r="H512" s="154" t="s">
        <v>1660</v>
      </c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</row>
    <row r="513" spans="1:22" ht="15" customHeight="1" x14ac:dyDescent="0.25">
      <c r="A513" s="66" t="s">
        <v>1654</v>
      </c>
      <c r="B513" s="3" t="s">
        <v>1661</v>
      </c>
      <c r="C513" s="146"/>
      <c r="D513" s="142"/>
      <c r="E513" s="3" t="s">
        <v>52</v>
      </c>
      <c r="F513" s="3">
        <v>2</v>
      </c>
      <c r="G513" s="53">
        <v>209.76</v>
      </c>
      <c r="H513" s="28">
        <v>42908</v>
      </c>
      <c r="I513" s="4">
        <v>44733</v>
      </c>
      <c r="J513" s="146" t="s">
        <v>698</v>
      </c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</row>
    <row r="514" spans="1:22" ht="25.5" x14ac:dyDescent="0.25">
      <c r="A514" s="22" t="s">
        <v>1662</v>
      </c>
      <c r="B514" s="3" t="s">
        <v>1663</v>
      </c>
      <c r="C514" s="11" t="s">
        <v>1031</v>
      </c>
      <c r="D514" s="42" t="s">
        <v>1664</v>
      </c>
      <c r="E514" s="3" t="s">
        <v>96</v>
      </c>
      <c r="F514" s="3" t="s">
        <v>44</v>
      </c>
      <c r="G514" s="53">
        <v>85.28</v>
      </c>
      <c r="H514" s="28" t="s">
        <v>517</v>
      </c>
      <c r="I514" s="4">
        <v>45565</v>
      </c>
      <c r="J514" s="3">
        <v>36</v>
      </c>
      <c r="K514" s="3">
        <v>0</v>
      </c>
      <c r="L514" s="3">
        <v>36</v>
      </c>
      <c r="M514" s="5">
        <v>525000</v>
      </c>
      <c r="N514" s="5">
        <v>1611792000</v>
      </c>
      <c r="O514" s="6" t="s">
        <v>658</v>
      </c>
      <c r="P514" s="6" t="s">
        <v>1159</v>
      </c>
      <c r="Q514" s="5">
        <v>525000</v>
      </c>
      <c r="R514" s="5">
        <v>105000</v>
      </c>
      <c r="S514" s="5">
        <v>2000000</v>
      </c>
      <c r="T514" s="5">
        <v>1500000</v>
      </c>
      <c r="U514" s="5">
        <v>5000000</v>
      </c>
      <c r="V514" s="5">
        <v>0</v>
      </c>
    </row>
    <row r="515" spans="1:22" ht="15" customHeight="1" x14ac:dyDescent="0.25">
      <c r="A515" s="36" t="s">
        <v>1665</v>
      </c>
      <c r="B515" s="3" t="s">
        <v>1666</v>
      </c>
      <c r="C515" s="147" t="s">
        <v>1667</v>
      </c>
      <c r="D515" s="143">
        <v>10</v>
      </c>
      <c r="E515" s="3"/>
      <c r="F515" s="3"/>
      <c r="G515" s="53"/>
      <c r="H515" s="28" t="s">
        <v>1668</v>
      </c>
      <c r="I515" s="4" t="s">
        <v>1669</v>
      </c>
      <c r="J515" s="3">
        <v>12</v>
      </c>
      <c r="K515" s="3">
        <v>0</v>
      </c>
      <c r="L515" s="3">
        <v>12</v>
      </c>
      <c r="M515" s="5">
        <v>1550000</v>
      </c>
      <c r="N515" s="5">
        <v>186000000</v>
      </c>
      <c r="O515" s="6" t="s">
        <v>67</v>
      </c>
      <c r="P515" s="6" t="s">
        <v>41</v>
      </c>
      <c r="Q515" s="5" t="s">
        <v>1080</v>
      </c>
      <c r="R515" s="5" t="s">
        <v>1081</v>
      </c>
      <c r="S515" s="5">
        <v>2000000</v>
      </c>
      <c r="T515" s="5">
        <v>0</v>
      </c>
      <c r="U515" s="5">
        <v>2000000</v>
      </c>
      <c r="V515" s="5">
        <v>0</v>
      </c>
    </row>
    <row r="516" spans="1:22" ht="15" customHeight="1" x14ac:dyDescent="0.25">
      <c r="A516" s="37"/>
      <c r="B516" s="3" t="s">
        <v>1670</v>
      </c>
      <c r="C516" s="148"/>
      <c r="D516" s="144"/>
      <c r="E516" s="3"/>
      <c r="F516" s="3"/>
      <c r="G516" s="53"/>
      <c r="H516" s="28" t="s">
        <v>1671</v>
      </c>
      <c r="I516" s="4" t="s">
        <v>1672</v>
      </c>
      <c r="J516" s="3">
        <v>12</v>
      </c>
      <c r="K516" s="3">
        <v>0</v>
      </c>
      <c r="L516" s="3">
        <v>12</v>
      </c>
      <c r="M516" s="5">
        <v>1550000</v>
      </c>
      <c r="N516" s="5">
        <v>186000000</v>
      </c>
      <c r="O516" s="6" t="s">
        <v>67</v>
      </c>
      <c r="P516" s="6" t="s">
        <v>41</v>
      </c>
      <c r="Q516" s="5">
        <v>1550000</v>
      </c>
      <c r="R516" s="5">
        <v>105000</v>
      </c>
      <c r="S516" s="5">
        <v>2000000</v>
      </c>
      <c r="T516" s="5">
        <v>0</v>
      </c>
      <c r="U516" s="5">
        <v>2000000</v>
      </c>
      <c r="V516" s="5">
        <v>0</v>
      </c>
    </row>
    <row r="517" spans="1:22" ht="15" customHeight="1" x14ac:dyDescent="0.25">
      <c r="A517" s="37"/>
      <c r="B517" s="3" t="s">
        <v>1673</v>
      </c>
      <c r="C517" s="148"/>
      <c r="D517" s="144"/>
      <c r="E517" s="3"/>
      <c r="F517" s="3"/>
      <c r="G517" s="53"/>
      <c r="H517" s="28">
        <v>44509</v>
      </c>
      <c r="I517" s="4">
        <v>44508</v>
      </c>
      <c r="J517" s="3">
        <v>12</v>
      </c>
      <c r="K517" s="3">
        <v>0</v>
      </c>
      <c r="L517" s="3">
        <v>12</v>
      </c>
      <c r="M517" s="157" t="s">
        <v>1674</v>
      </c>
      <c r="N517" s="158"/>
      <c r="O517" s="158"/>
      <c r="P517" s="158"/>
      <c r="Q517" s="158"/>
      <c r="R517" s="158"/>
      <c r="S517" s="158"/>
      <c r="T517" s="158"/>
      <c r="U517" s="158"/>
      <c r="V517" s="159"/>
    </row>
    <row r="518" spans="1:22" ht="15" customHeight="1" x14ac:dyDescent="0.25">
      <c r="A518" s="38"/>
      <c r="B518" s="3" t="s">
        <v>1675</v>
      </c>
      <c r="C518" s="149"/>
      <c r="D518" s="145"/>
      <c r="E518" s="3" t="s">
        <v>96</v>
      </c>
      <c r="F518" s="3" t="s">
        <v>44</v>
      </c>
      <c r="G518" s="53">
        <v>10</v>
      </c>
      <c r="H518" s="28">
        <v>44509</v>
      </c>
      <c r="I518" s="4">
        <v>44873</v>
      </c>
      <c r="J518" s="3">
        <v>12</v>
      </c>
      <c r="K518" s="3">
        <v>0</v>
      </c>
      <c r="L518" s="3">
        <v>12</v>
      </c>
      <c r="M518" s="5">
        <v>1550000</v>
      </c>
      <c r="N518" s="5">
        <v>186000000</v>
      </c>
      <c r="O518" s="6" t="s">
        <v>67</v>
      </c>
      <c r="P518" s="6" t="s">
        <v>41</v>
      </c>
      <c r="Q518" s="5">
        <v>1550000</v>
      </c>
      <c r="R518" s="5">
        <v>105000</v>
      </c>
      <c r="S518" s="5">
        <v>2000000</v>
      </c>
      <c r="T518" s="5">
        <v>0</v>
      </c>
      <c r="U518" s="5">
        <v>2000000</v>
      </c>
      <c r="V518" s="5">
        <v>0</v>
      </c>
    </row>
    <row r="519" spans="1:22" ht="25.5" customHeight="1" x14ac:dyDescent="0.25">
      <c r="A519" s="66" t="s">
        <v>1676</v>
      </c>
      <c r="B519" s="3" t="s">
        <v>1677</v>
      </c>
      <c r="C519" s="146" t="s">
        <v>1678</v>
      </c>
      <c r="D519" s="12">
        <v>62.62</v>
      </c>
      <c r="E519" s="3"/>
      <c r="F519" s="3"/>
      <c r="G519" s="53"/>
      <c r="H519" s="28" t="s">
        <v>1679</v>
      </c>
      <c r="I519" s="4" t="s">
        <v>1680</v>
      </c>
      <c r="J519" s="3">
        <v>36</v>
      </c>
      <c r="K519" s="3">
        <v>0</v>
      </c>
      <c r="L519" s="3">
        <v>36</v>
      </c>
      <c r="M519" s="5" t="s">
        <v>1681</v>
      </c>
      <c r="N519" s="5">
        <v>816443600</v>
      </c>
      <c r="O519" s="6" t="s">
        <v>200</v>
      </c>
      <c r="P519" s="6" t="s">
        <v>392</v>
      </c>
      <c r="Q519" s="5">
        <v>367500</v>
      </c>
      <c r="R519" s="5">
        <v>103000</v>
      </c>
      <c r="S519" s="5">
        <v>2000000</v>
      </c>
      <c r="T519" s="5">
        <v>0</v>
      </c>
      <c r="U519" s="5">
        <v>2000000</v>
      </c>
      <c r="V519" s="5">
        <v>0</v>
      </c>
    </row>
    <row r="520" spans="1:22" ht="15" customHeight="1" x14ac:dyDescent="0.25">
      <c r="A520" s="66" t="s">
        <v>1676</v>
      </c>
      <c r="B520" s="3" t="s">
        <v>1682</v>
      </c>
      <c r="C520" s="146"/>
      <c r="D520" s="142">
        <v>66.31</v>
      </c>
      <c r="E520" s="3"/>
      <c r="F520" s="3"/>
      <c r="G520" s="53"/>
      <c r="H520" s="28">
        <v>43040</v>
      </c>
      <c r="I520" s="4" t="s">
        <v>1069</v>
      </c>
      <c r="J520" s="3">
        <v>36</v>
      </c>
      <c r="K520" s="3">
        <v>0</v>
      </c>
      <c r="L520" s="3">
        <v>36</v>
      </c>
      <c r="M520" s="160" t="s">
        <v>1683</v>
      </c>
      <c r="N520" s="160"/>
      <c r="O520" s="160"/>
      <c r="P520" s="160"/>
      <c r="Q520" s="160"/>
      <c r="R520" s="160"/>
      <c r="S520" s="160"/>
      <c r="T520" s="160"/>
      <c r="U520" s="160"/>
      <c r="V520" s="160"/>
    </row>
    <row r="521" spans="1:22" ht="26.25" customHeight="1" x14ac:dyDescent="0.25">
      <c r="A521" s="66" t="s">
        <v>1676</v>
      </c>
      <c r="B521" s="3" t="s">
        <v>1684</v>
      </c>
      <c r="C521" s="146"/>
      <c r="D521" s="142"/>
      <c r="E521" s="3" t="s">
        <v>52</v>
      </c>
      <c r="F521" s="3">
        <v>1</v>
      </c>
      <c r="G521" s="53">
        <v>66.31</v>
      </c>
      <c r="H521" s="28">
        <v>44222</v>
      </c>
      <c r="I521" s="4">
        <v>45314</v>
      </c>
      <c r="J521" s="3">
        <v>36</v>
      </c>
      <c r="K521" s="3">
        <v>0</v>
      </c>
      <c r="L521" s="3">
        <v>36</v>
      </c>
      <c r="M521" s="5" t="s">
        <v>1685</v>
      </c>
      <c r="N521" s="5">
        <v>929003100</v>
      </c>
      <c r="O521" s="6" t="s">
        <v>35</v>
      </c>
      <c r="P521" s="6" t="s">
        <v>36</v>
      </c>
      <c r="Q521" s="5">
        <v>400000</v>
      </c>
      <c r="R521" s="5">
        <v>105000</v>
      </c>
      <c r="S521" s="5">
        <v>2000000</v>
      </c>
      <c r="T521" s="5">
        <v>0</v>
      </c>
      <c r="U521" s="5">
        <v>2000000</v>
      </c>
      <c r="V521" s="5">
        <v>0</v>
      </c>
    </row>
    <row r="522" spans="1:22" ht="15" customHeight="1" x14ac:dyDescent="0.25">
      <c r="A522" s="7" t="s">
        <v>1686</v>
      </c>
      <c r="B522" s="3" t="s">
        <v>1687</v>
      </c>
      <c r="C522" s="3" t="s">
        <v>1688</v>
      </c>
      <c r="D522" s="12">
        <v>93.18</v>
      </c>
      <c r="E522" s="3" t="s">
        <v>96</v>
      </c>
      <c r="F522" s="3">
        <v>1</v>
      </c>
      <c r="G522" s="53">
        <v>93.18</v>
      </c>
      <c r="H522" s="28">
        <v>43647</v>
      </c>
      <c r="I522" s="4">
        <v>45473</v>
      </c>
      <c r="J522" s="3">
        <v>60</v>
      </c>
      <c r="K522" s="3">
        <v>0</v>
      </c>
      <c r="L522" s="3">
        <v>60</v>
      </c>
      <c r="M522" s="5">
        <v>380000</v>
      </c>
      <c r="N522" s="5">
        <v>2124504000</v>
      </c>
      <c r="O522" s="6" t="s">
        <v>35</v>
      </c>
      <c r="P522" s="6" t="s">
        <v>104</v>
      </c>
      <c r="Q522" s="5">
        <v>380000</v>
      </c>
      <c r="R522" s="5">
        <v>103000</v>
      </c>
      <c r="S522" s="5">
        <v>2000000</v>
      </c>
      <c r="T522" s="5">
        <v>0</v>
      </c>
      <c r="U522" s="5">
        <v>2000000</v>
      </c>
      <c r="V522" s="5">
        <v>0</v>
      </c>
    </row>
    <row r="523" spans="1:22" ht="15" customHeight="1" x14ac:dyDescent="0.25">
      <c r="A523" s="67" t="s">
        <v>1689</v>
      </c>
      <c r="B523" s="3" t="s">
        <v>1690</v>
      </c>
      <c r="C523" s="147" t="s">
        <v>1691</v>
      </c>
      <c r="D523" s="143">
        <v>36</v>
      </c>
      <c r="E523" s="3"/>
      <c r="F523" s="3"/>
      <c r="G523" s="53"/>
      <c r="H523" s="28" t="s">
        <v>1121</v>
      </c>
      <c r="I523" s="4">
        <v>44469</v>
      </c>
      <c r="J523" s="3">
        <v>12</v>
      </c>
      <c r="K523" s="3">
        <v>0</v>
      </c>
      <c r="L523" s="3">
        <v>12</v>
      </c>
      <c r="M523" s="5">
        <v>650000</v>
      </c>
      <c r="N523" s="5">
        <v>280800000</v>
      </c>
      <c r="O523" s="142" t="s">
        <v>218</v>
      </c>
      <c r="P523" s="162"/>
      <c r="Q523" s="5">
        <v>650000</v>
      </c>
      <c r="R523" s="5">
        <v>105000</v>
      </c>
      <c r="S523" s="5">
        <v>0</v>
      </c>
      <c r="T523" s="5">
        <v>0</v>
      </c>
      <c r="U523" s="5">
        <v>2000000</v>
      </c>
      <c r="V523" s="5">
        <v>0</v>
      </c>
    </row>
    <row r="524" spans="1:22" ht="15" customHeight="1" x14ac:dyDescent="0.25">
      <c r="A524" s="67" t="s">
        <v>1689</v>
      </c>
      <c r="B524" s="3" t="s">
        <v>1692</v>
      </c>
      <c r="C524" s="149"/>
      <c r="D524" s="145"/>
      <c r="E524" s="3" t="s">
        <v>115</v>
      </c>
      <c r="F524" s="3" t="s">
        <v>44</v>
      </c>
      <c r="G524" s="53">
        <v>36</v>
      </c>
      <c r="H524" s="28" t="s">
        <v>517</v>
      </c>
      <c r="I524" s="4">
        <v>44469</v>
      </c>
      <c r="J524" s="3">
        <v>12</v>
      </c>
      <c r="K524" s="3">
        <v>0</v>
      </c>
      <c r="L524" s="3">
        <v>12</v>
      </c>
      <c r="M524" s="5">
        <v>675000</v>
      </c>
      <c r="N524" s="5">
        <v>291600000</v>
      </c>
      <c r="O524" s="6" t="s">
        <v>67</v>
      </c>
      <c r="P524" s="6" t="s">
        <v>41</v>
      </c>
      <c r="Q524" s="5">
        <v>675000</v>
      </c>
      <c r="R524" s="5">
        <v>105000</v>
      </c>
      <c r="S524" s="5">
        <v>0</v>
      </c>
      <c r="T524" s="5">
        <v>0</v>
      </c>
      <c r="U524" s="5">
        <v>2000000</v>
      </c>
      <c r="V524" s="5">
        <v>0</v>
      </c>
    </row>
    <row r="525" spans="1:22" ht="15" customHeight="1" x14ac:dyDescent="0.25">
      <c r="A525" s="67" t="s">
        <v>1689</v>
      </c>
      <c r="B525" s="3" t="s">
        <v>1693</v>
      </c>
      <c r="C525" s="3" t="s">
        <v>1694</v>
      </c>
      <c r="D525" s="12">
        <v>22</v>
      </c>
      <c r="E525" s="3" t="s">
        <v>52</v>
      </c>
      <c r="F525" s="3" t="s">
        <v>44</v>
      </c>
      <c r="G525" s="53">
        <v>22</v>
      </c>
      <c r="H525" s="28" t="s">
        <v>615</v>
      </c>
      <c r="I525" s="4">
        <v>44773</v>
      </c>
      <c r="J525" s="3">
        <v>12</v>
      </c>
      <c r="K525" s="3">
        <v>0</v>
      </c>
      <c r="L525" s="3">
        <v>12</v>
      </c>
      <c r="M525" s="5">
        <v>900000</v>
      </c>
      <c r="N525" s="5">
        <v>237600000</v>
      </c>
      <c r="O525" s="6" t="s">
        <v>67</v>
      </c>
      <c r="P525" s="6" t="s">
        <v>41</v>
      </c>
      <c r="Q525" s="5">
        <v>900000</v>
      </c>
      <c r="R525" s="5">
        <v>105000</v>
      </c>
      <c r="S525" s="5">
        <v>2000000</v>
      </c>
      <c r="T525" s="5">
        <v>1500000</v>
      </c>
      <c r="U525" s="5">
        <v>2000000</v>
      </c>
      <c r="V525" s="5">
        <v>0</v>
      </c>
    </row>
    <row r="526" spans="1:22" ht="15" customHeight="1" x14ac:dyDescent="0.25">
      <c r="A526" s="36" t="s">
        <v>1695</v>
      </c>
      <c r="B526" s="3" t="s">
        <v>1696</v>
      </c>
      <c r="C526" s="147" t="s">
        <v>1697</v>
      </c>
      <c r="D526" s="143" t="s">
        <v>1507</v>
      </c>
      <c r="E526" s="3"/>
      <c r="F526" s="3"/>
      <c r="G526" s="53"/>
      <c r="H526" s="28">
        <v>44382</v>
      </c>
      <c r="I526" s="4">
        <v>44746</v>
      </c>
      <c r="J526" s="3">
        <v>12</v>
      </c>
      <c r="K526" s="3">
        <v>0</v>
      </c>
      <c r="L526" s="3">
        <v>12</v>
      </c>
      <c r="M526" s="5" t="s">
        <v>1508</v>
      </c>
      <c r="N526" s="5">
        <v>36000000</v>
      </c>
      <c r="O526" s="6" t="s">
        <v>67</v>
      </c>
      <c r="P526" s="6" t="s">
        <v>41</v>
      </c>
      <c r="Q526" s="5" t="s">
        <v>1508</v>
      </c>
      <c r="R526" s="5" t="s">
        <v>1698</v>
      </c>
      <c r="S526" s="5">
        <v>2000000</v>
      </c>
      <c r="T526" s="5">
        <v>1500000</v>
      </c>
      <c r="U526" s="5">
        <v>1000000</v>
      </c>
      <c r="V526" s="5">
        <v>1000000</v>
      </c>
    </row>
    <row r="527" spans="1:22" ht="15" customHeight="1" x14ac:dyDescent="0.25">
      <c r="A527" s="36" t="s">
        <v>1695</v>
      </c>
      <c r="B527" s="3" t="s">
        <v>1699</v>
      </c>
      <c r="C527" s="148"/>
      <c r="D527" s="144"/>
      <c r="E527" s="3"/>
      <c r="F527" s="3"/>
      <c r="G527" s="53"/>
      <c r="H527" s="28">
        <v>44378</v>
      </c>
      <c r="I527" s="4">
        <v>44742</v>
      </c>
      <c r="J527" s="3">
        <v>12</v>
      </c>
      <c r="K527" s="3">
        <v>0</v>
      </c>
      <c r="L527" s="3">
        <v>12</v>
      </c>
      <c r="M527" s="157" t="s">
        <v>97</v>
      </c>
      <c r="N527" s="158"/>
      <c r="O527" s="158"/>
      <c r="P527" s="158"/>
      <c r="Q527" s="158"/>
      <c r="R527" s="158"/>
      <c r="S527" s="158"/>
      <c r="T527" s="158"/>
      <c r="U527" s="158"/>
      <c r="V527" s="159"/>
    </row>
    <row r="528" spans="1:22" ht="15" customHeight="1" x14ac:dyDescent="0.25">
      <c r="A528" s="36" t="s">
        <v>1695</v>
      </c>
      <c r="B528" s="3" t="s">
        <v>1700</v>
      </c>
      <c r="C528" s="149"/>
      <c r="D528" s="145"/>
      <c r="E528" s="3" t="s">
        <v>59</v>
      </c>
      <c r="F528" s="3">
        <v>2</v>
      </c>
      <c r="G528" s="53">
        <v>38.479999999999997</v>
      </c>
      <c r="H528" s="28">
        <v>44743</v>
      </c>
      <c r="I528" s="4">
        <v>45107</v>
      </c>
      <c r="J528" s="3">
        <v>12</v>
      </c>
      <c r="K528" s="3">
        <v>0</v>
      </c>
      <c r="L528" s="3">
        <v>12</v>
      </c>
      <c r="M528" s="5" t="s">
        <v>1701</v>
      </c>
      <c r="N528" s="5">
        <v>30000000</v>
      </c>
      <c r="O528" s="6" t="s">
        <v>67</v>
      </c>
      <c r="P528" s="6" t="s">
        <v>41</v>
      </c>
      <c r="Q528" s="5" t="s">
        <v>1701</v>
      </c>
      <c r="R528" s="5" t="s">
        <v>1698</v>
      </c>
      <c r="S528" s="5">
        <v>2000000</v>
      </c>
      <c r="T528" s="5">
        <v>1500000</v>
      </c>
      <c r="U528" s="5">
        <v>1000000</v>
      </c>
      <c r="V528" s="5">
        <v>1000000</v>
      </c>
    </row>
    <row r="529" spans="1:22" ht="25.5" customHeight="1" x14ac:dyDescent="0.25">
      <c r="A529" s="36" t="s">
        <v>1702</v>
      </c>
      <c r="B529" s="3" t="s">
        <v>1703</v>
      </c>
      <c r="C529" s="147" t="s">
        <v>1704</v>
      </c>
      <c r="D529" s="143">
        <v>23.93</v>
      </c>
      <c r="E529" s="3"/>
      <c r="F529" s="3"/>
      <c r="G529" s="53"/>
      <c r="H529" s="28">
        <v>42552</v>
      </c>
      <c r="I529" s="4">
        <v>44377</v>
      </c>
      <c r="J529" s="3">
        <v>60</v>
      </c>
      <c r="K529" s="3">
        <v>0</v>
      </c>
      <c r="L529" s="3">
        <v>60</v>
      </c>
      <c r="M529" s="5" t="s">
        <v>1705</v>
      </c>
      <c r="N529" s="5">
        <v>450841200</v>
      </c>
      <c r="O529" s="6" t="s">
        <v>67</v>
      </c>
      <c r="P529" s="6" t="s">
        <v>759</v>
      </c>
      <c r="Q529" s="5">
        <v>300000</v>
      </c>
      <c r="R529" s="5">
        <v>103000</v>
      </c>
      <c r="S529" s="5">
        <v>2000000</v>
      </c>
      <c r="T529" s="5">
        <v>0</v>
      </c>
      <c r="U529" s="5">
        <v>2000000</v>
      </c>
      <c r="V529" s="5">
        <v>0</v>
      </c>
    </row>
    <row r="530" spans="1:22" ht="15" customHeight="1" x14ac:dyDescent="0.25">
      <c r="A530" s="36" t="s">
        <v>1702</v>
      </c>
      <c r="B530" s="3" t="s">
        <v>1706</v>
      </c>
      <c r="C530" s="149"/>
      <c r="D530" s="145"/>
      <c r="E530" s="3" t="s">
        <v>96</v>
      </c>
      <c r="F530" s="3">
        <v>1</v>
      </c>
      <c r="G530" s="53">
        <v>23.93</v>
      </c>
      <c r="H530" s="28" t="s">
        <v>442</v>
      </c>
      <c r="I530" s="4" t="s">
        <v>1707</v>
      </c>
      <c r="J530" s="3">
        <v>36</v>
      </c>
      <c r="K530" s="3">
        <v>0</v>
      </c>
      <c r="L530" s="3">
        <v>36</v>
      </c>
      <c r="M530" s="5">
        <v>320000</v>
      </c>
      <c r="N530" s="5">
        <v>275673600</v>
      </c>
      <c r="O530" s="6" t="s">
        <v>35</v>
      </c>
      <c r="P530" s="6" t="s">
        <v>36</v>
      </c>
      <c r="Q530" s="5">
        <v>320000</v>
      </c>
      <c r="R530" s="5">
        <v>105000</v>
      </c>
      <c r="S530" s="5">
        <v>2000000</v>
      </c>
      <c r="T530" s="5">
        <v>0</v>
      </c>
      <c r="U530" s="5">
        <v>2000000</v>
      </c>
      <c r="V530" s="5">
        <v>0</v>
      </c>
    </row>
    <row r="531" spans="1:22" ht="15" customHeight="1" x14ac:dyDescent="0.25">
      <c r="A531" s="36" t="s">
        <v>1708</v>
      </c>
      <c r="B531" s="3" t="s">
        <v>1709</v>
      </c>
      <c r="C531" s="147" t="s">
        <v>1710</v>
      </c>
      <c r="D531" s="143">
        <v>16</v>
      </c>
      <c r="E531" s="3"/>
      <c r="F531" s="3"/>
      <c r="G531" s="53"/>
      <c r="H531" s="28" t="s">
        <v>804</v>
      </c>
      <c r="I531" s="4">
        <v>44469</v>
      </c>
      <c r="J531" s="3">
        <v>24</v>
      </c>
      <c r="K531" s="3">
        <v>0</v>
      </c>
      <c r="L531" s="3">
        <v>24</v>
      </c>
      <c r="M531" s="5">
        <v>1000000</v>
      </c>
      <c r="N531" s="5">
        <v>384000000</v>
      </c>
      <c r="O531" s="6" t="s">
        <v>35</v>
      </c>
      <c r="P531" s="6" t="s">
        <v>159</v>
      </c>
      <c r="Q531" s="5">
        <v>1000000</v>
      </c>
      <c r="R531" s="5">
        <v>103000</v>
      </c>
      <c r="S531" s="5">
        <v>2000000</v>
      </c>
      <c r="T531" s="5">
        <v>1500000</v>
      </c>
      <c r="U531" s="5">
        <v>2000000</v>
      </c>
      <c r="V531" s="5">
        <v>0</v>
      </c>
    </row>
    <row r="532" spans="1:22" ht="15" customHeight="1" x14ac:dyDescent="0.25">
      <c r="A532" s="36" t="s">
        <v>1708</v>
      </c>
      <c r="B532" s="3" t="s">
        <v>1711</v>
      </c>
      <c r="C532" s="149"/>
      <c r="D532" s="145"/>
      <c r="E532" s="3" t="s">
        <v>52</v>
      </c>
      <c r="F532" s="3" t="s">
        <v>44</v>
      </c>
      <c r="G532" s="53">
        <v>16</v>
      </c>
      <c r="H532" s="28">
        <v>44572</v>
      </c>
      <c r="I532" s="4">
        <v>45301</v>
      </c>
      <c r="J532" s="3">
        <v>24</v>
      </c>
      <c r="K532" s="3">
        <v>0</v>
      </c>
      <c r="L532" s="3">
        <v>24</v>
      </c>
      <c r="M532" s="5">
        <v>1000000</v>
      </c>
      <c r="N532" s="5">
        <v>384000000</v>
      </c>
      <c r="O532" s="6" t="s">
        <v>35</v>
      </c>
      <c r="P532" s="6" t="s">
        <v>159</v>
      </c>
      <c r="Q532" s="5">
        <v>1000000</v>
      </c>
      <c r="R532" s="5">
        <v>105000</v>
      </c>
      <c r="S532" s="5">
        <v>2000000</v>
      </c>
      <c r="T532" s="5">
        <v>1500000</v>
      </c>
      <c r="U532" s="5">
        <v>2000000</v>
      </c>
      <c r="V532" s="5">
        <v>0</v>
      </c>
    </row>
    <row r="533" spans="1:22" ht="15" customHeight="1" x14ac:dyDescent="0.25">
      <c r="A533" s="62" t="s">
        <v>1712</v>
      </c>
      <c r="B533" s="3" t="s">
        <v>1713</v>
      </c>
      <c r="C533" s="3" t="s">
        <v>1714</v>
      </c>
      <c r="D533" s="12">
        <v>62.8</v>
      </c>
      <c r="E533" s="3" t="s">
        <v>96</v>
      </c>
      <c r="F533" s="3">
        <v>2</v>
      </c>
      <c r="G533" s="53">
        <v>62.8</v>
      </c>
      <c r="H533" s="28">
        <v>43882</v>
      </c>
      <c r="I533" s="4" t="s">
        <v>171</v>
      </c>
      <c r="J533" s="3" t="s">
        <v>1715</v>
      </c>
      <c r="K533" s="3">
        <v>0</v>
      </c>
      <c r="L533" s="3" t="s">
        <v>1715</v>
      </c>
      <c r="M533" s="5">
        <v>280000</v>
      </c>
      <c r="N533" s="5">
        <v>692015483</v>
      </c>
      <c r="O533" s="6" t="s">
        <v>35</v>
      </c>
      <c r="P533" s="6" t="s">
        <v>36</v>
      </c>
      <c r="Q533" s="5">
        <v>280000</v>
      </c>
      <c r="R533" s="5">
        <v>103000</v>
      </c>
      <c r="S533" s="5">
        <v>0</v>
      </c>
      <c r="T533" s="5">
        <v>0</v>
      </c>
      <c r="U533" s="5">
        <v>0</v>
      </c>
      <c r="V533" s="5">
        <v>0</v>
      </c>
    </row>
    <row r="534" spans="1:22" ht="49.5" customHeight="1" x14ac:dyDescent="0.25">
      <c r="A534" s="62" t="s">
        <v>1712</v>
      </c>
      <c r="B534" s="3" t="s">
        <v>1716</v>
      </c>
      <c r="C534" s="3" t="s">
        <v>1717</v>
      </c>
      <c r="D534" s="12">
        <v>100.7</v>
      </c>
      <c r="E534" s="3" t="s">
        <v>96</v>
      </c>
      <c r="F534" s="3">
        <v>3</v>
      </c>
      <c r="G534" s="53">
        <v>100.7</v>
      </c>
      <c r="H534" s="28">
        <v>43385</v>
      </c>
      <c r="I534" s="78">
        <v>45180</v>
      </c>
      <c r="J534" s="80">
        <f>(I534-H534)/30</f>
        <v>59.833333333333336</v>
      </c>
      <c r="K534" s="78"/>
      <c r="L534" s="78"/>
      <c r="M534" s="77" t="s">
        <v>1718</v>
      </c>
      <c r="N534" s="78"/>
      <c r="O534" s="78"/>
      <c r="P534" s="78"/>
      <c r="Q534" s="78"/>
      <c r="R534" s="78"/>
      <c r="S534" s="78"/>
      <c r="T534" s="78"/>
      <c r="U534" s="78"/>
      <c r="V534" s="79"/>
    </row>
    <row r="535" spans="1:22" ht="27" customHeight="1" x14ac:dyDescent="0.25">
      <c r="A535" s="7" t="s">
        <v>1719</v>
      </c>
      <c r="B535" s="3" t="s">
        <v>1720</v>
      </c>
      <c r="C535" s="3" t="s">
        <v>1721</v>
      </c>
      <c r="D535" s="12">
        <v>54.75</v>
      </c>
      <c r="E535" s="3" t="s">
        <v>96</v>
      </c>
      <c r="F535" s="3">
        <v>1</v>
      </c>
      <c r="G535" s="53">
        <v>54.75</v>
      </c>
      <c r="H535" s="28">
        <v>43985</v>
      </c>
      <c r="I535" s="4">
        <v>45402</v>
      </c>
      <c r="J535" s="3" t="s">
        <v>1722</v>
      </c>
      <c r="K535" s="3">
        <v>0</v>
      </c>
      <c r="L535" s="3" t="s">
        <v>1722</v>
      </c>
      <c r="M535" s="5">
        <v>370000</v>
      </c>
      <c r="N535" s="5">
        <v>943999500</v>
      </c>
      <c r="O535" s="6" t="s">
        <v>530</v>
      </c>
      <c r="P535" s="6" t="s">
        <v>526</v>
      </c>
      <c r="Q535" s="5">
        <v>370000</v>
      </c>
      <c r="R535" s="5">
        <v>105000</v>
      </c>
      <c r="S535" s="5">
        <v>2000000</v>
      </c>
      <c r="T535" s="5">
        <v>1500000</v>
      </c>
      <c r="U535" s="5">
        <v>2000000</v>
      </c>
      <c r="V535" s="5">
        <v>2000000</v>
      </c>
    </row>
    <row r="536" spans="1:22" ht="15" customHeight="1" x14ac:dyDescent="0.25">
      <c r="A536" s="7" t="s">
        <v>1723</v>
      </c>
      <c r="B536" s="3" t="s">
        <v>1724</v>
      </c>
      <c r="C536" s="3" t="s">
        <v>1725</v>
      </c>
      <c r="D536" s="12">
        <v>110</v>
      </c>
      <c r="E536" s="3" t="s">
        <v>96</v>
      </c>
      <c r="F536" s="3">
        <v>1</v>
      </c>
      <c r="G536" s="53">
        <v>110</v>
      </c>
      <c r="H536" s="28">
        <v>43405</v>
      </c>
      <c r="I536" s="4" t="s">
        <v>357</v>
      </c>
      <c r="J536" s="3">
        <v>57</v>
      </c>
      <c r="K536" s="3" t="s">
        <v>1726</v>
      </c>
      <c r="L536" s="3">
        <v>60</v>
      </c>
      <c r="M536" s="5">
        <v>340000</v>
      </c>
      <c r="N536" s="5">
        <v>2131800000</v>
      </c>
      <c r="O536" s="6" t="s">
        <v>200</v>
      </c>
      <c r="P536" s="6" t="s">
        <v>104</v>
      </c>
      <c r="Q536" s="5">
        <v>340000</v>
      </c>
      <c r="R536" s="5">
        <v>103000</v>
      </c>
      <c r="S536" s="5">
        <v>2000000</v>
      </c>
      <c r="T536" s="5">
        <v>0</v>
      </c>
      <c r="U536" s="5">
        <v>1000000</v>
      </c>
      <c r="V536" s="5">
        <v>0</v>
      </c>
    </row>
    <row r="537" spans="1:22" ht="15" customHeight="1" x14ac:dyDescent="0.25">
      <c r="A537" s="50" t="s">
        <v>1727</v>
      </c>
      <c r="B537" s="3" t="s">
        <v>1728</v>
      </c>
      <c r="C537" s="146" t="s">
        <v>590</v>
      </c>
      <c r="D537" s="157">
        <v>2307</v>
      </c>
      <c r="E537" s="3"/>
      <c r="F537" s="3"/>
      <c r="G537" s="53"/>
      <c r="H537" s="154" t="s">
        <v>1729</v>
      </c>
      <c r="I537" s="154"/>
      <c r="J537" s="154"/>
      <c r="K537" s="154"/>
      <c r="L537" s="154"/>
      <c r="M537" s="160" t="s">
        <v>1730</v>
      </c>
      <c r="N537" s="160"/>
      <c r="O537" s="160"/>
      <c r="P537" s="160"/>
      <c r="Q537" s="5">
        <v>60000000</v>
      </c>
      <c r="R537" s="5">
        <v>0</v>
      </c>
      <c r="S537" s="5">
        <v>2000000</v>
      </c>
      <c r="T537" s="5">
        <v>0</v>
      </c>
      <c r="U537" s="5">
        <v>83000000</v>
      </c>
      <c r="V537" s="5">
        <v>0</v>
      </c>
    </row>
    <row r="538" spans="1:22" ht="106.5" customHeight="1" x14ac:dyDescent="0.25">
      <c r="A538" s="50" t="s">
        <v>1727</v>
      </c>
      <c r="B538" s="3" t="s">
        <v>1731</v>
      </c>
      <c r="C538" s="146"/>
      <c r="D538" s="157"/>
      <c r="E538" s="68" t="s">
        <v>96</v>
      </c>
      <c r="F538" s="68">
        <v>3</v>
      </c>
      <c r="G538" s="73">
        <v>2307</v>
      </c>
      <c r="H538" s="28">
        <v>40734</v>
      </c>
      <c r="I538" s="4">
        <v>11513</v>
      </c>
      <c r="J538" s="3">
        <v>240</v>
      </c>
      <c r="K538" s="3">
        <v>0</v>
      </c>
      <c r="L538" s="3">
        <v>240</v>
      </c>
      <c r="M538" s="160" t="s">
        <v>1732</v>
      </c>
      <c r="N538" s="160"/>
      <c r="O538" s="160"/>
      <c r="P538" s="160"/>
      <c r="Q538" s="160"/>
      <c r="R538" s="160"/>
      <c r="S538" s="160"/>
      <c r="T538" s="160"/>
      <c r="U538" s="160"/>
      <c r="V538" s="160"/>
    </row>
    <row r="539" spans="1:22" ht="15" customHeight="1" x14ac:dyDescent="0.25">
      <c r="A539" s="7" t="s">
        <v>1733</v>
      </c>
      <c r="B539" s="3" t="s">
        <v>1734</v>
      </c>
      <c r="C539" s="3" t="s">
        <v>1735</v>
      </c>
      <c r="D539" s="12">
        <v>76.569999999999993</v>
      </c>
      <c r="E539" s="3" t="s">
        <v>115</v>
      </c>
      <c r="F539" s="3" t="s">
        <v>44</v>
      </c>
      <c r="G539" s="53">
        <v>76.569999999999993</v>
      </c>
      <c r="H539" s="28">
        <v>44373</v>
      </c>
      <c r="I539" s="4">
        <v>45833</v>
      </c>
      <c r="J539" s="3">
        <v>48</v>
      </c>
      <c r="K539" s="3">
        <v>0</v>
      </c>
      <c r="L539" s="3">
        <v>48</v>
      </c>
      <c r="M539" s="5">
        <v>380000</v>
      </c>
      <c r="N539" s="5">
        <v>1396636800</v>
      </c>
      <c r="O539" s="6" t="s">
        <v>530</v>
      </c>
      <c r="P539" s="6" t="s">
        <v>104</v>
      </c>
      <c r="Q539" s="5">
        <v>380000</v>
      </c>
      <c r="R539" s="5">
        <v>105000</v>
      </c>
      <c r="S539" s="5">
        <v>2000000</v>
      </c>
      <c r="T539" s="5">
        <v>1500000</v>
      </c>
      <c r="U539" s="5">
        <v>4000000</v>
      </c>
      <c r="V539" s="5">
        <v>0</v>
      </c>
    </row>
    <row r="540" spans="1:22" ht="93" customHeight="1" x14ac:dyDescent="0.25">
      <c r="A540" s="7" t="s">
        <v>1736</v>
      </c>
      <c r="B540" s="3" t="s">
        <v>1737</v>
      </c>
      <c r="C540" s="3" t="s">
        <v>1738</v>
      </c>
      <c r="D540" s="12">
        <v>377.79</v>
      </c>
      <c r="E540" s="3" t="s">
        <v>115</v>
      </c>
      <c r="F540" s="3">
        <v>1</v>
      </c>
      <c r="G540" s="53">
        <v>377.79</v>
      </c>
      <c r="H540" s="28">
        <v>43511</v>
      </c>
      <c r="I540" s="4">
        <v>45336</v>
      </c>
      <c r="J540" s="3">
        <v>60</v>
      </c>
      <c r="K540" s="3">
        <v>0</v>
      </c>
      <c r="L540" s="3">
        <v>60</v>
      </c>
      <c r="M540" s="5" t="s">
        <v>1739</v>
      </c>
      <c r="N540" s="5">
        <v>6405605481</v>
      </c>
      <c r="O540" s="6" t="s">
        <v>35</v>
      </c>
      <c r="P540" s="6" t="s">
        <v>50</v>
      </c>
      <c r="Q540" s="5">
        <v>300000</v>
      </c>
      <c r="R540" s="5">
        <v>25000</v>
      </c>
      <c r="S540" s="5">
        <v>2000000</v>
      </c>
      <c r="T540" s="5">
        <v>0</v>
      </c>
      <c r="U540" s="5">
        <v>2000000</v>
      </c>
      <c r="V540" s="5">
        <v>2000000</v>
      </c>
    </row>
    <row r="541" spans="1:22" ht="27" customHeight="1" x14ac:dyDescent="0.25">
      <c r="A541" s="7" t="s">
        <v>1740</v>
      </c>
      <c r="B541" s="3" t="s">
        <v>1741</v>
      </c>
      <c r="C541" s="3" t="s">
        <v>1742</v>
      </c>
      <c r="D541" s="12">
        <v>72.36</v>
      </c>
      <c r="E541" s="3" t="s">
        <v>52</v>
      </c>
      <c r="F541" s="3" t="s">
        <v>44</v>
      </c>
      <c r="G541" s="53">
        <v>72.36</v>
      </c>
      <c r="H541" s="28" t="s">
        <v>1743</v>
      </c>
      <c r="I541" s="4">
        <v>45260</v>
      </c>
      <c r="J541" s="3">
        <v>36</v>
      </c>
      <c r="K541" s="3">
        <v>0</v>
      </c>
      <c r="L541" s="3">
        <v>36</v>
      </c>
      <c r="M541" s="5" t="s">
        <v>1744</v>
      </c>
      <c r="N541" s="5">
        <v>1163548800</v>
      </c>
      <c r="O541" s="6" t="s">
        <v>35</v>
      </c>
      <c r="P541" s="6" t="s">
        <v>392</v>
      </c>
      <c r="Q541" s="5">
        <v>400000</v>
      </c>
      <c r="R541" s="5">
        <v>105000</v>
      </c>
      <c r="S541" s="5">
        <v>2000000</v>
      </c>
      <c r="T541" s="5">
        <v>1500000</v>
      </c>
      <c r="U541" s="5">
        <v>2000000</v>
      </c>
      <c r="V541" s="5">
        <v>2000000</v>
      </c>
    </row>
    <row r="542" spans="1:22" ht="94.5" customHeight="1" x14ac:dyDescent="0.25">
      <c r="A542" s="7" t="s">
        <v>1745</v>
      </c>
      <c r="B542" s="3" t="s">
        <v>1746</v>
      </c>
      <c r="C542" s="3" t="s">
        <v>1747</v>
      </c>
      <c r="D542" s="12" t="s">
        <v>1748</v>
      </c>
      <c r="E542" s="3" t="s">
        <v>115</v>
      </c>
      <c r="F542" s="3" t="s">
        <v>44</v>
      </c>
      <c r="G542" s="53">
        <v>221.26</v>
      </c>
      <c r="H542" s="28">
        <v>43770</v>
      </c>
      <c r="I542" s="4" t="s">
        <v>1749</v>
      </c>
      <c r="J542" s="3">
        <v>60</v>
      </c>
      <c r="K542" s="3">
        <v>0</v>
      </c>
      <c r="L542" s="3">
        <v>60</v>
      </c>
      <c r="M542" s="5" t="s">
        <v>1750</v>
      </c>
      <c r="N542" s="5">
        <v>1959525000</v>
      </c>
      <c r="O542" s="6" t="s">
        <v>35</v>
      </c>
      <c r="P542" s="6" t="s">
        <v>104</v>
      </c>
      <c r="Q542" s="5" t="s">
        <v>1751</v>
      </c>
      <c r="R542" s="5" t="s">
        <v>1752</v>
      </c>
      <c r="S542" s="5">
        <v>2000000</v>
      </c>
      <c r="T542" s="5">
        <v>1500000</v>
      </c>
      <c r="U542" s="5">
        <v>10000000</v>
      </c>
      <c r="V542" s="5">
        <v>5000000</v>
      </c>
    </row>
    <row r="543" spans="1:22" ht="27" customHeight="1" x14ac:dyDescent="0.25">
      <c r="A543" s="7"/>
      <c r="B543" s="3"/>
      <c r="C543" s="3"/>
      <c r="D543" s="12"/>
      <c r="E543" s="3"/>
      <c r="F543" s="3"/>
      <c r="G543" s="53"/>
      <c r="H543" s="28"/>
      <c r="I543" s="4"/>
      <c r="J543" s="3"/>
      <c r="K543" s="3"/>
      <c r="L543" s="3"/>
      <c r="M543" s="5"/>
      <c r="N543" s="5"/>
      <c r="O543" s="6"/>
      <c r="P543" s="6"/>
      <c r="Q543" s="5"/>
      <c r="R543" s="5"/>
      <c r="S543" s="5"/>
      <c r="T543" s="5"/>
      <c r="U543" s="5"/>
      <c r="V543" s="5"/>
    </row>
    <row r="544" spans="1:22" ht="15" customHeight="1" x14ac:dyDescent="0.25"/>
  </sheetData>
  <mergeCells count="654">
    <mergeCell ref="I196:I197"/>
    <mergeCell ref="H153:H154"/>
    <mergeCell ref="H196:H197"/>
    <mergeCell ref="J202:V202"/>
    <mergeCell ref="O250:P250"/>
    <mergeCell ref="O248:P248"/>
    <mergeCell ref="J211:V211"/>
    <mergeCell ref="M237:V237"/>
    <mergeCell ref="N220:P220"/>
    <mergeCell ref="H161:H162"/>
    <mergeCell ref="J171:V171"/>
    <mergeCell ref="Q167:V167"/>
    <mergeCell ref="M247:V247"/>
    <mergeCell ref="H212:H213"/>
    <mergeCell ref="J233:V233"/>
    <mergeCell ref="O183:P183"/>
    <mergeCell ref="I170:I171"/>
    <mergeCell ref="K252:K253"/>
    <mergeCell ref="H257:V257"/>
    <mergeCell ref="C153:C155"/>
    <mergeCell ref="P252:P253"/>
    <mergeCell ref="M252:M253"/>
    <mergeCell ref="J154:V154"/>
    <mergeCell ref="T252:T253"/>
    <mergeCell ref="H201:H202"/>
    <mergeCell ref="Q220:V220"/>
    <mergeCell ref="M225:P225"/>
    <mergeCell ref="I209:I210"/>
    <mergeCell ref="H209:H210"/>
    <mergeCell ref="J199:V199"/>
    <mergeCell ref="H170:H171"/>
    <mergeCell ref="I158:V158"/>
    <mergeCell ref="J235:V235"/>
    <mergeCell ref="O249:P249"/>
    <mergeCell ref="O223:P223"/>
    <mergeCell ref="J213:V213"/>
    <mergeCell ref="O184:P184"/>
    <mergeCell ref="J210:V210"/>
    <mergeCell ref="O256:P256"/>
    <mergeCell ref="D244:D247"/>
    <mergeCell ref="D253:D255"/>
    <mergeCell ref="B478:B479"/>
    <mergeCell ref="A194:A195"/>
    <mergeCell ref="C194:C195"/>
    <mergeCell ref="D264:D265"/>
    <mergeCell ref="C271:C272"/>
    <mergeCell ref="D382:D383"/>
    <mergeCell ref="C438:C439"/>
    <mergeCell ref="D454:D456"/>
    <mergeCell ref="C441:C442"/>
    <mergeCell ref="C454:C456"/>
    <mergeCell ref="D198:D199"/>
    <mergeCell ref="D194:D195"/>
    <mergeCell ref="C356:C357"/>
    <mergeCell ref="D334:D336"/>
    <mergeCell ref="D326:D328"/>
    <mergeCell ref="C335:C336"/>
    <mergeCell ref="C352:C353"/>
    <mergeCell ref="D478:D481"/>
    <mergeCell ref="C478:C481"/>
    <mergeCell ref="C411:C412"/>
    <mergeCell ref="A411:A412"/>
    <mergeCell ref="C388:C390"/>
    <mergeCell ref="A409:A410"/>
    <mergeCell ref="C436:C437"/>
    <mergeCell ref="B343:B344"/>
    <mergeCell ref="C371:C372"/>
    <mergeCell ref="C363:C365"/>
    <mergeCell ref="D364:D365"/>
    <mergeCell ref="M357:P357"/>
    <mergeCell ref="H338:H339"/>
    <mergeCell ref="H333:H334"/>
    <mergeCell ref="C381:C383"/>
    <mergeCell ref="H385:H386"/>
    <mergeCell ref="D350:D351"/>
    <mergeCell ref="I470:I471"/>
    <mergeCell ref="J455:V455"/>
    <mergeCell ref="M358:P358"/>
    <mergeCell ref="M468:P468"/>
    <mergeCell ref="C461:C462"/>
    <mergeCell ref="M461:N461"/>
    <mergeCell ref="I454:I455"/>
    <mergeCell ref="H331:L332"/>
    <mergeCell ref="H342:V342"/>
    <mergeCell ref="M359:P359"/>
    <mergeCell ref="M356:P356"/>
    <mergeCell ref="N354:P354"/>
    <mergeCell ref="J408:V408"/>
    <mergeCell ref="J407:V407"/>
    <mergeCell ref="O398:P398"/>
    <mergeCell ref="O399:P399"/>
    <mergeCell ref="D341:D342"/>
    <mergeCell ref="D354:D355"/>
    <mergeCell ref="C338:C339"/>
    <mergeCell ref="J462:V462"/>
    <mergeCell ref="M447:V447"/>
    <mergeCell ref="H452:H453"/>
    <mergeCell ref="N355:P355"/>
    <mergeCell ref="O343:P343"/>
    <mergeCell ref="D501:D502"/>
    <mergeCell ref="H472:H473"/>
    <mergeCell ref="H454:H455"/>
    <mergeCell ref="M319:N319"/>
    <mergeCell ref="O319:P319"/>
    <mergeCell ref="D52:D54"/>
    <mergeCell ref="O78:P78"/>
    <mergeCell ref="O75:P75"/>
    <mergeCell ref="C298:C299"/>
    <mergeCell ref="C264:C265"/>
    <mergeCell ref="J252:J253"/>
    <mergeCell ref="H261:H262"/>
    <mergeCell ref="C244:C247"/>
    <mergeCell ref="O82:P82"/>
    <mergeCell ref="C291:C294"/>
    <mergeCell ref="I298:I299"/>
    <mergeCell ref="J299:V299"/>
    <mergeCell ref="C180:C185"/>
    <mergeCell ref="M167:N167"/>
    <mergeCell ref="M177:P177"/>
    <mergeCell ref="Q177:R177"/>
    <mergeCell ref="M221:V221"/>
    <mergeCell ref="M350:V350"/>
    <mergeCell ref="M360:P360"/>
    <mergeCell ref="D529:D530"/>
    <mergeCell ref="C323:C325"/>
    <mergeCell ref="D222:D224"/>
    <mergeCell ref="D401:D402"/>
    <mergeCell ref="C341:C342"/>
    <mergeCell ref="C326:C328"/>
    <mergeCell ref="C487:C488"/>
    <mergeCell ref="D497:D500"/>
    <mergeCell ref="C222:C224"/>
    <mergeCell ref="C472:C473"/>
    <mergeCell ref="D472:D473"/>
    <mergeCell ref="D441:D442"/>
    <mergeCell ref="C523:C524"/>
    <mergeCell ref="D298:D299"/>
    <mergeCell ref="C234:C235"/>
    <mergeCell ref="D242:D243"/>
    <mergeCell ref="C242:C243"/>
    <mergeCell ref="C354:C355"/>
    <mergeCell ref="C301:C302"/>
    <mergeCell ref="D475:D476"/>
    <mergeCell ref="D487:D488"/>
    <mergeCell ref="C416:C417"/>
    <mergeCell ref="C413:C414"/>
    <mergeCell ref="C409:C410"/>
    <mergeCell ref="M100:V100"/>
    <mergeCell ref="H104:H106"/>
    <mergeCell ref="J118:V118"/>
    <mergeCell ref="H363:H365"/>
    <mergeCell ref="O254:P254"/>
    <mergeCell ref="M269:P272"/>
    <mergeCell ref="M265:P265"/>
    <mergeCell ref="M264:P264"/>
    <mergeCell ref="I262:V262"/>
    <mergeCell ref="V252:V253"/>
    <mergeCell ref="L252:L253"/>
    <mergeCell ref="O252:O253"/>
    <mergeCell ref="U252:U253"/>
    <mergeCell ref="O289:P289"/>
    <mergeCell ref="H258:V258"/>
    <mergeCell ref="M340:P340"/>
    <mergeCell ref="H347:V347"/>
    <mergeCell ref="H324:V324"/>
    <mergeCell ref="H304:H305"/>
    <mergeCell ref="I338:I339"/>
    <mergeCell ref="I333:I334"/>
    <mergeCell ref="Q359:R359"/>
    <mergeCell ref="Q358:R358"/>
    <mergeCell ref="O317:P317"/>
    <mergeCell ref="K4:K5"/>
    <mergeCell ref="J4:J5"/>
    <mergeCell ref="H4:I4"/>
    <mergeCell ref="J22:V22"/>
    <mergeCell ref="M16:P16"/>
    <mergeCell ref="M12:N12"/>
    <mergeCell ref="H125:V125"/>
    <mergeCell ref="H130:H131"/>
    <mergeCell ref="I104:I105"/>
    <mergeCell ref="M119:P119"/>
    <mergeCell ref="J105:V105"/>
    <mergeCell ref="M117:P117"/>
    <mergeCell ref="R119:R120"/>
    <mergeCell ref="M102:Q102"/>
    <mergeCell ref="J106:V106"/>
    <mergeCell ref="S119:V119"/>
    <mergeCell ref="J130:J131"/>
    <mergeCell ref="I130:I131"/>
    <mergeCell ref="M131:V131"/>
    <mergeCell ref="K130:K131"/>
    <mergeCell ref="L130:L131"/>
    <mergeCell ref="J99:J100"/>
    <mergeCell ref="I117:I118"/>
    <mergeCell ref="I99:I100"/>
    <mergeCell ref="Q30:R30"/>
    <mergeCell ref="O83:P83"/>
    <mergeCell ref="O73:P73"/>
    <mergeCell ref="M32:V32"/>
    <mergeCell ref="J65:V65"/>
    <mergeCell ref="M29:P29"/>
    <mergeCell ref="J42:V42"/>
    <mergeCell ref="M45:P45"/>
    <mergeCell ref="D4:D5"/>
    <mergeCell ref="M38:N38"/>
    <mergeCell ref="J56:V56"/>
    <mergeCell ref="L4:L5"/>
    <mergeCell ref="M23:P23"/>
    <mergeCell ref="M27:P27"/>
    <mergeCell ref="D21:D22"/>
    <mergeCell ref="J37:V37"/>
    <mergeCell ref="H7:V7"/>
    <mergeCell ref="M4:N4"/>
    <mergeCell ref="M40:V40"/>
    <mergeCell ref="J17:V17"/>
    <mergeCell ref="Q4:V4"/>
    <mergeCell ref="Q29:R29"/>
    <mergeCell ref="D18:D19"/>
    <mergeCell ref="O4:P4"/>
    <mergeCell ref="O12:P12"/>
    <mergeCell ref="I64:I65"/>
    <mergeCell ref="O80:P80"/>
    <mergeCell ref="M68:P68"/>
    <mergeCell ref="O77:P77"/>
    <mergeCell ref="H64:H65"/>
    <mergeCell ref="O72:P72"/>
    <mergeCell ref="O76:P76"/>
    <mergeCell ref="O79:P79"/>
    <mergeCell ref="O38:P38"/>
    <mergeCell ref="H16:H17"/>
    <mergeCell ref="H36:H37"/>
    <mergeCell ref="O18:P18"/>
    <mergeCell ref="C16:C17"/>
    <mergeCell ref="C64:C66"/>
    <mergeCell ref="D60:D61"/>
    <mergeCell ref="C85:C86"/>
    <mergeCell ref="C93:C96"/>
    <mergeCell ref="C41:C42"/>
    <mergeCell ref="C70:C74"/>
    <mergeCell ref="O51:P51"/>
    <mergeCell ref="O53:P53"/>
    <mergeCell ref="O69:P69"/>
    <mergeCell ref="M46:P46"/>
    <mergeCell ref="O50:P50"/>
    <mergeCell ref="O49:P49"/>
    <mergeCell ref="D74:D75"/>
    <mergeCell ref="D70:D71"/>
    <mergeCell ref="D72:D73"/>
    <mergeCell ref="D93:D96"/>
    <mergeCell ref="O70:P70"/>
    <mergeCell ref="O71:P71"/>
    <mergeCell ref="O88:P88"/>
    <mergeCell ref="D55:D58"/>
    <mergeCell ref="O86:P86"/>
    <mergeCell ref="O85:P85"/>
    <mergeCell ref="J94:V94"/>
    <mergeCell ref="A62:A63"/>
    <mergeCell ref="C52:C54"/>
    <mergeCell ref="C4:C5"/>
    <mergeCell ref="C10:C11"/>
    <mergeCell ref="D10:D11"/>
    <mergeCell ref="C18:C19"/>
    <mergeCell ref="D36:D38"/>
    <mergeCell ref="B4:B5"/>
    <mergeCell ref="C21:C22"/>
    <mergeCell ref="A41:A42"/>
    <mergeCell ref="D39:D40"/>
    <mergeCell ref="C36:C38"/>
    <mergeCell ref="D6:D7"/>
    <mergeCell ref="D25:D26"/>
    <mergeCell ref="A13:A14"/>
    <mergeCell ref="C13:C14"/>
    <mergeCell ref="D13:D14"/>
    <mergeCell ref="A4:A5"/>
    <mergeCell ref="D48:D51"/>
    <mergeCell ref="C29:C30"/>
    <mergeCell ref="C48:C51"/>
    <mergeCell ref="C55:C58"/>
    <mergeCell ref="D41:D42"/>
    <mergeCell ref="C60:C61"/>
    <mergeCell ref="I474:I475"/>
    <mergeCell ref="H470:H471"/>
    <mergeCell ref="H413:H414"/>
    <mergeCell ref="O74:P74"/>
    <mergeCell ref="O87:P87"/>
    <mergeCell ref="O81:P81"/>
    <mergeCell ref="O84:P84"/>
    <mergeCell ref="O155:P155"/>
    <mergeCell ref="J245:V245"/>
    <mergeCell ref="Q252:Q253"/>
    <mergeCell ref="R252:R253"/>
    <mergeCell ref="S252:S253"/>
    <mergeCell ref="M175:V175"/>
    <mergeCell ref="J386:V386"/>
    <mergeCell ref="O395:P395"/>
    <mergeCell ref="O397:P397"/>
    <mergeCell ref="O396:P396"/>
    <mergeCell ref="J197:V197"/>
    <mergeCell ref="H164:V164"/>
    <mergeCell ref="J181:V181"/>
    <mergeCell ref="H132:H133"/>
    <mergeCell ref="I132:I133"/>
    <mergeCell ref="H193:V193"/>
    <mergeCell ref="H99:H100"/>
    <mergeCell ref="M473:P473"/>
    <mergeCell ref="H434:H435"/>
    <mergeCell ref="I434:I435"/>
    <mergeCell ref="I413:I414"/>
    <mergeCell ref="H427:H428"/>
    <mergeCell ref="C31:C32"/>
    <mergeCell ref="A25:A26"/>
    <mergeCell ref="C6:C9"/>
    <mergeCell ref="C33:C34"/>
    <mergeCell ref="D33:D34"/>
    <mergeCell ref="C39:C40"/>
    <mergeCell ref="H382:V382"/>
    <mergeCell ref="D65:D66"/>
    <mergeCell ref="D29:D30"/>
    <mergeCell ref="D8:D9"/>
    <mergeCell ref="A21:A22"/>
    <mergeCell ref="C25:C26"/>
    <mergeCell ref="D16:D17"/>
    <mergeCell ref="I16:I17"/>
    <mergeCell ref="M30:P30"/>
    <mergeCell ref="O19:P19"/>
    <mergeCell ref="M31:P31"/>
    <mergeCell ref="O48:P48"/>
    <mergeCell ref="Q46:R46"/>
    <mergeCell ref="M538:V538"/>
    <mergeCell ref="H537:L537"/>
    <mergeCell ref="M537:P537"/>
    <mergeCell ref="C537:C538"/>
    <mergeCell ref="D537:D538"/>
    <mergeCell ref="D520:D521"/>
    <mergeCell ref="D523:D524"/>
    <mergeCell ref="M489:P489"/>
    <mergeCell ref="C507:C508"/>
    <mergeCell ref="C519:C521"/>
    <mergeCell ref="C529:C530"/>
    <mergeCell ref="C511:C513"/>
    <mergeCell ref="D507:D508"/>
    <mergeCell ref="H508:V508"/>
    <mergeCell ref="D512:D513"/>
    <mergeCell ref="J513:V513"/>
    <mergeCell ref="H512:V512"/>
    <mergeCell ref="D515:D518"/>
    <mergeCell ref="M527:V527"/>
    <mergeCell ref="O523:P523"/>
    <mergeCell ref="M504:V504"/>
    <mergeCell ref="M498:P498"/>
    <mergeCell ref="D504:D506"/>
    <mergeCell ref="O506:P506"/>
    <mergeCell ref="J505:V505"/>
    <mergeCell ref="M500:P500"/>
    <mergeCell ref="M499:P499"/>
    <mergeCell ref="M517:V517"/>
    <mergeCell ref="M520:V520"/>
    <mergeCell ref="M450:V450"/>
    <mergeCell ref="M423:P423"/>
    <mergeCell ref="M424:P424"/>
    <mergeCell ref="J428:V428"/>
    <mergeCell ref="J435:V435"/>
    <mergeCell ref="M425:P425"/>
    <mergeCell ref="M426:P426"/>
    <mergeCell ref="J485:V485"/>
    <mergeCell ref="J475:V475"/>
    <mergeCell ref="H479:V479"/>
    <mergeCell ref="Q489:R489"/>
    <mergeCell ref="I492:V492"/>
    <mergeCell ref="H491:H492"/>
    <mergeCell ref="H484:H485"/>
    <mergeCell ref="M437:V437"/>
    <mergeCell ref="J453:V453"/>
    <mergeCell ref="M448:V448"/>
    <mergeCell ref="J471:V471"/>
    <mergeCell ref="M464:P464"/>
    <mergeCell ref="A82:A83"/>
    <mergeCell ref="O185:P185"/>
    <mergeCell ref="D229:D230"/>
    <mergeCell ref="H240:V240"/>
    <mergeCell ref="M101:V101"/>
    <mergeCell ref="I244:I245"/>
    <mergeCell ref="H244:H245"/>
    <mergeCell ref="H260:V260"/>
    <mergeCell ref="O292:P292"/>
    <mergeCell ref="J152:V152"/>
    <mergeCell ref="H157:H158"/>
    <mergeCell ref="H151:H152"/>
    <mergeCell ref="H126:V126"/>
    <mergeCell ref="M103:Q103"/>
    <mergeCell ref="I160:V160"/>
    <mergeCell ref="O167:P167"/>
    <mergeCell ref="I162:V162"/>
    <mergeCell ref="M135:V135"/>
    <mergeCell ref="J151:V151"/>
    <mergeCell ref="M140:P140"/>
    <mergeCell ref="J133:V133"/>
    <mergeCell ref="J135:L135"/>
    <mergeCell ref="O145:P145"/>
    <mergeCell ref="H134:H135"/>
    <mergeCell ref="D80:D81"/>
    <mergeCell ref="M313:P313"/>
    <mergeCell ref="H288:V288"/>
    <mergeCell ref="D87:D88"/>
    <mergeCell ref="C87:C88"/>
    <mergeCell ref="C110:C111"/>
    <mergeCell ref="O182:P182"/>
    <mergeCell ref="D239:D241"/>
    <mergeCell ref="D234:D235"/>
    <mergeCell ref="D227:D228"/>
    <mergeCell ref="C313:C314"/>
    <mergeCell ref="C112:C113"/>
    <mergeCell ref="D112:D113"/>
    <mergeCell ref="I151:I152"/>
    <mergeCell ref="H159:H160"/>
    <mergeCell ref="O120:P120"/>
    <mergeCell ref="H117:H118"/>
    <mergeCell ref="J128:V128"/>
    <mergeCell ref="O146:P146"/>
    <mergeCell ref="M141:P141"/>
    <mergeCell ref="I153:I154"/>
    <mergeCell ref="K99:K100"/>
    <mergeCell ref="L99:L100"/>
    <mergeCell ref="S120:V120"/>
    <mergeCell ref="H351:V351"/>
    <mergeCell ref="S312:V312"/>
    <mergeCell ref="D352:D353"/>
    <mergeCell ref="J404:V404"/>
    <mergeCell ref="J406:V406"/>
    <mergeCell ref="M402:V402"/>
    <mergeCell ref="I405:I406"/>
    <mergeCell ref="I401:I402"/>
    <mergeCell ref="K401:K402"/>
    <mergeCell ref="M403:P403"/>
    <mergeCell ref="J401:J402"/>
    <mergeCell ref="L401:L402"/>
    <mergeCell ref="J405:V405"/>
    <mergeCell ref="I385:I386"/>
    <mergeCell ref="M331:P331"/>
    <mergeCell ref="I374:I375"/>
    <mergeCell ref="D313:D314"/>
    <mergeCell ref="O318:P318"/>
    <mergeCell ref="M314:V314"/>
    <mergeCell ref="O315:P315"/>
    <mergeCell ref="Q284:R284"/>
    <mergeCell ref="M286:P286"/>
    <mergeCell ref="O293:P293"/>
    <mergeCell ref="O294:P294"/>
    <mergeCell ref="Q282:R282"/>
    <mergeCell ref="M318:N318"/>
    <mergeCell ref="O287:P287"/>
    <mergeCell ref="J309:V309"/>
    <mergeCell ref="M317:N317"/>
    <mergeCell ref="Q286:R286"/>
    <mergeCell ref="M279:P279"/>
    <mergeCell ref="M282:P282"/>
    <mergeCell ref="M284:P284"/>
    <mergeCell ref="O251:P251"/>
    <mergeCell ref="C346:C348"/>
    <mergeCell ref="D291:D294"/>
    <mergeCell ref="D271:D272"/>
    <mergeCell ref="D269:D270"/>
    <mergeCell ref="D256:D257"/>
    <mergeCell ref="D266:D267"/>
    <mergeCell ref="C333:C334"/>
    <mergeCell ref="C278:C281"/>
    <mergeCell ref="C287:C290"/>
    <mergeCell ref="C269:C270"/>
    <mergeCell ref="C308:C309"/>
    <mergeCell ref="D316:D319"/>
    <mergeCell ref="C316:C319"/>
    <mergeCell ref="D346:D348"/>
    <mergeCell ref="D343:D344"/>
    <mergeCell ref="D260:D263"/>
    <mergeCell ref="J261:L261"/>
    <mergeCell ref="M261:V261"/>
    <mergeCell ref="C343:C345"/>
    <mergeCell ref="H298:H299"/>
    <mergeCell ref="N312:P312"/>
    <mergeCell ref="K338:K339"/>
    <mergeCell ref="L338:L339"/>
    <mergeCell ref="M343:N343"/>
    <mergeCell ref="J334:V334"/>
    <mergeCell ref="J338:J339"/>
    <mergeCell ref="J305:V305"/>
    <mergeCell ref="M332:V332"/>
    <mergeCell ref="M280:P280"/>
    <mergeCell ref="M290:P290"/>
    <mergeCell ref="M281:P281"/>
    <mergeCell ref="B99:B100"/>
    <mergeCell ref="C124:C126"/>
    <mergeCell ref="C178:C179"/>
    <mergeCell ref="C130:C131"/>
    <mergeCell ref="C117:C120"/>
    <mergeCell ref="C145:C146"/>
    <mergeCell ref="D143:D144"/>
    <mergeCell ref="C127:C128"/>
    <mergeCell ref="C136:C138"/>
    <mergeCell ref="D154:D155"/>
    <mergeCell ref="C157:C158"/>
    <mergeCell ref="C159:C160"/>
    <mergeCell ref="C99:C103"/>
    <mergeCell ref="C104:C108"/>
    <mergeCell ref="C140:C141"/>
    <mergeCell ref="D136:D139"/>
    <mergeCell ref="D117:D118"/>
    <mergeCell ref="D134:D135"/>
    <mergeCell ref="D115:D116"/>
    <mergeCell ref="D124:D126"/>
    <mergeCell ref="D119:D120"/>
    <mergeCell ref="D121:D123"/>
    <mergeCell ref="D99:D103"/>
    <mergeCell ref="D140:D141"/>
    <mergeCell ref="D308:D309"/>
    <mergeCell ref="A186:A187"/>
    <mergeCell ref="M422:V422"/>
    <mergeCell ref="J365:V365"/>
    <mergeCell ref="J375:V375"/>
    <mergeCell ref="H405:H406"/>
    <mergeCell ref="C403:C408"/>
    <mergeCell ref="H401:H402"/>
    <mergeCell ref="I363:I365"/>
    <mergeCell ref="J364:V364"/>
    <mergeCell ref="C329:C330"/>
    <mergeCell ref="C304:C306"/>
    <mergeCell ref="D190:D191"/>
    <mergeCell ref="C261:C263"/>
    <mergeCell ref="D231:D233"/>
    <mergeCell ref="D278:D281"/>
    <mergeCell ref="C201:C202"/>
    <mergeCell ref="C227:C228"/>
    <mergeCell ref="D287:D290"/>
    <mergeCell ref="D323:D325"/>
    <mergeCell ref="D304:D306"/>
    <mergeCell ref="D329:D330"/>
    <mergeCell ref="C253:C255"/>
    <mergeCell ref="I304:I305"/>
    <mergeCell ref="D457:D458"/>
    <mergeCell ref="D367:D368"/>
    <mergeCell ref="C378:C380"/>
    <mergeCell ref="D378:D380"/>
    <mergeCell ref="D393:D394"/>
    <mergeCell ref="D388:D390"/>
    <mergeCell ref="H383:V383"/>
    <mergeCell ref="C427:C428"/>
    <mergeCell ref="H374:H375"/>
    <mergeCell ref="C374:C375"/>
    <mergeCell ref="D409:D410"/>
    <mergeCell ref="C401:C402"/>
    <mergeCell ref="M368:V368"/>
    <mergeCell ref="I452:I453"/>
    <mergeCell ref="C367:C368"/>
    <mergeCell ref="D371:D372"/>
    <mergeCell ref="D449:D450"/>
    <mergeCell ref="C452:C453"/>
    <mergeCell ref="D374:D375"/>
    <mergeCell ref="J414:V414"/>
    <mergeCell ref="D411:D412"/>
    <mergeCell ref="D385:D387"/>
    <mergeCell ref="C531:C532"/>
    <mergeCell ref="C515:C518"/>
    <mergeCell ref="C434:C435"/>
    <mergeCell ref="H403:I403"/>
    <mergeCell ref="D461:D462"/>
    <mergeCell ref="D531:D532"/>
    <mergeCell ref="D404:D408"/>
    <mergeCell ref="C459:C460"/>
    <mergeCell ref="I427:I428"/>
    <mergeCell ref="C443:C444"/>
    <mergeCell ref="D436:D437"/>
    <mergeCell ref="C457:C458"/>
    <mergeCell ref="C497:C500"/>
    <mergeCell ref="C504:C505"/>
    <mergeCell ref="C501:C502"/>
    <mergeCell ref="H474:H475"/>
    <mergeCell ref="D484:D485"/>
    <mergeCell ref="C484:C485"/>
    <mergeCell ref="C493:C494"/>
    <mergeCell ref="D491:D492"/>
    <mergeCell ref="C526:C528"/>
    <mergeCell ref="D526:D528"/>
    <mergeCell ref="C446:C448"/>
    <mergeCell ref="D446:D448"/>
    <mergeCell ref="D159:D160"/>
    <mergeCell ref="D181:D185"/>
    <mergeCell ref="D145:D146"/>
    <mergeCell ref="C248:C251"/>
    <mergeCell ref="C266:C267"/>
    <mergeCell ref="A143:A144"/>
    <mergeCell ref="D163:D165"/>
    <mergeCell ref="C207:C208"/>
    <mergeCell ref="C239:C241"/>
    <mergeCell ref="A190:A191"/>
    <mergeCell ref="D248:D251"/>
    <mergeCell ref="D301:D302"/>
    <mergeCell ref="D207:D208"/>
    <mergeCell ref="D200:D202"/>
    <mergeCell ref="D210:D213"/>
    <mergeCell ref="D161:D162"/>
    <mergeCell ref="D204:D205"/>
    <mergeCell ref="D172:D173"/>
    <mergeCell ref="D186:D187"/>
    <mergeCell ref="D192:D193"/>
    <mergeCell ref="D174:D175"/>
    <mergeCell ref="D178:D179"/>
    <mergeCell ref="D273:D275"/>
    <mergeCell ref="A172:A173"/>
    <mergeCell ref="C231:C233"/>
    <mergeCell ref="A140:A141"/>
    <mergeCell ref="A192:A193"/>
    <mergeCell ref="A148:A149"/>
    <mergeCell ref="A112:A113"/>
    <mergeCell ref="C134:C135"/>
    <mergeCell ref="C172:C173"/>
    <mergeCell ref="C115:C116"/>
    <mergeCell ref="C203:C205"/>
    <mergeCell ref="A170:A171"/>
    <mergeCell ref="A115:A116"/>
    <mergeCell ref="A178:A179"/>
    <mergeCell ref="C229:C230"/>
    <mergeCell ref="A163:A166"/>
    <mergeCell ref="C121:C123"/>
    <mergeCell ref="C198:C200"/>
    <mergeCell ref="C161:C162"/>
    <mergeCell ref="C209:C214"/>
    <mergeCell ref="C174:C175"/>
    <mergeCell ref="C163:C165"/>
    <mergeCell ref="A231:A233"/>
    <mergeCell ref="C143:C144"/>
    <mergeCell ref="C192:C193"/>
    <mergeCell ref="D127:D128"/>
    <mergeCell ref="D104:D108"/>
    <mergeCell ref="D130:D131"/>
    <mergeCell ref="C470:C471"/>
    <mergeCell ref="C474:C476"/>
    <mergeCell ref="C491:C492"/>
    <mergeCell ref="C419:C420"/>
    <mergeCell ref="D418:D420"/>
    <mergeCell ref="D416:D417"/>
    <mergeCell ref="C395:C399"/>
    <mergeCell ref="D395:D399"/>
    <mergeCell ref="D157:D158"/>
    <mergeCell ref="C170:C171"/>
    <mergeCell ref="C273:C275"/>
    <mergeCell ref="C393:C394"/>
    <mergeCell ref="C391:C392"/>
    <mergeCell ref="D391:D392"/>
    <mergeCell ref="D356:D357"/>
    <mergeCell ref="C465:C466"/>
    <mergeCell ref="D465:D466"/>
    <mergeCell ref="C422:C426"/>
    <mergeCell ref="D422:D426"/>
    <mergeCell ref="D438:D439"/>
    <mergeCell ref="C449:C450"/>
  </mergeCells>
  <phoneticPr fontId="3" type="noConversion"/>
  <pageMargins left="0" right="0" top="0" bottom="0" header="0" footer="0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"/>
  <sheetViews>
    <sheetView topLeftCell="A25" workbookViewId="0">
      <selection activeCell="C34" sqref="C34"/>
    </sheetView>
  </sheetViews>
  <sheetFormatPr defaultRowHeight="15" x14ac:dyDescent="0.25"/>
  <cols>
    <col min="1" max="1" width="47.140625" style="1" customWidth="1"/>
    <col min="2" max="2" width="19.28515625" bestFit="1" customWidth="1"/>
  </cols>
  <sheetData>
    <row r="1" spans="1:2" ht="19.5" x14ac:dyDescent="0.25">
      <c r="A1" s="32"/>
      <c r="B1" t="s">
        <v>1753</v>
      </c>
    </row>
    <row r="2" spans="1:2" x14ac:dyDescent="0.25">
      <c r="A2" s="36" t="s">
        <v>62</v>
      </c>
    </row>
    <row r="3" spans="1:2" x14ac:dyDescent="0.25">
      <c r="A3" s="22" t="s">
        <v>55</v>
      </c>
    </row>
    <row r="4" spans="1:2" x14ac:dyDescent="0.25">
      <c r="A4" s="16" t="s">
        <v>98</v>
      </c>
    </row>
    <row r="5" spans="1:2" x14ac:dyDescent="0.25">
      <c r="A5" s="16" t="s">
        <v>187</v>
      </c>
    </row>
    <row r="6" spans="1:2" x14ac:dyDescent="0.25">
      <c r="A6" s="10" t="s">
        <v>192</v>
      </c>
    </row>
    <row r="7" spans="1:2" x14ac:dyDescent="0.25">
      <c r="A7" s="36" t="s">
        <v>124</v>
      </c>
    </row>
    <row r="8" spans="1:2" x14ac:dyDescent="0.25">
      <c r="A8" s="38" t="s">
        <v>179</v>
      </c>
    </row>
    <row r="9" spans="1:2" x14ac:dyDescent="0.25">
      <c r="A9" s="7" t="s">
        <v>231</v>
      </c>
    </row>
    <row r="10" spans="1:2" x14ac:dyDescent="0.25">
      <c r="A10" s="36" t="s">
        <v>435</v>
      </c>
    </row>
    <row r="11" spans="1:2" x14ac:dyDescent="0.25">
      <c r="A11" s="38" t="s">
        <v>339</v>
      </c>
    </row>
    <row r="12" spans="1:2" x14ac:dyDescent="0.25">
      <c r="A12" s="50" t="s">
        <v>364</v>
      </c>
    </row>
    <row r="13" spans="1:2" x14ac:dyDescent="0.25">
      <c r="A13" s="36" t="s">
        <v>403</v>
      </c>
    </row>
    <row r="14" spans="1:2" x14ac:dyDescent="0.25">
      <c r="A14" s="38" t="s">
        <v>1457</v>
      </c>
    </row>
    <row r="15" spans="1:2" x14ac:dyDescent="0.25">
      <c r="A15" s="22" t="s">
        <v>1568</v>
      </c>
    </row>
    <row r="16" spans="1:2" x14ac:dyDescent="0.25">
      <c r="A16" s="10" t="s">
        <v>354</v>
      </c>
    </row>
    <row r="17" spans="1:1" x14ac:dyDescent="0.25">
      <c r="A17" s="50" t="s">
        <v>1484</v>
      </c>
    </row>
    <row r="18" spans="1:1" x14ac:dyDescent="0.25">
      <c r="A18" s="36" t="s">
        <v>786</v>
      </c>
    </row>
    <row r="19" spans="1:1" ht="25.5" x14ac:dyDescent="0.25">
      <c r="A19" s="38" t="s">
        <v>796</v>
      </c>
    </row>
    <row r="20" spans="1:1" x14ac:dyDescent="0.25">
      <c r="A20" s="50" t="s">
        <v>1466</v>
      </c>
    </row>
    <row r="21" spans="1:1" x14ac:dyDescent="0.25">
      <c r="A21" s="50" t="s">
        <v>508</v>
      </c>
    </row>
    <row r="22" spans="1:1" x14ac:dyDescent="0.25">
      <c r="A22" s="22" t="s">
        <v>503</v>
      </c>
    </row>
    <row r="23" spans="1:1" x14ac:dyDescent="0.25">
      <c r="A23" s="38" t="s">
        <v>894</v>
      </c>
    </row>
    <row r="24" spans="1:1" x14ac:dyDescent="0.25">
      <c r="A24" s="50" t="s">
        <v>1549</v>
      </c>
    </row>
    <row r="25" spans="1:1" x14ac:dyDescent="0.25">
      <c r="A25" s="50" t="s">
        <v>485</v>
      </c>
    </row>
    <row r="26" spans="1:1" x14ac:dyDescent="0.25">
      <c r="A26" s="22" t="s">
        <v>596</v>
      </c>
    </row>
    <row r="27" spans="1:1" x14ac:dyDescent="0.25">
      <c r="A27" s="10" t="s">
        <v>593</v>
      </c>
    </row>
    <row r="28" spans="1:1" x14ac:dyDescent="0.25">
      <c r="A28" s="36" t="s">
        <v>688</v>
      </c>
    </row>
    <row r="29" spans="1:1" x14ac:dyDescent="0.25">
      <c r="A29" s="38" t="s">
        <v>663</v>
      </c>
    </row>
    <row r="30" spans="1:1" x14ac:dyDescent="0.25">
      <c r="A30" s="22" t="s">
        <v>745</v>
      </c>
    </row>
    <row r="31" spans="1:1" x14ac:dyDescent="0.25">
      <c r="A31" s="10" t="s">
        <v>714</v>
      </c>
    </row>
    <row r="32" spans="1:1" x14ac:dyDescent="0.25">
      <c r="A32" s="50" t="s">
        <v>1016</v>
      </c>
    </row>
    <row r="33" spans="1:2" x14ac:dyDescent="0.25">
      <c r="A33" s="36" t="s">
        <v>801</v>
      </c>
    </row>
    <row r="34" spans="1:2" x14ac:dyDescent="0.25">
      <c r="A34" s="37" t="s">
        <v>836</v>
      </c>
      <c r="B34">
        <v>1</v>
      </c>
    </row>
    <row r="35" spans="1:2" x14ac:dyDescent="0.25">
      <c r="A35" s="38" t="s">
        <v>906</v>
      </c>
    </row>
    <row r="36" spans="1:2" x14ac:dyDescent="0.25">
      <c r="A36" s="36" t="s">
        <v>963</v>
      </c>
    </row>
    <row r="37" spans="1:2" x14ac:dyDescent="0.25">
      <c r="A37" s="38" t="s">
        <v>976</v>
      </c>
    </row>
    <row r="38" spans="1:2" x14ac:dyDescent="0.25">
      <c r="A38" s="36" t="s">
        <v>929</v>
      </c>
    </row>
    <row r="39" spans="1:2" x14ac:dyDescent="0.25">
      <c r="A39" s="10" t="s">
        <v>954</v>
      </c>
    </row>
    <row r="40" spans="1:2" x14ac:dyDescent="0.25">
      <c r="A40" s="22" t="s">
        <v>949</v>
      </c>
    </row>
    <row r="41" spans="1:2" x14ac:dyDescent="0.25">
      <c r="A41" s="10" t="s">
        <v>951</v>
      </c>
    </row>
    <row r="42" spans="1:2" x14ac:dyDescent="0.25">
      <c r="A42" s="10" t="s">
        <v>959</v>
      </c>
    </row>
    <row r="43" spans="1:2" x14ac:dyDescent="0.25">
      <c r="A43" s="50" t="s">
        <v>1066</v>
      </c>
    </row>
    <row r="44" spans="1:2" x14ac:dyDescent="0.25">
      <c r="A44" s="50" t="s">
        <v>1189</v>
      </c>
    </row>
    <row r="45" spans="1:2" x14ac:dyDescent="0.25">
      <c r="A45" s="22" t="s">
        <v>1082</v>
      </c>
    </row>
    <row r="46" spans="1:2" x14ac:dyDescent="0.25">
      <c r="A46" s="37" t="s">
        <v>1171</v>
      </c>
    </row>
    <row r="47" spans="1:2" x14ac:dyDescent="0.25">
      <c r="A47" s="37" t="s">
        <v>1184</v>
      </c>
    </row>
    <row r="48" spans="1:2" x14ac:dyDescent="0.25">
      <c r="A48" s="37" t="s">
        <v>1175</v>
      </c>
    </row>
    <row r="49" spans="1:2" x14ac:dyDescent="0.25">
      <c r="A49" s="37" t="s">
        <v>1087</v>
      </c>
    </row>
    <row r="50" spans="1:2" x14ac:dyDescent="0.25">
      <c r="A50" s="51" t="s">
        <v>1</v>
      </c>
    </row>
    <row r="51" spans="1:2" x14ac:dyDescent="0.25">
      <c r="A51" s="38" t="s">
        <v>1226</v>
      </c>
    </row>
    <row r="52" spans="1:2" x14ac:dyDescent="0.25">
      <c r="A52" s="36" t="s">
        <v>1247</v>
      </c>
    </row>
    <row r="53" spans="1:2" x14ac:dyDescent="0.25">
      <c r="A53" s="37" t="s">
        <v>1273</v>
      </c>
    </row>
    <row r="54" spans="1:2" x14ac:dyDescent="0.25">
      <c r="A54" s="37" t="s">
        <v>1326</v>
      </c>
    </row>
    <row r="55" spans="1:2" x14ac:dyDescent="0.25">
      <c r="A55" s="10" t="s">
        <v>1347</v>
      </c>
    </row>
    <row r="56" spans="1:2" x14ac:dyDescent="0.25">
      <c r="A56" s="38" t="s">
        <v>1352</v>
      </c>
    </row>
    <row r="57" spans="1:2" x14ac:dyDescent="0.25">
      <c r="A57" s="22" t="s">
        <v>816</v>
      </c>
    </row>
    <row r="58" spans="1:2" x14ac:dyDescent="0.25">
      <c r="A58" s="10" t="s">
        <v>359</v>
      </c>
    </row>
    <row r="59" spans="1:2" x14ac:dyDescent="0.25">
      <c r="A59" s="36" t="s">
        <v>607</v>
      </c>
    </row>
    <row r="60" spans="1:2" x14ac:dyDescent="0.25">
      <c r="A60" s="38" t="s">
        <v>1196</v>
      </c>
    </row>
    <row r="61" spans="1:2" x14ac:dyDescent="0.25">
      <c r="A61" s="36" t="s">
        <v>1397</v>
      </c>
    </row>
    <row r="62" spans="1:2" x14ac:dyDescent="0.25">
      <c r="A62" s="16" t="s">
        <v>1040</v>
      </c>
    </row>
    <row r="63" spans="1:2" x14ac:dyDescent="0.25">
      <c r="A63" s="16" t="s">
        <v>88</v>
      </c>
      <c r="B63">
        <v>1</v>
      </c>
    </row>
    <row r="64" spans="1:2" x14ac:dyDescent="0.25">
      <c r="A64" s="37" t="s">
        <v>543</v>
      </c>
    </row>
    <row r="65" spans="1:2" x14ac:dyDescent="0.25">
      <c r="A65" s="38" t="s">
        <v>1378</v>
      </c>
      <c r="B65">
        <v>1</v>
      </c>
    </row>
    <row r="66" spans="1:2" x14ac:dyDescent="0.25">
      <c r="A66" s="50" t="s">
        <v>46</v>
      </c>
    </row>
    <row r="67" spans="1:2" x14ac:dyDescent="0.25">
      <c r="A67" s="22" t="s">
        <v>71</v>
      </c>
    </row>
    <row r="68" spans="1:2" x14ac:dyDescent="0.25">
      <c r="A68" s="37" t="s">
        <v>91</v>
      </c>
    </row>
    <row r="69" spans="1:2" x14ac:dyDescent="0.25">
      <c r="A69" s="16" t="s">
        <v>101</v>
      </c>
    </row>
    <row r="70" spans="1:2" x14ac:dyDescent="0.25">
      <c r="A70" s="16" t="s">
        <v>988</v>
      </c>
    </row>
    <row r="71" spans="1:2" x14ac:dyDescent="0.25">
      <c r="A71" s="16" t="s">
        <v>261</v>
      </c>
    </row>
    <row r="72" spans="1:2" x14ac:dyDescent="0.25">
      <c r="A72" s="38" t="s">
        <v>514</v>
      </c>
    </row>
    <row r="73" spans="1:2" x14ac:dyDescent="0.25">
      <c r="A73" s="36" t="s">
        <v>312</v>
      </c>
    </row>
    <row r="74" spans="1:2" x14ac:dyDescent="0.25">
      <c r="A74" s="38" t="s">
        <v>298</v>
      </c>
    </row>
    <row r="75" spans="1:2" x14ac:dyDescent="0.25">
      <c r="A75" s="36" t="s">
        <v>302</v>
      </c>
    </row>
    <row r="76" spans="1:2" ht="25.5" x14ac:dyDescent="0.25">
      <c r="A76" s="38" t="s">
        <v>285</v>
      </c>
    </row>
    <row r="77" spans="1:2" x14ac:dyDescent="0.25">
      <c r="A77" s="36" t="s">
        <v>293</v>
      </c>
    </row>
    <row r="78" spans="1:2" x14ac:dyDescent="0.25">
      <c r="A78" s="38" t="s">
        <v>271</v>
      </c>
    </row>
    <row r="79" spans="1:2" x14ac:dyDescent="0.25">
      <c r="A79" s="36" t="s">
        <v>318</v>
      </c>
    </row>
    <row r="80" spans="1:2" x14ac:dyDescent="0.25">
      <c r="A80" s="38" t="s">
        <v>1212</v>
      </c>
    </row>
    <row r="81" spans="1:2" x14ac:dyDescent="0.25">
      <c r="A81" s="22" t="s">
        <v>150</v>
      </c>
      <c r="B81">
        <v>1</v>
      </c>
    </row>
    <row r="82" spans="1:2" x14ac:dyDescent="0.25">
      <c r="A82" s="37" t="s">
        <v>1562</v>
      </c>
    </row>
    <row r="83" spans="1:2" x14ac:dyDescent="0.25">
      <c r="A83" s="10" t="s">
        <v>197</v>
      </c>
    </row>
    <row r="84" spans="1:2" x14ac:dyDescent="0.25">
      <c r="A84" s="22" t="s">
        <v>992</v>
      </c>
    </row>
    <row r="85" spans="1:2" x14ac:dyDescent="0.25">
      <c r="A85" s="10" t="s">
        <v>1260</v>
      </c>
    </row>
    <row r="86" spans="1:2" x14ac:dyDescent="0.25">
      <c r="A86" s="22" t="s">
        <v>1686</v>
      </c>
    </row>
    <row r="87" spans="1:2" x14ac:dyDescent="0.25">
      <c r="A87" s="37" t="s">
        <v>247</v>
      </c>
    </row>
    <row r="88" spans="1:2" x14ac:dyDescent="0.25">
      <c r="A88" s="10" t="s">
        <v>956</v>
      </c>
      <c r="B88">
        <v>1</v>
      </c>
    </row>
    <row r="89" spans="1:2" x14ac:dyDescent="0.25">
      <c r="A89" s="50" t="s">
        <v>1589</v>
      </c>
    </row>
    <row r="90" spans="1:2" x14ac:dyDescent="0.25">
      <c r="A90" s="22" t="s">
        <v>756</v>
      </c>
    </row>
    <row r="91" spans="1:2" x14ac:dyDescent="0.25">
      <c r="A91" s="16" t="s">
        <v>1222</v>
      </c>
    </row>
    <row r="92" spans="1:2" x14ac:dyDescent="0.25">
      <c r="A92" s="37" t="s">
        <v>679</v>
      </c>
      <c r="B92">
        <v>1</v>
      </c>
    </row>
    <row r="93" spans="1:2" x14ac:dyDescent="0.25">
      <c r="A93" s="10" t="s">
        <v>1385</v>
      </c>
    </row>
    <row r="94" spans="1:2" x14ac:dyDescent="0.25">
      <c r="A94" s="50" t="s">
        <v>1411</v>
      </c>
    </row>
    <row r="95" spans="1:2" x14ac:dyDescent="0.25">
      <c r="A95" s="50" t="s">
        <v>1252</v>
      </c>
    </row>
    <row r="96" spans="1:2" x14ac:dyDescent="0.25">
      <c r="A96" s="22" t="s">
        <v>1575</v>
      </c>
    </row>
    <row r="97" spans="1:2" ht="25.5" x14ac:dyDescent="0.25">
      <c r="A97" s="16" t="s">
        <v>1077</v>
      </c>
    </row>
    <row r="98" spans="1:2" x14ac:dyDescent="0.25">
      <c r="A98" s="16" t="s">
        <v>1433</v>
      </c>
    </row>
    <row r="99" spans="1:2" x14ac:dyDescent="0.25">
      <c r="A99" s="37" t="s">
        <v>470</v>
      </c>
      <c r="B99">
        <v>1</v>
      </c>
    </row>
    <row r="100" spans="1:2" ht="25.5" x14ac:dyDescent="0.25">
      <c r="A100" s="38" t="s">
        <v>1629</v>
      </c>
    </row>
    <row r="101" spans="1:2" x14ac:dyDescent="0.25">
      <c r="A101" s="36" t="s">
        <v>1234</v>
      </c>
    </row>
    <row r="102" spans="1:2" x14ac:dyDescent="0.25">
      <c r="A102" s="37" t="s">
        <v>1333</v>
      </c>
    </row>
    <row r="103" spans="1:2" x14ac:dyDescent="0.25">
      <c r="A103" s="37" t="s">
        <v>1712</v>
      </c>
    </row>
    <row r="104" spans="1:2" x14ac:dyDescent="0.25">
      <c r="A104" s="37" t="s">
        <v>155</v>
      </c>
    </row>
    <row r="105" spans="1:2" x14ac:dyDescent="0.25">
      <c r="A105" s="10" t="s">
        <v>551</v>
      </c>
      <c r="B105">
        <v>1</v>
      </c>
    </row>
    <row r="106" spans="1:2" x14ac:dyDescent="0.25">
      <c r="A106" s="37" t="s">
        <v>533</v>
      </c>
    </row>
    <row r="107" spans="1:2" x14ac:dyDescent="0.25">
      <c r="A107" s="36" t="s">
        <v>527</v>
      </c>
      <c r="B107">
        <v>1</v>
      </c>
    </row>
    <row r="108" spans="1:2" x14ac:dyDescent="0.25">
      <c r="A108" s="10" t="s">
        <v>1733</v>
      </c>
    </row>
    <row r="109" spans="1:2" x14ac:dyDescent="0.25">
      <c r="A109" s="36" t="s">
        <v>942</v>
      </c>
    </row>
    <row r="110" spans="1:2" x14ac:dyDescent="0.25">
      <c r="A110" s="38" t="s">
        <v>569</v>
      </c>
    </row>
    <row r="111" spans="1:2" x14ac:dyDescent="0.25">
      <c r="A111" s="50" t="s">
        <v>556</v>
      </c>
    </row>
    <row r="112" spans="1:2" x14ac:dyDescent="0.25">
      <c r="A112" s="36" t="s">
        <v>1584</v>
      </c>
    </row>
    <row r="113" spans="1:1" x14ac:dyDescent="0.25">
      <c r="A113" s="38" t="s">
        <v>444</v>
      </c>
    </row>
    <row r="114" spans="1:1" x14ac:dyDescent="0.25">
      <c r="A114" s="36" t="s">
        <v>921</v>
      </c>
    </row>
    <row r="115" spans="1:1" x14ac:dyDescent="0.25">
      <c r="A115" s="37" t="s">
        <v>412</v>
      </c>
    </row>
    <row r="116" spans="1:1" x14ac:dyDescent="0.25">
      <c r="A116" s="37" t="s">
        <v>612</v>
      </c>
    </row>
    <row r="117" spans="1:1" x14ac:dyDescent="0.25">
      <c r="A117" s="10" t="s">
        <v>622</v>
      </c>
    </row>
    <row r="118" spans="1:1" x14ac:dyDescent="0.25">
      <c r="A118" s="36" t="s">
        <v>627</v>
      </c>
    </row>
    <row r="119" spans="1:1" x14ac:dyDescent="0.25">
      <c r="A119" s="37" t="s">
        <v>996</v>
      </c>
    </row>
    <row r="120" spans="1:1" x14ac:dyDescent="0.25">
      <c r="A120" s="10" t="s">
        <v>1025</v>
      </c>
    </row>
    <row r="121" spans="1:1" x14ac:dyDescent="0.25">
      <c r="A121" s="22" t="s">
        <v>1719</v>
      </c>
    </row>
    <row r="122" spans="1:1" x14ac:dyDescent="0.25">
      <c r="A122" s="16" t="s">
        <v>1723</v>
      </c>
    </row>
    <row r="123" spans="1:1" x14ac:dyDescent="0.25">
      <c r="A123" s="38" t="s">
        <v>668</v>
      </c>
    </row>
    <row r="124" spans="1:1" x14ac:dyDescent="0.25">
      <c r="A124" s="22" t="s">
        <v>118</v>
      </c>
    </row>
    <row r="125" spans="1:1" x14ac:dyDescent="0.25">
      <c r="A125" s="10" t="s">
        <v>653</v>
      </c>
    </row>
    <row r="126" spans="1:1" x14ac:dyDescent="0.25">
      <c r="A126" s="22" t="s">
        <v>752</v>
      </c>
    </row>
    <row r="127" spans="1:1" x14ac:dyDescent="0.25">
      <c r="A127" s="37" t="s">
        <v>823</v>
      </c>
    </row>
    <row r="128" spans="1:1" x14ac:dyDescent="0.25">
      <c r="A128" s="10" t="s">
        <v>660</v>
      </c>
    </row>
    <row r="129" spans="1:1" x14ac:dyDescent="0.25">
      <c r="A129" s="22" t="s">
        <v>985</v>
      </c>
    </row>
    <row r="130" spans="1:1" x14ac:dyDescent="0.25">
      <c r="A130" s="38" t="s">
        <v>1702</v>
      </c>
    </row>
    <row r="131" spans="1:1" x14ac:dyDescent="0.25">
      <c r="A131" s="22" t="s">
        <v>819</v>
      </c>
    </row>
    <row r="132" spans="1:1" x14ac:dyDescent="0.25">
      <c r="A132" s="10" t="s">
        <v>587</v>
      </c>
    </row>
    <row r="133" spans="1:1" x14ac:dyDescent="0.25">
      <c r="A133" s="36" t="s">
        <v>1266</v>
      </c>
    </row>
    <row r="134" spans="1:1" x14ac:dyDescent="0.25">
      <c r="A134" s="16" t="s">
        <v>1231</v>
      </c>
    </row>
    <row r="135" spans="1:1" x14ac:dyDescent="0.25">
      <c r="A135" s="37" t="s">
        <v>881</v>
      </c>
    </row>
    <row r="136" spans="1:1" x14ac:dyDescent="0.25">
      <c r="A136" s="10" t="s">
        <v>1002</v>
      </c>
    </row>
    <row r="137" spans="1:1" x14ac:dyDescent="0.25">
      <c r="A137" s="36" t="s">
        <v>811</v>
      </c>
    </row>
    <row r="138" spans="1:1" x14ac:dyDescent="0.25">
      <c r="A138" s="38" t="s">
        <v>454</v>
      </c>
    </row>
    <row r="139" spans="1:1" x14ac:dyDescent="0.25">
      <c r="A139" s="37" t="s">
        <v>841</v>
      </c>
    </row>
    <row r="140" spans="1:1" x14ac:dyDescent="0.25">
      <c r="A140" s="36" t="s">
        <v>222</v>
      </c>
    </row>
    <row r="141" spans="1:1" x14ac:dyDescent="0.25">
      <c r="A141" s="38" t="s">
        <v>494</v>
      </c>
    </row>
    <row r="142" spans="1:1" x14ac:dyDescent="0.25">
      <c r="A142" s="36" t="s">
        <v>855</v>
      </c>
    </row>
    <row r="143" spans="1:1" x14ac:dyDescent="0.25">
      <c r="A143" s="10" t="s">
        <v>336</v>
      </c>
    </row>
    <row r="144" spans="1:1" x14ac:dyDescent="0.25">
      <c r="A144" s="50" t="s">
        <v>478</v>
      </c>
    </row>
    <row r="145" spans="1:1" x14ac:dyDescent="0.25">
      <c r="A145" s="36" t="s">
        <v>1129</v>
      </c>
    </row>
    <row r="146" spans="1:1" x14ac:dyDescent="0.25">
      <c r="A146" s="38" t="s">
        <v>165</v>
      </c>
    </row>
    <row r="147" spans="1:1" x14ac:dyDescent="0.25">
      <c r="A147" s="36" t="s">
        <v>644</v>
      </c>
    </row>
    <row r="148" spans="1:1" x14ac:dyDescent="0.25">
      <c r="A148" s="37" t="s">
        <v>1429</v>
      </c>
    </row>
    <row r="149" spans="1:1" x14ac:dyDescent="0.25">
      <c r="A149" s="10" t="s">
        <v>739</v>
      </c>
    </row>
    <row r="150" spans="1:1" x14ac:dyDescent="0.25">
      <c r="A150" s="36" t="s">
        <v>1203</v>
      </c>
    </row>
    <row r="151" spans="1:1" x14ac:dyDescent="0.25">
      <c r="A151" s="37" t="s">
        <v>1339</v>
      </c>
    </row>
    <row r="152" spans="1:1" x14ac:dyDescent="0.25">
      <c r="A152" s="38" t="s">
        <v>1727</v>
      </c>
    </row>
    <row r="153" spans="1:1" x14ac:dyDescent="0.25">
      <c r="A153" s="7" t="s">
        <v>1045</v>
      </c>
    </row>
    <row r="154" spans="1:1" x14ac:dyDescent="0.25">
      <c r="A154" s="36" t="s">
        <v>130</v>
      </c>
    </row>
    <row r="155" spans="1:1" x14ac:dyDescent="0.25">
      <c r="A155" s="37" t="s">
        <v>1029</v>
      </c>
    </row>
    <row r="156" spans="1:1" x14ac:dyDescent="0.25">
      <c r="A156" s="16" t="s">
        <v>1462</v>
      </c>
    </row>
    <row r="157" spans="1:1" x14ac:dyDescent="0.25">
      <c r="A157" s="10" t="s">
        <v>935</v>
      </c>
    </row>
    <row r="158" spans="1:1" x14ac:dyDescent="0.25">
      <c r="A158" s="36" t="s">
        <v>1477</v>
      </c>
    </row>
    <row r="159" spans="1:1" x14ac:dyDescent="0.25">
      <c r="A159" s="38" t="s">
        <v>1522</v>
      </c>
    </row>
    <row r="160" spans="1:1" x14ac:dyDescent="0.25">
      <c r="A160" s="22" t="s">
        <v>939</v>
      </c>
    </row>
    <row r="161" spans="1:1" x14ac:dyDescent="0.25">
      <c r="A161" s="16" t="s">
        <v>1209</v>
      </c>
    </row>
    <row r="162" spans="1:1" x14ac:dyDescent="0.25">
      <c r="A162" s="16" t="s">
        <v>1740</v>
      </c>
    </row>
    <row r="163" spans="1:1" x14ac:dyDescent="0.25">
      <c r="A163" s="38" t="s">
        <v>1607</v>
      </c>
    </row>
    <row r="164" spans="1:1" x14ac:dyDescent="0.25">
      <c r="A164" s="52" t="s">
        <v>760</v>
      </c>
    </row>
    <row r="165" spans="1:1" x14ac:dyDescent="0.25">
      <c r="A165" s="50" t="s">
        <v>1052</v>
      </c>
    </row>
    <row r="166" spans="1:1" x14ac:dyDescent="0.25">
      <c r="A166" s="50" t="s">
        <v>1150</v>
      </c>
    </row>
    <row r="167" spans="1:1" x14ac:dyDescent="0.25">
      <c r="A167" s="36" t="s">
        <v>1137</v>
      </c>
    </row>
    <row r="168" spans="1:1" x14ac:dyDescent="0.25">
      <c r="A168" s="38" t="s">
        <v>1005</v>
      </c>
    </row>
    <row r="169" spans="1:1" x14ac:dyDescent="0.25">
      <c r="A169" s="36" t="s">
        <v>173</v>
      </c>
    </row>
    <row r="170" spans="1:1" x14ac:dyDescent="0.25">
      <c r="A170" s="38" t="s">
        <v>1099</v>
      </c>
    </row>
    <row r="171" spans="1:1" x14ac:dyDescent="0.25">
      <c r="A171" s="22" t="s">
        <v>1496</v>
      </c>
    </row>
    <row r="172" spans="1:1" x14ac:dyDescent="0.25">
      <c r="A172" s="37" t="s">
        <v>631</v>
      </c>
    </row>
    <row r="173" spans="1:1" x14ac:dyDescent="0.25">
      <c r="A173" s="38" t="s">
        <v>1539</v>
      </c>
    </row>
    <row r="174" spans="1:1" x14ac:dyDescent="0.25">
      <c r="A174" s="7" t="s">
        <v>387</v>
      </c>
    </row>
    <row r="175" spans="1:1" x14ac:dyDescent="0.25">
      <c r="A175" s="22" t="s">
        <v>1662</v>
      </c>
    </row>
    <row r="176" spans="1:1" x14ac:dyDescent="0.25">
      <c r="A176" s="38" t="s">
        <v>240</v>
      </c>
    </row>
    <row r="177" spans="1:2" x14ac:dyDescent="0.25">
      <c r="A177" s="36" t="s">
        <v>393</v>
      </c>
    </row>
    <row r="178" spans="1:2" x14ac:dyDescent="0.25">
      <c r="A178" s="37" t="s">
        <v>376</v>
      </c>
      <c r="B178">
        <v>1</v>
      </c>
    </row>
    <row r="179" spans="1:2" x14ac:dyDescent="0.25">
      <c r="A179" s="16" t="s">
        <v>1518</v>
      </c>
    </row>
    <row r="180" spans="1:2" x14ac:dyDescent="0.25">
      <c r="A180" s="16" t="s">
        <v>1745</v>
      </c>
      <c r="B180">
        <v>1</v>
      </c>
    </row>
    <row r="181" spans="1:2" x14ac:dyDescent="0.25">
      <c r="A181" s="37" t="s">
        <v>1676</v>
      </c>
    </row>
    <row r="182" spans="1:2" x14ac:dyDescent="0.25">
      <c r="A182" s="10" t="s">
        <v>1219</v>
      </c>
    </row>
    <row r="183" spans="1:2" x14ac:dyDescent="0.25">
      <c r="A183" s="36" t="s">
        <v>577</v>
      </c>
    </row>
    <row r="184" spans="1:2" x14ac:dyDescent="0.25">
      <c r="A184" s="10" t="s">
        <v>1555</v>
      </c>
    </row>
    <row r="185" spans="1:2" x14ac:dyDescent="0.25">
      <c r="A185" s="7" t="s">
        <v>1240</v>
      </c>
    </row>
    <row r="186" spans="1:2" x14ac:dyDescent="0.25">
      <c r="A186" s="7" t="s">
        <v>1243</v>
      </c>
    </row>
    <row r="187" spans="1:2" x14ac:dyDescent="0.25">
      <c r="A187" s="36" t="s">
        <v>418</v>
      </c>
    </row>
    <row r="188" spans="1:2" x14ac:dyDescent="0.25">
      <c r="A188" s="38" t="s">
        <v>1708</v>
      </c>
      <c r="B188">
        <v>1</v>
      </c>
    </row>
    <row r="189" spans="1:2" x14ac:dyDescent="0.25">
      <c r="A189" s="36" t="s">
        <v>1419</v>
      </c>
    </row>
    <row r="190" spans="1:2" x14ac:dyDescent="0.25">
      <c r="A190" s="38" t="s">
        <v>460</v>
      </c>
    </row>
    <row r="191" spans="1:2" x14ac:dyDescent="0.25">
      <c r="A191" s="22" t="s">
        <v>407</v>
      </c>
    </row>
    <row r="192" spans="1:2" x14ac:dyDescent="0.25">
      <c r="A192" s="38" t="s">
        <v>1303</v>
      </c>
    </row>
    <row r="193" spans="1:2" x14ac:dyDescent="0.25">
      <c r="A193" s="36" t="s">
        <v>601</v>
      </c>
    </row>
    <row r="194" spans="1:2" x14ac:dyDescent="0.25">
      <c r="A194" s="38" t="s">
        <v>76</v>
      </c>
    </row>
    <row r="195" spans="1:2" x14ac:dyDescent="0.25">
      <c r="A195" s="36" t="s">
        <v>773</v>
      </c>
    </row>
    <row r="196" spans="1:2" x14ac:dyDescent="0.25">
      <c r="A196" s="16" t="s">
        <v>1298</v>
      </c>
    </row>
    <row r="197" spans="1:2" x14ac:dyDescent="0.25">
      <c r="A197" s="37" t="s">
        <v>1368</v>
      </c>
    </row>
    <row r="198" spans="1:2" x14ac:dyDescent="0.25">
      <c r="A198" s="37" t="s">
        <v>1105</v>
      </c>
    </row>
    <row r="199" spans="1:2" x14ac:dyDescent="0.25">
      <c r="A199" s="10" t="s">
        <v>1405</v>
      </c>
    </row>
    <row r="200" spans="1:2" x14ac:dyDescent="0.25">
      <c r="A200" s="22" t="s">
        <v>112</v>
      </c>
      <c r="B200">
        <v>1</v>
      </c>
    </row>
    <row r="201" spans="1:2" ht="25.5" x14ac:dyDescent="0.25">
      <c r="A201" s="37" t="s">
        <v>1310</v>
      </c>
      <c r="B201">
        <v>1</v>
      </c>
    </row>
    <row r="202" spans="1:2" x14ac:dyDescent="0.25">
      <c r="A202" s="38" t="s">
        <v>1442</v>
      </c>
    </row>
    <row r="203" spans="1:2" x14ac:dyDescent="0.25">
      <c r="A203" s="7" t="s">
        <v>1546</v>
      </c>
    </row>
    <row r="204" spans="1:2" x14ac:dyDescent="0.25">
      <c r="A204" s="22" t="s">
        <v>1074</v>
      </c>
    </row>
    <row r="205" spans="1:2" x14ac:dyDescent="0.25">
      <c r="A205" s="38" t="s">
        <v>141</v>
      </c>
    </row>
    <row r="206" spans="1:2" ht="25.5" x14ac:dyDescent="0.25">
      <c r="A206" s="36" t="s">
        <v>673</v>
      </c>
    </row>
    <row r="207" spans="1:2" x14ac:dyDescent="0.25">
      <c r="A207" s="37" t="s">
        <v>912</v>
      </c>
    </row>
    <row r="208" spans="1:2" ht="25.5" x14ac:dyDescent="0.25">
      <c r="A208" s="16" t="s">
        <v>1125</v>
      </c>
    </row>
    <row r="209" spans="1:1" x14ac:dyDescent="0.25">
      <c r="A209" s="37" t="s">
        <v>1529</v>
      </c>
    </row>
    <row r="210" spans="1:1" x14ac:dyDescent="0.25">
      <c r="A210" s="16" t="s">
        <v>1736</v>
      </c>
    </row>
    <row r="211" spans="1:1" x14ac:dyDescent="0.25">
      <c r="A211" s="38" t="s">
        <v>718</v>
      </c>
    </row>
    <row r="212" spans="1:1" x14ac:dyDescent="0.25">
      <c r="A212" s="7" t="s">
        <v>1034</v>
      </c>
    </row>
    <row r="213" spans="1:1" x14ac:dyDescent="0.25">
      <c r="A213" s="50" t="s">
        <v>1600</v>
      </c>
    </row>
    <row r="214" spans="1:1" x14ac:dyDescent="0.25">
      <c r="A214" s="50" t="s">
        <v>202</v>
      </c>
    </row>
    <row r="215" spans="1:1" x14ac:dyDescent="0.25">
      <c r="A215" s="50" t="s">
        <v>705</v>
      </c>
    </row>
    <row r="216" spans="1:1" x14ac:dyDescent="0.25">
      <c r="A216" s="50" t="s">
        <v>1571</v>
      </c>
    </row>
    <row r="217" spans="1:1" x14ac:dyDescent="0.25">
      <c r="A217" s="22" t="s">
        <v>1597</v>
      </c>
    </row>
    <row r="218" spans="1:1" ht="25.5" x14ac:dyDescent="0.25">
      <c r="A218" s="38" t="s">
        <v>29</v>
      </c>
    </row>
    <row r="219" spans="1:1" x14ac:dyDescent="0.25">
      <c r="A219" s="36" t="s">
        <v>105</v>
      </c>
    </row>
    <row r="220" spans="1:1" x14ac:dyDescent="0.25">
      <c r="A220" s="37" t="s">
        <v>1281</v>
      </c>
    </row>
    <row r="221" spans="1:1" x14ac:dyDescent="0.25">
      <c r="A221" s="16" t="s">
        <v>523</v>
      </c>
    </row>
    <row r="222" spans="1:1" x14ac:dyDescent="0.25">
      <c r="A222" s="10" t="s">
        <v>1649</v>
      </c>
    </row>
    <row r="223" spans="1:1" x14ac:dyDescent="0.25">
      <c r="A223" s="22" t="s">
        <v>1646</v>
      </c>
    </row>
    <row r="224" spans="1:1" x14ac:dyDescent="0.25">
      <c r="A224" s="37" t="s">
        <v>1654</v>
      </c>
    </row>
    <row r="225" spans="1:1" x14ac:dyDescent="0.25">
      <c r="A225" s="38" t="s">
        <v>724</v>
      </c>
    </row>
    <row r="226" spans="1:1" x14ac:dyDescent="0.25">
      <c r="A226" s="36" t="s">
        <v>1471</v>
      </c>
    </row>
    <row r="227" spans="1:1" x14ac:dyDescent="0.25">
      <c r="A227" s="10" t="s">
        <v>748</v>
      </c>
    </row>
    <row r="228" spans="1:1" x14ac:dyDescent="0.25">
      <c r="A228" s="36" t="s">
        <v>1689</v>
      </c>
    </row>
    <row r="229" spans="1:1" x14ac:dyDescent="0.25">
      <c r="A229" s="16" t="s">
        <v>1392</v>
      </c>
    </row>
    <row r="230" spans="1:1" x14ac:dyDescent="0.25">
      <c r="A230" s="38" t="s">
        <v>1436</v>
      </c>
    </row>
    <row r="231" spans="1:1" x14ac:dyDescent="0.25">
      <c r="A231" s="22" t="s">
        <v>1447</v>
      </c>
    </row>
    <row r="232" spans="1:1" x14ac:dyDescent="0.25">
      <c r="A232" s="38" t="s">
        <v>1488</v>
      </c>
    </row>
    <row r="233" spans="1:1" x14ac:dyDescent="0.25">
      <c r="A233" s="50" t="s">
        <v>1450</v>
      </c>
    </row>
    <row r="234" spans="1:1" x14ac:dyDescent="0.25">
      <c r="A234" s="7" t="s">
        <v>1510</v>
      </c>
    </row>
    <row r="235" spans="1:1" x14ac:dyDescent="0.25">
      <c r="A235" s="36" t="s">
        <v>1499</v>
      </c>
    </row>
    <row r="236" spans="1:1" x14ac:dyDescent="0.25">
      <c r="A236" s="16" t="s">
        <v>1513</v>
      </c>
    </row>
    <row r="237" spans="1:1" x14ac:dyDescent="0.25">
      <c r="A237" s="16" t="s">
        <v>1581</v>
      </c>
    </row>
    <row r="238" spans="1:1" x14ac:dyDescent="0.25">
      <c r="A238" s="10" t="s">
        <v>1011</v>
      </c>
    </row>
    <row r="239" spans="1:1" x14ac:dyDescent="0.25">
      <c r="A239" s="36" t="s">
        <v>1639</v>
      </c>
    </row>
    <row r="240" spans="1:1" x14ac:dyDescent="0.25">
      <c r="A240" s="38" t="s">
        <v>1665</v>
      </c>
    </row>
    <row r="241" spans="1:1" x14ac:dyDescent="0.25">
      <c r="A241" s="36" t="s">
        <v>1695</v>
      </c>
    </row>
    <row r="242" spans="1:1" x14ac:dyDescent="0.25">
      <c r="A242" s="37"/>
    </row>
    <row r="243" spans="1:1" x14ac:dyDescent="0.25">
      <c r="A243" s="37"/>
    </row>
    <row r="244" spans="1:1" x14ac:dyDescent="0.25">
      <c r="A244" s="38"/>
    </row>
    <row r="245" spans="1:1" x14ac:dyDescent="0.25">
      <c r="A245" s="36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8"/>
    </row>
    <row r="253" spans="1:1" x14ac:dyDescent="0.25">
      <c r="A253" s="36"/>
    </row>
    <row r="254" spans="1:1" x14ac:dyDescent="0.25">
      <c r="A254" s="37"/>
    </row>
    <row r="255" spans="1:1" x14ac:dyDescent="0.25">
      <c r="A255" s="38"/>
    </row>
    <row r="256" spans="1:1" x14ac:dyDescent="0.25">
      <c r="A256" s="36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8"/>
    </row>
    <row r="261" spans="1:1" x14ac:dyDescent="0.25">
      <c r="A261" s="36"/>
    </row>
    <row r="262" spans="1:1" x14ac:dyDescent="0.25">
      <c r="A262" s="38"/>
    </row>
    <row r="263" spans="1:1" x14ac:dyDescent="0.25">
      <c r="A263" s="36"/>
    </row>
    <row r="264" spans="1:1" x14ac:dyDescent="0.25">
      <c r="A264" s="37"/>
    </row>
    <row r="265" spans="1:1" x14ac:dyDescent="0.25">
      <c r="A265" s="38"/>
    </row>
    <row r="266" spans="1:1" x14ac:dyDescent="0.25">
      <c r="A266" s="36"/>
    </row>
    <row r="267" spans="1:1" x14ac:dyDescent="0.25">
      <c r="A267" s="37"/>
    </row>
    <row r="268" spans="1:1" x14ac:dyDescent="0.25">
      <c r="A268" s="37"/>
    </row>
    <row r="269" spans="1:1" x14ac:dyDescent="0.25">
      <c r="A269" s="38"/>
    </row>
    <row r="270" spans="1:1" x14ac:dyDescent="0.25">
      <c r="A270" s="36"/>
    </row>
    <row r="271" spans="1:1" x14ac:dyDescent="0.25">
      <c r="A271" s="37"/>
    </row>
    <row r="272" spans="1:1" x14ac:dyDescent="0.25">
      <c r="A272" s="38"/>
    </row>
    <row r="273" spans="1:1" x14ac:dyDescent="0.25">
      <c r="A273" s="50"/>
    </row>
    <row r="274" spans="1:1" x14ac:dyDescent="0.25">
      <c r="A274" s="50"/>
    </row>
    <row r="275" spans="1:1" x14ac:dyDescent="0.25">
      <c r="A275" s="36"/>
    </row>
    <row r="276" spans="1:1" x14ac:dyDescent="0.25">
      <c r="A276" s="37"/>
    </row>
    <row r="277" spans="1:1" x14ac:dyDescent="0.25">
      <c r="A277" s="37"/>
    </row>
    <row r="278" spans="1:1" x14ac:dyDescent="0.25">
      <c r="A278" s="38"/>
    </row>
    <row r="279" spans="1:1" x14ac:dyDescent="0.25">
      <c r="A279" s="50"/>
    </row>
    <row r="280" spans="1:1" x14ac:dyDescent="0.25">
      <c r="A280" s="50"/>
    </row>
    <row r="281" spans="1:1" x14ac:dyDescent="0.25">
      <c r="A281" s="50"/>
    </row>
    <row r="282" spans="1:1" x14ac:dyDescent="0.25">
      <c r="A282" s="50"/>
    </row>
    <row r="283" spans="1:1" x14ac:dyDescent="0.25">
      <c r="A283" s="50"/>
    </row>
    <row r="284" spans="1:1" x14ac:dyDescent="0.25">
      <c r="A284" s="36"/>
    </row>
    <row r="285" spans="1:1" x14ac:dyDescent="0.25">
      <c r="A285" s="37"/>
    </row>
    <row r="286" spans="1:1" x14ac:dyDescent="0.25">
      <c r="A286" s="37"/>
    </row>
    <row r="287" spans="1:1" x14ac:dyDescent="0.25">
      <c r="A287" s="38"/>
    </row>
    <row r="288" spans="1:1" x14ac:dyDescent="0.25">
      <c r="A288" s="36"/>
    </row>
    <row r="289" spans="1:1" x14ac:dyDescent="0.25">
      <c r="A289" s="37"/>
    </row>
    <row r="290" spans="1:1" x14ac:dyDescent="0.25">
      <c r="A290" s="37"/>
    </row>
    <row r="291" spans="1:1" x14ac:dyDescent="0.25">
      <c r="A291" s="38"/>
    </row>
    <row r="292" spans="1:1" x14ac:dyDescent="0.25">
      <c r="A292" s="50"/>
    </row>
    <row r="293" spans="1:1" x14ac:dyDescent="0.25">
      <c r="A293" s="50"/>
    </row>
    <row r="294" spans="1:1" x14ac:dyDescent="0.25">
      <c r="A294" s="50"/>
    </row>
    <row r="295" spans="1:1" x14ac:dyDescent="0.25">
      <c r="A295" s="36"/>
    </row>
    <row r="296" spans="1:1" x14ac:dyDescent="0.25">
      <c r="A296" s="38"/>
    </row>
    <row r="297" spans="1:1" x14ac:dyDescent="0.25">
      <c r="A297" s="50"/>
    </row>
    <row r="298" spans="1:1" x14ac:dyDescent="0.25">
      <c r="A298" s="36"/>
    </row>
    <row r="299" spans="1:1" x14ac:dyDescent="0.25">
      <c r="A299" s="38"/>
    </row>
    <row r="300" spans="1:1" x14ac:dyDescent="0.25">
      <c r="A300" s="50"/>
    </row>
    <row r="301" spans="1:1" x14ac:dyDescent="0.25">
      <c r="A301" s="36"/>
    </row>
    <row r="302" spans="1:1" x14ac:dyDescent="0.25">
      <c r="A302" s="37"/>
    </row>
    <row r="303" spans="1:1" x14ac:dyDescent="0.25">
      <c r="A303" s="38"/>
    </row>
    <row r="304" spans="1:1" x14ac:dyDescent="0.25">
      <c r="A304" s="50"/>
    </row>
    <row r="305" spans="1:1" x14ac:dyDescent="0.25">
      <c r="A305" s="36"/>
    </row>
    <row r="306" spans="1:1" x14ac:dyDescent="0.25">
      <c r="A306" s="38"/>
    </row>
    <row r="307" spans="1:1" x14ac:dyDescent="0.25">
      <c r="A307" s="50"/>
    </row>
    <row r="308" spans="1:1" x14ac:dyDescent="0.25">
      <c r="A308" s="50"/>
    </row>
    <row r="309" spans="1:1" x14ac:dyDescent="0.25">
      <c r="A309" s="50"/>
    </row>
    <row r="310" spans="1:1" x14ac:dyDescent="0.25">
      <c r="A310" s="36"/>
    </row>
    <row r="311" spans="1:1" x14ac:dyDescent="0.25">
      <c r="A311" s="37"/>
    </row>
    <row r="312" spans="1:1" x14ac:dyDescent="0.25">
      <c r="A312" s="38"/>
    </row>
    <row r="313" spans="1:1" x14ac:dyDescent="0.25">
      <c r="A313" s="36"/>
    </row>
    <row r="314" spans="1:1" x14ac:dyDescent="0.25">
      <c r="A314" s="37"/>
    </row>
    <row r="315" spans="1:1" x14ac:dyDescent="0.25">
      <c r="A315" s="37"/>
    </row>
    <row r="316" spans="1:1" x14ac:dyDescent="0.25">
      <c r="A316" s="38"/>
    </row>
    <row r="317" spans="1:1" x14ac:dyDescent="0.25">
      <c r="A317" s="38"/>
    </row>
    <row r="318" spans="1:1" x14ac:dyDescent="0.25">
      <c r="A318" s="50"/>
    </row>
    <row r="319" spans="1:1" x14ac:dyDescent="0.25">
      <c r="A319" s="50"/>
    </row>
    <row r="320" spans="1:1" x14ac:dyDescent="0.25">
      <c r="A320" s="36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8"/>
    </row>
    <row r="326" spans="1:1" x14ac:dyDescent="0.25">
      <c r="A326" s="36"/>
    </row>
    <row r="327" spans="1:1" x14ac:dyDescent="0.25">
      <c r="A327" s="38"/>
    </row>
    <row r="328" spans="1:1" x14ac:dyDescent="0.25">
      <c r="A328" s="36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8"/>
    </row>
    <row r="334" spans="1:1" x14ac:dyDescent="0.25">
      <c r="A334" s="50"/>
    </row>
    <row r="335" spans="1:1" x14ac:dyDescent="0.25">
      <c r="A335" s="36"/>
    </row>
    <row r="336" spans="1:1" x14ac:dyDescent="0.25">
      <c r="A336" s="37"/>
    </row>
    <row r="337" spans="1:1" x14ac:dyDescent="0.25">
      <c r="A337" s="38"/>
    </row>
    <row r="338" spans="1:1" x14ac:dyDescent="0.25">
      <c r="A338" s="36"/>
    </row>
    <row r="339" spans="1:1" x14ac:dyDescent="0.25">
      <c r="A339" s="37"/>
    </row>
    <row r="340" spans="1:1" x14ac:dyDescent="0.25">
      <c r="A340" s="37"/>
    </row>
    <row r="341" spans="1:1" x14ac:dyDescent="0.25">
      <c r="A341" s="37"/>
    </row>
    <row r="342" spans="1:1" x14ac:dyDescent="0.25">
      <c r="A342" s="38"/>
    </row>
    <row r="343" spans="1:1" x14ac:dyDescent="0.25">
      <c r="A343" s="36"/>
    </row>
    <row r="344" spans="1:1" x14ac:dyDescent="0.25">
      <c r="A344" s="37"/>
    </row>
    <row r="345" spans="1:1" x14ac:dyDescent="0.25">
      <c r="A345" s="37"/>
    </row>
    <row r="346" spans="1:1" x14ac:dyDescent="0.25">
      <c r="A346" s="37"/>
    </row>
    <row r="347" spans="1:1" x14ac:dyDescent="0.25">
      <c r="A347" s="37"/>
    </row>
    <row r="348" spans="1:1" x14ac:dyDescent="0.25">
      <c r="A348" s="38"/>
    </row>
    <row r="349" spans="1:1" x14ac:dyDescent="0.25">
      <c r="A349" s="36"/>
    </row>
    <row r="350" spans="1:1" x14ac:dyDescent="0.25">
      <c r="A350" s="38"/>
    </row>
    <row r="351" spans="1:1" x14ac:dyDescent="0.25">
      <c r="A351" s="36"/>
    </row>
    <row r="352" spans="1:1" x14ac:dyDescent="0.25">
      <c r="A352" s="38"/>
    </row>
    <row r="353" spans="1:1" x14ac:dyDescent="0.25">
      <c r="A353" s="36"/>
    </row>
    <row r="354" spans="1:1" x14ac:dyDescent="0.25">
      <c r="A354" s="38"/>
    </row>
    <row r="355" spans="1:1" x14ac:dyDescent="0.25">
      <c r="A355" s="36"/>
    </row>
    <row r="356" spans="1:1" x14ac:dyDescent="0.25">
      <c r="A356" s="37"/>
    </row>
    <row r="357" spans="1:1" x14ac:dyDescent="0.25">
      <c r="A357" s="38"/>
    </row>
    <row r="358" spans="1:1" x14ac:dyDescent="0.25">
      <c r="A358" s="36"/>
    </row>
    <row r="359" spans="1:1" x14ac:dyDescent="0.25">
      <c r="A359" s="38"/>
    </row>
    <row r="360" spans="1:1" x14ac:dyDescent="0.25">
      <c r="A360" s="36"/>
    </row>
    <row r="361" spans="1:1" x14ac:dyDescent="0.25">
      <c r="A361" s="37"/>
    </row>
    <row r="362" spans="1:1" x14ac:dyDescent="0.25">
      <c r="A362" s="40"/>
    </row>
    <row r="363" spans="1:1" x14ac:dyDescent="0.25">
      <c r="A363" s="50"/>
    </row>
    <row r="364" spans="1:1" x14ac:dyDescent="0.25">
      <c r="A364" s="36"/>
    </row>
    <row r="365" spans="1:1" x14ac:dyDescent="0.25">
      <c r="A365" s="38"/>
    </row>
    <row r="366" spans="1:1" x14ac:dyDescent="0.25">
      <c r="A366" s="50"/>
    </row>
    <row r="367" spans="1:1" x14ac:dyDescent="0.25">
      <c r="A367" s="50"/>
    </row>
    <row r="368" spans="1:1" x14ac:dyDescent="0.25">
      <c r="A368" s="36"/>
    </row>
    <row r="369" spans="1:1" x14ac:dyDescent="0.25">
      <c r="A369" s="38"/>
    </row>
    <row r="370" spans="1:1" x14ac:dyDescent="0.25">
      <c r="A370" s="50"/>
    </row>
    <row r="371" spans="1:1" x14ac:dyDescent="0.25">
      <c r="A371" s="36"/>
    </row>
    <row r="372" spans="1:1" x14ac:dyDescent="0.25">
      <c r="A372" s="38"/>
    </row>
    <row r="373" spans="1:1" x14ac:dyDescent="0.25">
      <c r="A373" s="50"/>
    </row>
    <row r="374" spans="1:1" x14ac:dyDescent="0.25">
      <c r="A374" s="50"/>
    </row>
    <row r="375" spans="1:1" x14ac:dyDescent="0.25">
      <c r="A375" s="36"/>
    </row>
    <row r="376" spans="1:1" x14ac:dyDescent="0.25">
      <c r="A376" s="37"/>
    </row>
    <row r="377" spans="1:1" x14ac:dyDescent="0.25">
      <c r="A377" s="38"/>
    </row>
    <row r="378" spans="1:1" x14ac:dyDescent="0.25">
      <c r="A378" s="36"/>
    </row>
    <row r="379" spans="1:1" x14ac:dyDescent="0.25">
      <c r="A379" s="37"/>
    </row>
    <row r="380" spans="1:1" x14ac:dyDescent="0.25">
      <c r="A380" s="38"/>
    </row>
    <row r="381" spans="1:1" x14ac:dyDescent="0.25">
      <c r="A381" s="50"/>
    </row>
    <row r="382" spans="1:1" x14ac:dyDescent="0.25">
      <c r="A382" s="36"/>
    </row>
    <row r="383" spans="1:1" x14ac:dyDescent="0.25">
      <c r="A383" s="37"/>
    </row>
    <row r="384" spans="1:1" x14ac:dyDescent="0.25">
      <c r="A384" s="38"/>
    </row>
    <row r="385" spans="1:1" x14ac:dyDescent="0.25">
      <c r="A385" s="36"/>
    </row>
    <row r="386" spans="1:1" x14ac:dyDescent="0.25">
      <c r="A386" s="37"/>
    </row>
    <row r="387" spans="1:1" x14ac:dyDescent="0.25">
      <c r="A387" s="38"/>
    </row>
    <row r="388" spans="1:1" x14ac:dyDescent="0.25">
      <c r="A388" s="36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8"/>
    </row>
    <row r="397" spans="1:1" x14ac:dyDescent="0.25">
      <c r="A397" s="50"/>
    </row>
    <row r="398" spans="1:1" x14ac:dyDescent="0.25">
      <c r="A398" s="36"/>
    </row>
    <row r="399" spans="1:1" x14ac:dyDescent="0.25">
      <c r="A399" s="38"/>
    </row>
    <row r="400" spans="1:1" x14ac:dyDescent="0.25">
      <c r="A400" s="36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8"/>
    </row>
    <row r="406" spans="1:1" x14ac:dyDescent="0.25">
      <c r="A406" s="36"/>
    </row>
    <row r="407" spans="1:1" x14ac:dyDescent="0.25">
      <c r="A407" s="38"/>
    </row>
    <row r="408" spans="1:1" x14ac:dyDescent="0.25">
      <c r="A408" s="36"/>
    </row>
    <row r="409" spans="1:1" x14ac:dyDescent="0.25">
      <c r="A409" s="38"/>
    </row>
    <row r="410" spans="1:1" x14ac:dyDescent="0.25">
      <c r="A410" s="36"/>
    </row>
    <row r="411" spans="1:1" x14ac:dyDescent="0.25">
      <c r="A411" s="38"/>
    </row>
    <row r="412" spans="1:1" x14ac:dyDescent="0.25">
      <c r="A412" s="50"/>
    </row>
    <row r="413" spans="1:1" x14ac:dyDescent="0.25">
      <c r="A413" s="36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8"/>
    </row>
    <row r="418" spans="1:1" x14ac:dyDescent="0.25">
      <c r="A418" s="36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  <row r="422" spans="1:1" x14ac:dyDescent="0.25">
      <c r="A422" s="37"/>
    </row>
    <row r="423" spans="1:1" x14ac:dyDescent="0.25">
      <c r="A423" s="38"/>
    </row>
    <row r="424" spans="1:1" x14ac:dyDescent="0.25">
      <c r="A424" s="36"/>
    </row>
    <row r="425" spans="1:1" x14ac:dyDescent="0.25">
      <c r="A425" s="38"/>
    </row>
    <row r="426" spans="1:1" x14ac:dyDescent="0.25">
      <c r="A426" s="50"/>
    </row>
    <row r="427" spans="1:1" x14ac:dyDescent="0.25">
      <c r="A427" s="50"/>
    </row>
    <row r="428" spans="1:1" x14ac:dyDescent="0.25">
      <c r="A428" s="36"/>
    </row>
    <row r="429" spans="1:1" x14ac:dyDescent="0.25">
      <c r="A429" s="38"/>
    </row>
    <row r="430" spans="1:1" x14ac:dyDescent="0.25">
      <c r="A430" s="50"/>
    </row>
    <row r="431" spans="1:1" x14ac:dyDescent="0.25">
      <c r="A431" s="36"/>
    </row>
    <row r="432" spans="1:1" x14ac:dyDescent="0.25">
      <c r="A432" s="38"/>
    </row>
    <row r="433" spans="1:1" x14ac:dyDescent="0.25">
      <c r="A433" s="36"/>
    </row>
    <row r="434" spans="1:1" x14ac:dyDescent="0.25">
      <c r="A434" s="38"/>
    </row>
    <row r="435" spans="1:1" x14ac:dyDescent="0.25">
      <c r="A435" s="36"/>
    </row>
    <row r="436" spans="1:1" x14ac:dyDescent="0.25">
      <c r="A436" s="38"/>
    </row>
    <row r="437" spans="1:1" x14ac:dyDescent="0.25">
      <c r="A437" s="50"/>
    </row>
    <row r="438" spans="1:1" x14ac:dyDescent="0.25">
      <c r="A438" s="36"/>
    </row>
    <row r="439" spans="1:1" x14ac:dyDescent="0.25">
      <c r="A439" s="38"/>
    </row>
    <row r="440" spans="1:1" x14ac:dyDescent="0.25">
      <c r="A440" s="36"/>
    </row>
    <row r="441" spans="1:1" x14ac:dyDescent="0.25">
      <c r="A441" s="38"/>
    </row>
    <row r="442" spans="1:1" x14ac:dyDescent="0.25">
      <c r="A442" s="50"/>
    </row>
    <row r="443" spans="1:1" x14ac:dyDescent="0.25">
      <c r="A443" s="36"/>
    </row>
    <row r="444" spans="1:1" x14ac:dyDescent="0.25">
      <c r="A444" s="37"/>
    </row>
    <row r="445" spans="1:1" x14ac:dyDescent="0.25">
      <c r="A445" s="38"/>
    </row>
    <row r="446" spans="1:1" x14ac:dyDescent="0.25">
      <c r="A446" s="36"/>
    </row>
    <row r="447" spans="1:1" x14ac:dyDescent="0.25">
      <c r="A447" s="38"/>
    </row>
    <row r="448" spans="1:1" x14ac:dyDescent="0.25">
      <c r="A448" s="50"/>
    </row>
    <row r="449" spans="1:1" x14ac:dyDescent="0.25">
      <c r="A449" s="36"/>
    </row>
    <row r="450" spans="1:1" x14ac:dyDescent="0.25">
      <c r="A450" s="38"/>
    </row>
    <row r="451" spans="1:1" x14ac:dyDescent="0.25">
      <c r="A451" s="36"/>
    </row>
    <row r="452" spans="1:1" x14ac:dyDescent="0.25">
      <c r="A452" s="37"/>
    </row>
    <row r="453" spans="1:1" x14ac:dyDescent="0.25">
      <c r="A453" s="38"/>
    </row>
    <row r="454" spans="1:1" x14ac:dyDescent="0.25">
      <c r="A454" s="36"/>
    </row>
    <row r="455" spans="1:1" x14ac:dyDescent="0.25">
      <c r="A455" s="38"/>
    </row>
    <row r="456" spans="1:1" x14ac:dyDescent="0.25">
      <c r="A456" s="36"/>
    </row>
    <row r="457" spans="1:1" x14ac:dyDescent="0.25">
      <c r="A457" s="38"/>
    </row>
    <row r="458" spans="1:1" x14ac:dyDescent="0.25">
      <c r="A458" s="36"/>
    </row>
    <row r="459" spans="1:1" x14ac:dyDescent="0.25">
      <c r="A459" s="38"/>
    </row>
    <row r="460" spans="1:1" x14ac:dyDescent="0.25">
      <c r="A460" s="50"/>
    </row>
    <row r="461" spans="1:1" x14ac:dyDescent="0.25">
      <c r="A461" s="36"/>
    </row>
    <row r="462" spans="1:1" x14ac:dyDescent="0.25">
      <c r="A462" s="37"/>
    </row>
    <row r="463" spans="1:1" x14ac:dyDescent="0.25">
      <c r="A463" s="38"/>
    </row>
    <row r="464" spans="1:1" x14ac:dyDescent="0.25">
      <c r="A464" s="38"/>
    </row>
    <row r="465" spans="1:1" x14ac:dyDescent="0.25">
      <c r="A465" s="38"/>
    </row>
    <row r="466" spans="1:1" x14ac:dyDescent="0.25">
      <c r="A466" s="50"/>
    </row>
    <row r="467" spans="1:1" x14ac:dyDescent="0.25">
      <c r="A467" s="36"/>
    </row>
    <row r="468" spans="1:1" x14ac:dyDescent="0.25">
      <c r="A468" s="38"/>
    </row>
    <row r="469" spans="1:1" x14ac:dyDescent="0.25">
      <c r="A469" s="36"/>
    </row>
    <row r="470" spans="1:1" x14ac:dyDescent="0.25">
      <c r="A470" s="38"/>
    </row>
    <row r="471" spans="1:1" x14ac:dyDescent="0.25">
      <c r="A471" s="36"/>
    </row>
    <row r="472" spans="1:1" x14ac:dyDescent="0.25">
      <c r="A472" s="37"/>
    </row>
    <row r="473" spans="1:1" x14ac:dyDescent="0.25">
      <c r="A473" s="38"/>
    </row>
    <row r="474" spans="1:1" x14ac:dyDescent="0.25">
      <c r="A474" s="37"/>
    </row>
    <row r="475" spans="1:1" x14ac:dyDescent="0.25">
      <c r="A475" s="36"/>
    </row>
    <row r="476" spans="1:1" x14ac:dyDescent="0.25">
      <c r="A476" s="37"/>
    </row>
    <row r="477" spans="1:1" x14ac:dyDescent="0.25">
      <c r="A477" s="37"/>
    </row>
    <row r="478" spans="1:1" x14ac:dyDescent="0.25">
      <c r="A478" s="38"/>
    </row>
    <row r="479" spans="1:1" x14ac:dyDescent="0.25">
      <c r="A479" s="50"/>
    </row>
    <row r="480" spans="1:1" x14ac:dyDescent="0.25">
      <c r="A480" s="36"/>
    </row>
    <row r="481" spans="1:1" x14ac:dyDescent="0.25">
      <c r="A481" s="37"/>
    </row>
    <row r="482" spans="1:1" x14ac:dyDescent="0.25">
      <c r="A482" s="38"/>
    </row>
    <row r="483" spans="1:1" x14ac:dyDescent="0.25">
      <c r="A483" s="50"/>
    </row>
    <row r="484" spans="1:1" x14ac:dyDescent="0.25">
      <c r="A484" s="36"/>
    </row>
    <row r="485" spans="1:1" x14ac:dyDescent="0.25">
      <c r="A485" s="38"/>
    </row>
    <row r="486" spans="1:1" x14ac:dyDescent="0.25">
      <c r="A486" s="50"/>
    </row>
    <row r="487" spans="1:1" x14ac:dyDescent="0.25">
      <c r="A487" s="50"/>
    </row>
    <row r="488" spans="1:1" x14ac:dyDescent="0.25">
      <c r="A488" s="36"/>
    </row>
    <row r="489" spans="1:1" x14ac:dyDescent="0.25">
      <c r="A489" s="38"/>
    </row>
    <row r="490" spans="1:1" x14ac:dyDescent="0.25">
      <c r="A490" s="36"/>
    </row>
    <row r="491" spans="1:1" x14ac:dyDescent="0.25">
      <c r="A491" s="37"/>
    </row>
    <row r="492" spans="1:1" x14ac:dyDescent="0.25">
      <c r="A492" s="38"/>
    </row>
    <row r="493" spans="1:1" x14ac:dyDescent="0.25">
      <c r="A493" s="50"/>
    </row>
    <row r="494" spans="1:1" x14ac:dyDescent="0.25">
      <c r="A494" s="36"/>
    </row>
    <row r="495" spans="1:1" x14ac:dyDescent="0.25">
      <c r="A495" s="37"/>
    </row>
    <row r="496" spans="1:1" x14ac:dyDescent="0.25">
      <c r="A496" s="37"/>
    </row>
    <row r="497" spans="1:1" x14ac:dyDescent="0.25">
      <c r="A497" s="38"/>
    </row>
    <row r="498" spans="1:1" x14ac:dyDescent="0.25">
      <c r="A498" s="36"/>
    </row>
    <row r="499" spans="1:1" x14ac:dyDescent="0.25">
      <c r="A499" s="37"/>
    </row>
    <row r="500" spans="1:1" x14ac:dyDescent="0.25">
      <c r="A500" s="38"/>
    </row>
    <row r="501" spans="1:1" x14ac:dyDescent="0.25">
      <c r="A501" s="36"/>
    </row>
    <row r="502" spans="1:1" x14ac:dyDescent="0.25">
      <c r="A502" s="37"/>
    </row>
    <row r="503" spans="1:1" x14ac:dyDescent="0.25">
      <c r="A503" s="38"/>
    </row>
    <row r="504" spans="1:1" x14ac:dyDescent="0.25">
      <c r="A504" s="36"/>
    </row>
    <row r="505" spans="1:1" x14ac:dyDescent="0.25">
      <c r="A505" s="38"/>
    </row>
    <row r="506" spans="1:1" x14ac:dyDescent="0.25">
      <c r="A506" s="50"/>
    </row>
    <row r="507" spans="1:1" x14ac:dyDescent="0.25">
      <c r="A507" s="50"/>
    </row>
    <row r="508" spans="1:1" x14ac:dyDescent="0.25">
      <c r="A508" s="36"/>
    </row>
    <row r="509" spans="1:1" x14ac:dyDescent="0.25">
      <c r="A509" s="37"/>
    </row>
    <row r="510" spans="1:1" x14ac:dyDescent="0.25">
      <c r="A510" s="38"/>
    </row>
    <row r="511" spans="1:1" x14ac:dyDescent="0.25">
      <c r="A511" s="36"/>
    </row>
    <row r="512" spans="1:1" x14ac:dyDescent="0.25">
      <c r="A512" s="36"/>
    </row>
    <row r="513" spans="1:1" x14ac:dyDescent="0.25">
      <c r="A513" s="37"/>
    </row>
    <row r="514" spans="1:1" x14ac:dyDescent="0.25">
      <c r="A514" s="37"/>
    </row>
    <row r="515" spans="1:1" x14ac:dyDescent="0.25">
      <c r="A515" s="38"/>
    </row>
    <row r="516" spans="1:1" x14ac:dyDescent="0.25">
      <c r="A516" s="36"/>
    </row>
    <row r="517" spans="1:1" x14ac:dyDescent="0.25">
      <c r="A517" s="37"/>
    </row>
    <row r="518" spans="1:1" x14ac:dyDescent="0.25">
      <c r="A518" s="38"/>
    </row>
    <row r="519" spans="1:1" x14ac:dyDescent="0.25">
      <c r="A519" s="50"/>
    </row>
    <row r="520" spans="1:1" x14ac:dyDescent="0.25">
      <c r="A520" s="36"/>
    </row>
    <row r="521" spans="1:1" x14ac:dyDescent="0.25">
      <c r="A521" s="37"/>
    </row>
    <row r="522" spans="1:1" x14ac:dyDescent="0.25">
      <c r="A522" s="38"/>
    </row>
    <row r="523" spans="1:1" x14ac:dyDescent="0.25">
      <c r="A523" s="36"/>
    </row>
    <row r="524" spans="1:1" x14ac:dyDescent="0.25">
      <c r="A524" s="37"/>
    </row>
    <row r="525" spans="1:1" x14ac:dyDescent="0.25">
      <c r="A525" s="38"/>
    </row>
    <row r="526" spans="1:1" x14ac:dyDescent="0.25">
      <c r="A526" s="36"/>
    </row>
    <row r="527" spans="1:1" x14ac:dyDescent="0.25">
      <c r="A527" s="38"/>
    </row>
    <row r="528" spans="1:1" x14ac:dyDescent="0.25">
      <c r="A528" s="36"/>
    </row>
    <row r="529" spans="1:1" x14ac:dyDescent="0.25">
      <c r="A529" s="38"/>
    </row>
    <row r="530" spans="1:1" x14ac:dyDescent="0.25">
      <c r="A530" s="36"/>
    </row>
    <row r="531" spans="1:1" x14ac:dyDescent="0.25">
      <c r="A531" s="38"/>
    </row>
    <row r="532" spans="1:1" x14ac:dyDescent="0.25">
      <c r="A532" s="50"/>
    </row>
    <row r="533" spans="1:1" x14ac:dyDescent="0.25">
      <c r="A533" s="50"/>
    </row>
    <row r="534" spans="1:1" x14ac:dyDescent="0.25">
      <c r="A534" s="36"/>
    </row>
    <row r="535" spans="1:1" x14ac:dyDescent="0.25">
      <c r="A535" s="38"/>
    </row>
    <row r="536" spans="1:1" x14ac:dyDescent="0.25">
      <c r="A536" s="50"/>
    </row>
    <row r="537" spans="1:1" x14ac:dyDescent="0.25">
      <c r="A537" s="50"/>
    </row>
    <row r="538" spans="1:1" x14ac:dyDescent="0.25">
      <c r="A538" s="50"/>
    </row>
    <row r="539" spans="1:1" x14ac:dyDescent="0.25">
      <c r="A539" s="50"/>
    </row>
    <row r="540" spans="1:1" x14ac:dyDescent="0.25">
      <c r="A540" s="7"/>
    </row>
  </sheetData>
  <autoFilter ref="A1:B24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G542"/>
  <sheetViews>
    <sheetView workbookViewId="0">
      <selection activeCell="F1" sqref="F1:F1048576"/>
    </sheetView>
  </sheetViews>
  <sheetFormatPr defaultRowHeight="12.75" x14ac:dyDescent="0.2"/>
  <cols>
    <col min="1" max="1" width="65.42578125" style="82" customWidth="1"/>
    <col min="2" max="2" width="22.28515625" style="83" bestFit="1" customWidth="1"/>
    <col min="3" max="3" width="9.140625" style="83"/>
    <col min="4" max="4" width="11.5703125" style="84" bestFit="1" customWidth="1"/>
    <col min="5" max="6" width="10.85546875" style="82" customWidth="1"/>
    <col min="7" max="16384" width="9.140625" style="83"/>
  </cols>
  <sheetData>
    <row r="4" spans="1:7" x14ac:dyDescent="0.2">
      <c r="A4" s="74" t="s">
        <v>1</v>
      </c>
      <c r="B4" s="85" t="s">
        <v>14</v>
      </c>
      <c r="C4" s="85" t="s">
        <v>15</v>
      </c>
      <c r="D4" s="86" t="s">
        <v>16</v>
      </c>
      <c r="E4" s="74" t="s">
        <v>17</v>
      </c>
      <c r="F4" s="74" t="s">
        <v>18</v>
      </c>
    </row>
    <row r="5" spans="1:7" customFormat="1" ht="15" hidden="1" x14ac:dyDescent="0.25">
      <c r="A5" s="50" t="s">
        <v>29</v>
      </c>
      <c r="B5" s="75"/>
      <c r="C5" s="75"/>
      <c r="D5" s="76"/>
      <c r="E5" s="4" t="s">
        <v>33</v>
      </c>
      <c r="F5" s="4" t="s">
        <v>34</v>
      </c>
    </row>
    <row r="6" spans="1:7" customFormat="1" ht="15" hidden="1" x14ac:dyDescent="0.25">
      <c r="A6" s="50" t="s">
        <v>29</v>
      </c>
      <c r="B6" s="75"/>
      <c r="C6" s="75"/>
      <c r="D6" s="76"/>
      <c r="E6" s="75"/>
      <c r="F6" s="75"/>
    </row>
    <row r="7" spans="1:7" customFormat="1" ht="15" hidden="1" x14ac:dyDescent="0.25">
      <c r="A7" s="50" t="s">
        <v>29</v>
      </c>
      <c r="B7" s="75"/>
      <c r="C7" s="75"/>
      <c r="D7" s="76"/>
      <c r="E7" s="4">
        <v>44252</v>
      </c>
      <c r="F7" s="4">
        <v>44616</v>
      </c>
    </row>
    <row r="8" spans="1:7" x14ac:dyDescent="0.2">
      <c r="A8" s="50" t="s">
        <v>29</v>
      </c>
      <c r="B8" s="87" t="s">
        <v>43</v>
      </c>
      <c r="C8" s="87" t="s">
        <v>44</v>
      </c>
      <c r="D8" s="88">
        <v>136.75</v>
      </c>
      <c r="E8" s="4">
        <v>44617</v>
      </c>
      <c r="F8" s="4">
        <v>44981</v>
      </c>
      <c r="G8" s="83">
        <f>(F8-E8)/360</f>
        <v>1.0111111111111111</v>
      </c>
    </row>
    <row r="9" spans="1:7" customFormat="1" ht="15" hidden="1" x14ac:dyDescent="0.25">
      <c r="A9" s="50" t="s">
        <v>46</v>
      </c>
      <c r="B9" s="75"/>
      <c r="C9" s="75"/>
      <c r="D9" s="76"/>
      <c r="E9" s="4">
        <v>42840</v>
      </c>
      <c r="F9" s="4">
        <v>44665</v>
      </c>
    </row>
    <row r="10" spans="1:7" x14ac:dyDescent="0.2">
      <c r="A10" s="50" t="s">
        <v>46</v>
      </c>
      <c r="B10" s="87" t="s">
        <v>52</v>
      </c>
      <c r="C10" s="87">
        <v>2</v>
      </c>
      <c r="D10" s="88">
        <v>306</v>
      </c>
      <c r="E10" s="4">
        <v>44815</v>
      </c>
      <c r="F10" s="4">
        <v>45179</v>
      </c>
      <c r="G10" s="83">
        <f t="shared" ref="G10:G11" si="0">(F10-E10)/360</f>
        <v>1.0111111111111111</v>
      </c>
    </row>
    <row r="11" spans="1:7" x14ac:dyDescent="0.2">
      <c r="A11" s="7" t="s">
        <v>55</v>
      </c>
      <c r="B11" s="87" t="s">
        <v>59</v>
      </c>
      <c r="C11" s="87">
        <v>2</v>
      </c>
      <c r="D11" s="88">
        <v>3</v>
      </c>
      <c r="E11" s="4">
        <v>44291</v>
      </c>
      <c r="F11" s="4">
        <v>44655</v>
      </c>
      <c r="G11" s="83">
        <f t="shared" si="0"/>
        <v>1.0111111111111111</v>
      </c>
    </row>
    <row r="12" spans="1:7" customFormat="1" ht="15" hidden="1" x14ac:dyDescent="0.25">
      <c r="A12" s="152" t="s">
        <v>62</v>
      </c>
      <c r="B12" s="75"/>
      <c r="C12" s="75"/>
      <c r="D12" s="76"/>
      <c r="E12" s="4" t="s">
        <v>65</v>
      </c>
      <c r="F12" s="4" t="s">
        <v>66</v>
      </c>
    </row>
    <row r="13" spans="1:7" x14ac:dyDescent="0.2">
      <c r="A13" s="152"/>
      <c r="B13" s="87" t="s">
        <v>43</v>
      </c>
      <c r="C13" s="87" t="s">
        <v>44</v>
      </c>
      <c r="D13" s="88">
        <v>9</v>
      </c>
      <c r="E13" s="4" t="s">
        <v>69</v>
      </c>
      <c r="F13" s="4" t="s">
        <v>70</v>
      </c>
      <c r="G13" s="83" t="e">
        <f t="shared" ref="G13:G14" si="1">(F13-E13)/360</f>
        <v>#VALUE!</v>
      </c>
    </row>
    <row r="14" spans="1:7" x14ac:dyDescent="0.2">
      <c r="A14" s="7" t="s">
        <v>71</v>
      </c>
      <c r="B14" s="87" t="s">
        <v>52</v>
      </c>
      <c r="C14" s="87">
        <v>1</v>
      </c>
      <c r="D14" s="88">
        <v>292.77999999999997</v>
      </c>
      <c r="E14" s="4">
        <v>43617</v>
      </c>
      <c r="F14" s="4" t="s">
        <v>74</v>
      </c>
      <c r="G14" s="83" t="e">
        <f t="shared" si="1"/>
        <v>#VALUE!</v>
      </c>
    </row>
    <row r="15" spans="1:7" customFormat="1" ht="15" hidden="1" x14ac:dyDescent="0.25">
      <c r="A15" s="50" t="s">
        <v>76</v>
      </c>
      <c r="B15" s="75"/>
      <c r="C15" s="75"/>
      <c r="D15" s="76"/>
      <c r="E15" s="154">
        <v>43494</v>
      </c>
      <c r="F15" s="154">
        <v>45319</v>
      </c>
    </row>
    <row r="16" spans="1:7" customFormat="1" ht="15" hidden="1" x14ac:dyDescent="0.25">
      <c r="A16" s="50" t="s">
        <v>76</v>
      </c>
      <c r="B16" s="75"/>
      <c r="C16" s="75"/>
      <c r="D16" s="76"/>
      <c r="E16" s="154"/>
      <c r="F16" s="154"/>
    </row>
    <row r="17" spans="1:7" customFormat="1" ht="15" hidden="1" x14ac:dyDescent="0.25">
      <c r="A17" s="50" t="s">
        <v>76</v>
      </c>
      <c r="B17" s="75"/>
      <c r="C17" s="75"/>
      <c r="D17" s="76"/>
      <c r="E17" s="4" t="s">
        <v>85</v>
      </c>
      <c r="F17" s="4">
        <v>44648</v>
      </c>
    </row>
    <row r="18" spans="1:7" x14ac:dyDescent="0.2">
      <c r="A18" s="50" t="s">
        <v>76</v>
      </c>
      <c r="B18" s="87" t="s">
        <v>52</v>
      </c>
      <c r="C18" s="87">
        <v>1</v>
      </c>
      <c r="D18" s="88">
        <v>222.42500000000001</v>
      </c>
      <c r="E18" s="4">
        <v>44649</v>
      </c>
      <c r="F18" s="4">
        <v>44740</v>
      </c>
      <c r="G18" s="83">
        <f t="shared" ref="G18:G19" si="2">(F18-E18)/360</f>
        <v>0.25277777777777777</v>
      </c>
    </row>
    <row r="19" spans="1:7" x14ac:dyDescent="0.2">
      <c r="A19" s="7" t="s">
        <v>88</v>
      </c>
      <c r="B19" s="87" t="s">
        <v>52</v>
      </c>
      <c r="C19" s="87">
        <v>1</v>
      </c>
      <c r="D19" s="88">
        <v>135</v>
      </c>
      <c r="E19" s="4">
        <v>44515</v>
      </c>
      <c r="F19" s="4">
        <v>46340</v>
      </c>
      <c r="G19" s="83">
        <f t="shared" si="2"/>
        <v>5.0694444444444446</v>
      </c>
    </row>
    <row r="20" spans="1:7" customFormat="1" ht="15" hidden="1" x14ac:dyDescent="0.25">
      <c r="A20" s="152" t="s">
        <v>91</v>
      </c>
      <c r="B20" s="75"/>
      <c r="C20" s="75"/>
      <c r="D20" s="76"/>
      <c r="E20" s="4">
        <v>44666</v>
      </c>
      <c r="F20" s="4">
        <v>46491</v>
      </c>
    </row>
    <row r="21" spans="1:7" x14ac:dyDescent="0.2">
      <c r="A21" s="152"/>
      <c r="B21" s="87" t="s">
        <v>96</v>
      </c>
      <c r="C21" s="87" t="s">
        <v>44</v>
      </c>
      <c r="D21" s="88">
        <v>44.06</v>
      </c>
      <c r="E21" s="4">
        <v>44674</v>
      </c>
      <c r="F21" s="4">
        <v>46499</v>
      </c>
      <c r="G21" s="83">
        <f t="shared" ref="G21:G23" si="3">(F21-E21)/360</f>
        <v>5.0694444444444446</v>
      </c>
    </row>
    <row r="22" spans="1:7" x14ac:dyDescent="0.2">
      <c r="A22" s="7" t="s">
        <v>98</v>
      </c>
      <c r="B22" s="87" t="s">
        <v>96</v>
      </c>
      <c r="C22" s="87">
        <v>2</v>
      </c>
      <c r="D22" s="88">
        <v>28.23</v>
      </c>
      <c r="E22" s="4">
        <v>43659</v>
      </c>
      <c r="F22" s="4">
        <v>44754</v>
      </c>
      <c r="G22" s="83">
        <f t="shared" si="3"/>
        <v>3.0416666666666665</v>
      </c>
    </row>
    <row r="23" spans="1:7" x14ac:dyDescent="0.2">
      <c r="A23" s="7" t="s">
        <v>101</v>
      </c>
      <c r="B23" s="87" t="s">
        <v>96</v>
      </c>
      <c r="C23" s="87">
        <v>2</v>
      </c>
      <c r="D23" s="88">
        <v>32</v>
      </c>
      <c r="E23" s="4">
        <v>43623</v>
      </c>
      <c r="F23" s="4">
        <v>45449</v>
      </c>
      <c r="G23" s="83">
        <f t="shared" si="3"/>
        <v>5.072222222222222</v>
      </c>
    </row>
    <row r="24" spans="1:7" customFormat="1" ht="15" hidden="1" x14ac:dyDescent="0.25">
      <c r="A24" s="152" t="s">
        <v>105</v>
      </c>
      <c r="B24" s="75"/>
      <c r="C24" s="75"/>
      <c r="D24" s="76"/>
      <c r="E24" s="4" t="s">
        <v>108</v>
      </c>
      <c r="F24" s="4" t="s">
        <v>109</v>
      </c>
    </row>
    <row r="25" spans="1:7" x14ac:dyDescent="0.2">
      <c r="A25" s="152"/>
      <c r="B25" s="87" t="s">
        <v>96</v>
      </c>
      <c r="C25" s="87">
        <v>1</v>
      </c>
      <c r="D25" s="88">
        <v>61.5</v>
      </c>
      <c r="E25" s="4">
        <v>44505</v>
      </c>
      <c r="F25" s="4">
        <v>44869</v>
      </c>
      <c r="G25" s="83">
        <f t="shared" ref="G25:G27" si="4">(F25-E25)/360</f>
        <v>1.0111111111111111</v>
      </c>
    </row>
    <row r="26" spans="1:7" x14ac:dyDescent="0.2">
      <c r="A26" s="7" t="s">
        <v>112</v>
      </c>
      <c r="B26" s="87" t="s">
        <v>115</v>
      </c>
      <c r="C26" s="87" t="s">
        <v>44</v>
      </c>
      <c r="D26" s="88">
        <v>250</v>
      </c>
      <c r="E26" s="4">
        <v>43480</v>
      </c>
      <c r="F26" s="4">
        <v>45305</v>
      </c>
      <c r="G26" s="83">
        <f t="shared" si="4"/>
        <v>5.0694444444444446</v>
      </c>
    </row>
    <row r="27" spans="1:7" x14ac:dyDescent="0.2">
      <c r="A27" s="7" t="s">
        <v>118</v>
      </c>
      <c r="B27" s="87" t="s">
        <v>52</v>
      </c>
      <c r="C27" s="87" t="s">
        <v>44</v>
      </c>
      <c r="D27" s="88">
        <v>50.19</v>
      </c>
      <c r="E27" s="4">
        <v>44603</v>
      </c>
      <c r="F27" s="4">
        <v>45698</v>
      </c>
      <c r="G27" s="83">
        <f t="shared" si="4"/>
        <v>3.0416666666666665</v>
      </c>
    </row>
    <row r="28" spans="1:7" customFormat="1" ht="15" hidden="1" x14ac:dyDescent="0.25">
      <c r="A28" s="50" t="s">
        <v>124</v>
      </c>
      <c r="B28" s="75"/>
      <c r="C28" s="75"/>
      <c r="D28" s="76"/>
      <c r="E28" s="4">
        <v>43570</v>
      </c>
      <c r="F28" s="4">
        <v>44665</v>
      </c>
    </row>
    <row r="29" spans="1:7" x14ac:dyDescent="0.2">
      <c r="A29" s="50" t="s">
        <v>124</v>
      </c>
      <c r="B29" s="87" t="s">
        <v>43</v>
      </c>
      <c r="C29" s="87" t="s">
        <v>44</v>
      </c>
      <c r="D29" s="88">
        <v>267.27</v>
      </c>
      <c r="E29" s="4">
        <v>44666</v>
      </c>
      <c r="F29" s="4">
        <v>45761</v>
      </c>
      <c r="G29" s="83">
        <f>(F29-E29)/360</f>
        <v>3.0416666666666665</v>
      </c>
    </row>
    <row r="30" spans="1:7" customFormat="1" ht="15" hidden="1" x14ac:dyDescent="0.25">
      <c r="A30" s="50" t="s">
        <v>130</v>
      </c>
      <c r="B30" s="75"/>
      <c r="C30" s="75"/>
      <c r="D30" s="76"/>
      <c r="E30" s="4" t="s">
        <v>134</v>
      </c>
      <c r="F30" s="4">
        <v>44895</v>
      </c>
    </row>
    <row r="31" spans="1:7" x14ac:dyDescent="0.2">
      <c r="A31" s="50" t="s">
        <v>130</v>
      </c>
      <c r="B31" s="87" t="s">
        <v>52</v>
      </c>
      <c r="C31" s="87">
        <v>1</v>
      </c>
      <c r="D31" s="88">
        <v>267.08</v>
      </c>
      <c r="E31" s="4">
        <v>43260</v>
      </c>
      <c r="F31" s="4">
        <v>45085</v>
      </c>
      <c r="G31" s="83">
        <f>(F31-E31)/360</f>
        <v>5.0694444444444446</v>
      </c>
    </row>
    <row r="32" spans="1:7" customFormat="1" ht="15" hidden="1" x14ac:dyDescent="0.25">
      <c r="A32" s="50" t="s">
        <v>141</v>
      </c>
      <c r="B32" s="75"/>
      <c r="C32" s="75"/>
      <c r="D32" s="76"/>
      <c r="E32" s="4">
        <v>42248</v>
      </c>
      <c r="F32" s="4" t="s">
        <v>144</v>
      </c>
    </row>
    <row r="33" spans="1:7" x14ac:dyDescent="0.2">
      <c r="A33" s="50" t="s">
        <v>141</v>
      </c>
      <c r="B33" s="87" t="s">
        <v>52</v>
      </c>
      <c r="C33" s="87">
        <v>1</v>
      </c>
      <c r="D33" s="88">
        <v>97.5</v>
      </c>
      <c r="E33" s="4" t="s">
        <v>146</v>
      </c>
      <c r="F33" s="4" t="s">
        <v>147</v>
      </c>
      <c r="G33" s="83" t="e">
        <f t="shared" ref="G33:G34" si="5">(F33-E33)/360</f>
        <v>#VALUE!</v>
      </c>
    </row>
    <row r="34" spans="1:7" x14ac:dyDescent="0.2">
      <c r="A34" s="7" t="s">
        <v>150</v>
      </c>
      <c r="B34" s="87" t="s">
        <v>52</v>
      </c>
      <c r="C34" s="87" t="s">
        <v>44</v>
      </c>
      <c r="D34" s="88">
        <v>175.44</v>
      </c>
      <c r="E34" s="4">
        <v>43358</v>
      </c>
      <c r="F34" s="4">
        <v>45183</v>
      </c>
      <c r="G34" s="83">
        <f t="shared" si="5"/>
        <v>5.0694444444444446</v>
      </c>
    </row>
    <row r="35" spans="1:7" customFormat="1" ht="15" hidden="1" x14ac:dyDescent="0.25">
      <c r="A35" s="50" t="s">
        <v>155</v>
      </c>
      <c r="B35" s="75"/>
      <c r="C35" s="75"/>
      <c r="D35" s="76"/>
      <c r="E35" s="154">
        <v>43770</v>
      </c>
      <c r="F35" s="4" t="s">
        <v>158</v>
      </c>
    </row>
    <row r="36" spans="1:7" customFormat="1" ht="15" hidden="1" x14ac:dyDescent="0.25">
      <c r="A36" s="50" t="s">
        <v>155</v>
      </c>
      <c r="B36" s="75"/>
      <c r="C36" s="75"/>
      <c r="D36" s="76"/>
      <c r="E36" s="154"/>
      <c r="F36" s="4">
        <v>44584</v>
      </c>
    </row>
    <row r="37" spans="1:7" x14ac:dyDescent="0.2">
      <c r="A37" s="50" t="s">
        <v>155</v>
      </c>
      <c r="B37" s="87" t="s">
        <v>52</v>
      </c>
      <c r="C37" s="87">
        <v>1</v>
      </c>
      <c r="D37" s="88">
        <v>67.849999999999994</v>
      </c>
      <c r="E37" s="4">
        <v>44585</v>
      </c>
      <c r="F37" s="4">
        <v>44949</v>
      </c>
      <c r="G37" s="83">
        <f>(F37-E37)/360</f>
        <v>1.0111111111111111</v>
      </c>
    </row>
    <row r="38" spans="1:7" customFormat="1" ht="15" hidden="1" x14ac:dyDescent="0.25">
      <c r="A38" s="50" t="s">
        <v>165</v>
      </c>
      <c r="B38" s="75"/>
      <c r="C38" s="75"/>
      <c r="D38" s="76"/>
      <c r="E38" s="4">
        <v>43132</v>
      </c>
      <c r="F38" s="4">
        <v>44957</v>
      </c>
    </row>
    <row r="39" spans="1:7" x14ac:dyDescent="0.2">
      <c r="A39" s="50" t="s">
        <v>165</v>
      </c>
      <c r="B39" s="87" t="s">
        <v>52</v>
      </c>
      <c r="C39" s="87">
        <v>1</v>
      </c>
      <c r="D39" s="88">
        <v>96.78</v>
      </c>
      <c r="E39" s="4">
        <v>43132</v>
      </c>
      <c r="F39" s="4" t="s">
        <v>171</v>
      </c>
      <c r="G39" s="83" t="e">
        <f>(F39-E39)/360</f>
        <v>#VALUE!</v>
      </c>
    </row>
    <row r="40" spans="1:7" customFormat="1" ht="15" hidden="1" x14ac:dyDescent="0.25">
      <c r="A40" s="152" t="s">
        <v>173</v>
      </c>
      <c r="B40" s="75"/>
      <c r="C40" s="75"/>
      <c r="D40" s="76"/>
      <c r="E40" s="4" t="s">
        <v>176</v>
      </c>
      <c r="F40" s="4" t="s">
        <v>177</v>
      </c>
    </row>
    <row r="41" spans="1:7" x14ac:dyDescent="0.2">
      <c r="A41" s="152"/>
      <c r="B41" s="87" t="s">
        <v>96</v>
      </c>
      <c r="C41" s="87" t="s">
        <v>44</v>
      </c>
      <c r="D41" s="88">
        <v>63.52</v>
      </c>
      <c r="E41" s="4">
        <v>44664</v>
      </c>
      <c r="F41" s="4">
        <v>45759</v>
      </c>
      <c r="G41" s="83">
        <f t="shared" ref="G41:G46" si="6">(F41-E41)/360</f>
        <v>3.0416666666666665</v>
      </c>
    </row>
    <row r="42" spans="1:7" x14ac:dyDescent="0.2">
      <c r="A42" s="50" t="s">
        <v>179</v>
      </c>
      <c r="B42" s="87" t="s">
        <v>115</v>
      </c>
      <c r="C42" s="87" t="s">
        <v>44</v>
      </c>
      <c r="D42" s="88">
        <v>47.5</v>
      </c>
      <c r="E42" s="4">
        <v>43344</v>
      </c>
      <c r="F42" s="4" t="s">
        <v>182</v>
      </c>
      <c r="G42" s="83" t="e">
        <f t="shared" si="6"/>
        <v>#VALUE!</v>
      </c>
    </row>
    <row r="43" spans="1:7" x14ac:dyDescent="0.2">
      <c r="A43" s="50" t="s">
        <v>179</v>
      </c>
      <c r="B43" s="87" t="s">
        <v>96</v>
      </c>
      <c r="C43" s="87" t="s">
        <v>44</v>
      </c>
      <c r="D43" s="88">
        <v>10</v>
      </c>
      <c r="E43" s="4">
        <v>44568</v>
      </c>
      <c r="F43" s="4">
        <v>45663</v>
      </c>
      <c r="G43" s="83">
        <f t="shared" si="6"/>
        <v>3.0416666666666665</v>
      </c>
    </row>
    <row r="44" spans="1:7" x14ac:dyDescent="0.2">
      <c r="A44" s="7" t="s">
        <v>187</v>
      </c>
      <c r="B44" s="87" t="s">
        <v>43</v>
      </c>
      <c r="C44" s="87" t="s">
        <v>44</v>
      </c>
      <c r="D44" s="88">
        <v>60</v>
      </c>
      <c r="E44" s="4">
        <v>44713</v>
      </c>
      <c r="F44" s="4" t="s">
        <v>190</v>
      </c>
      <c r="G44" s="83" t="e">
        <f t="shared" si="6"/>
        <v>#VALUE!</v>
      </c>
    </row>
    <row r="45" spans="1:7" x14ac:dyDescent="0.2">
      <c r="A45" s="7" t="s">
        <v>192</v>
      </c>
      <c r="B45" s="87" t="s">
        <v>59</v>
      </c>
      <c r="C45" s="87">
        <v>3</v>
      </c>
      <c r="D45" s="88">
        <v>22.33</v>
      </c>
      <c r="E45" s="4">
        <v>43617</v>
      </c>
      <c r="F45" s="4" t="s">
        <v>195</v>
      </c>
      <c r="G45" s="83" t="e">
        <f t="shared" si="6"/>
        <v>#VALUE!</v>
      </c>
    </row>
    <row r="46" spans="1:7" x14ac:dyDescent="0.2">
      <c r="A46" s="7" t="s">
        <v>197</v>
      </c>
      <c r="B46" s="87" t="s">
        <v>96</v>
      </c>
      <c r="C46" s="87">
        <v>1</v>
      </c>
      <c r="D46" s="88">
        <v>117.66</v>
      </c>
      <c r="E46" s="4">
        <v>43891</v>
      </c>
      <c r="F46" s="4">
        <v>44985</v>
      </c>
      <c r="G46" s="83">
        <f t="shared" si="6"/>
        <v>3.0388888888888888</v>
      </c>
    </row>
    <row r="47" spans="1:7" customFormat="1" ht="15" hidden="1" x14ac:dyDescent="0.25">
      <c r="A47" s="50" t="s">
        <v>202</v>
      </c>
      <c r="B47" s="75"/>
      <c r="C47" s="75"/>
      <c r="D47" s="76"/>
      <c r="E47" s="4">
        <v>43656</v>
      </c>
      <c r="F47" s="4">
        <v>44021</v>
      </c>
    </row>
    <row r="48" spans="1:7" customFormat="1" ht="15" hidden="1" x14ac:dyDescent="0.25">
      <c r="A48" s="50" t="s">
        <v>202</v>
      </c>
      <c r="B48" s="75"/>
      <c r="C48" s="75"/>
      <c r="D48" s="76"/>
      <c r="E48" s="4">
        <v>44022</v>
      </c>
      <c r="F48" s="4">
        <v>44386</v>
      </c>
    </row>
    <row r="49" spans="1:7" customFormat="1" ht="15" hidden="1" x14ac:dyDescent="0.25">
      <c r="A49" s="50" t="s">
        <v>202</v>
      </c>
      <c r="B49" s="75"/>
      <c r="C49" s="75"/>
      <c r="D49" s="76"/>
      <c r="E49" s="4">
        <v>44387</v>
      </c>
      <c r="F49" s="4">
        <v>44751</v>
      </c>
    </row>
    <row r="50" spans="1:7" x14ac:dyDescent="0.2">
      <c r="A50" s="50" t="s">
        <v>202</v>
      </c>
      <c r="B50" s="87" t="s">
        <v>96</v>
      </c>
      <c r="C50" s="87">
        <v>3</v>
      </c>
      <c r="D50" s="88">
        <v>41.5</v>
      </c>
      <c r="E50" s="4">
        <v>44752</v>
      </c>
      <c r="F50" s="4">
        <v>45116</v>
      </c>
      <c r="G50" s="83">
        <f>(F50-E50)/360</f>
        <v>1.0111111111111111</v>
      </c>
    </row>
    <row r="51" spans="1:7" customFormat="1" ht="15" hidden="1" x14ac:dyDescent="0.25">
      <c r="A51" s="50" t="s">
        <v>202</v>
      </c>
      <c r="B51" s="75"/>
      <c r="C51" s="75"/>
      <c r="D51" s="76"/>
      <c r="E51" s="4"/>
      <c r="F51" s="4"/>
    </row>
    <row r="52" spans="1:7" customFormat="1" ht="15" hidden="1" x14ac:dyDescent="0.25">
      <c r="A52" s="50" t="s">
        <v>202</v>
      </c>
      <c r="B52" s="75"/>
      <c r="C52" s="75"/>
      <c r="D52" s="76"/>
      <c r="E52" s="4">
        <v>44407</v>
      </c>
      <c r="F52" s="4" t="s">
        <v>217</v>
      </c>
    </row>
    <row r="53" spans="1:7" x14ac:dyDescent="0.2">
      <c r="A53" s="50" t="s">
        <v>202</v>
      </c>
      <c r="B53" s="87" t="s">
        <v>43</v>
      </c>
      <c r="C53" s="87">
        <v>2</v>
      </c>
      <c r="D53" s="88">
        <v>92.92</v>
      </c>
      <c r="E53" s="4" t="s">
        <v>220</v>
      </c>
      <c r="F53" s="4" t="s">
        <v>221</v>
      </c>
      <c r="G53" s="83" t="e">
        <f>(F53-E53)/360</f>
        <v>#VALUE!</v>
      </c>
    </row>
    <row r="54" spans="1:7" customFormat="1" ht="15" hidden="1" x14ac:dyDescent="0.25">
      <c r="A54" s="50" t="s">
        <v>222</v>
      </c>
      <c r="B54" s="75"/>
      <c r="C54" s="75"/>
      <c r="D54" s="76"/>
      <c r="E54" s="4">
        <v>43710</v>
      </c>
      <c r="F54" s="4">
        <v>44075</v>
      </c>
    </row>
    <row r="55" spans="1:7" customFormat="1" ht="15" hidden="1" x14ac:dyDescent="0.25">
      <c r="A55" s="50" t="s">
        <v>222</v>
      </c>
      <c r="B55" s="75"/>
      <c r="C55" s="75"/>
      <c r="D55" s="76"/>
      <c r="E55" s="4">
        <v>44076</v>
      </c>
      <c r="F55" s="4">
        <v>44147</v>
      </c>
    </row>
    <row r="56" spans="1:7" customFormat="1" ht="15" hidden="1" x14ac:dyDescent="0.25">
      <c r="A56" s="50" t="s">
        <v>222</v>
      </c>
      <c r="B56" s="75"/>
      <c r="C56" s="75"/>
      <c r="D56" s="76"/>
      <c r="E56" s="4">
        <v>44148</v>
      </c>
      <c r="F56" s="4">
        <v>44512</v>
      </c>
    </row>
    <row r="57" spans="1:7" x14ac:dyDescent="0.2">
      <c r="A57" s="50" t="s">
        <v>222</v>
      </c>
      <c r="B57" s="87" t="s">
        <v>43</v>
      </c>
      <c r="C57" s="87">
        <v>1</v>
      </c>
      <c r="D57" s="88">
        <v>16</v>
      </c>
      <c r="E57" s="4" t="s">
        <v>229</v>
      </c>
      <c r="F57" s="4" t="s">
        <v>230</v>
      </c>
      <c r="G57" s="83" t="e">
        <f t="shared" ref="G57:G58" si="7">(F57-E57)/360</f>
        <v>#VALUE!</v>
      </c>
    </row>
    <row r="58" spans="1:7" x14ac:dyDescent="0.2">
      <c r="A58" s="7" t="s">
        <v>231</v>
      </c>
      <c r="B58" s="87" t="s">
        <v>43</v>
      </c>
      <c r="C58" s="87" t="s">
        <v>44</v>
      </c>
      <c r="D58" s="88">
        <v>9</v>
      </c>
      <c r="E58" s="4" t="s">
        <v>234</v>
      </c>
      <c r="F58" s="4" t="s">
        <v>235</v>
      </c>
      <c r="G58" s="83" t="e">
        <f t="shared" si="7"/>
        <v>#VALUE!</v>
      </c>
    </row>
    <row r="59" spans="1:7" customFormat="1" ht="15" hidden="1" x14ac:dyDescent="0.25">
      <c r="A59" s="7" t="s">
        <v>231</v>
      </c>
      <c r="B59" s="75"/>
      <c r="C59" s="75"/>
      <c r="D59" s="76"/>
      <c r="E59" s="4">
        <v>43275</v>
      </c>
      <c r="F59" s="4">
        <v>44370</v>
      </c>
    </row>
    <row r="60" spans="1:7" x14ac:dyDescent="0.2">
      <c r="A60" s="7" t="s">
        <v>231</v>
      </c>
      <c r="B60" s="87" t="s">
        <v>52</v>
      </c>
      <c r="C60" s="87">
        <v>2</v>
      </c>
      <c r="D60" s="88">
        <v>70</v>
      </c>
      <c r="E60" s="4">
        <v>44455</v>
      </c>
      <c r="F60" s="4">
        <v>45550</v>
      </c>
      <c r="G60" s="83">
        <f t="shared" ref="G60:G62" si="8">(F60-E60)/360</f>
        <v>3.0416666666666665</v>
      </c>
    </row>
    <row r="61" spans="1:7" x14ac:dyDescent="0.2">
      <c r="A61" s="152" t="s">
        <v>240</v>
      </c>
      <c r="B61" s="87" t="s">
        <v>52</v>
      </c>
      <c r="C61" s="87" t="s">
        <v>44</v>
      </c>
      <c r="D61" s="88">
        <v>49.85</v>
      </c>
      <c r="E61" s="4">
        <v>43191</v>
      </c>
      <c r="F61" s="4">
        <v>45016</v>
      </c>
      <c r="G61" s="83">
        <f t="shared" si="8"/>
        <v>5.0694444444444446</v>
      </c>
    </row>
    <row r="62" spans="1:7" x14ac:dyDescent="0.2">
      <c r="A62" s="152"/>
      <c r="B62" s="87" t="s">
        <v>52</v>
      </c>
      <c r="C62" s="87" t="s">
        <v>44</v>
      </c>
      <c r="D62" s="88">
        <v>56.51</v>
      </c>
      <c r="E62" s="4">
        <v>44593</v>
      </c>
      <c r="F62" s="4">
        <v>45198</v>
      </c>
      <c r="G62" s="83">
        <f t="shared" si="8"/>
        <v>1.6805555555555556</v>
      </c>
    </row>
    <row r="63" spans="1:7" customFormat="1" ht="15" hidden="1" x14ac:dyDescent="0.25">
      <c r="A63" s="50" t="s">
        <v>247</v>
      </c>
      <c r="B63" s="75"/>
      <c r="C63" s="75"/>
      <c r="D63" s="76"/>
      <c r="E63" s="154" t="s">
        <v>250</v>
      </c>
      <c r="F63" s="154">
        <v>44104</v>
      </c>
    </row>
    <row r="64" spans="1:7" customFormat="1" ht="15" hidden="1" x14ac:dyDescent="0.25">
      <c r="A64" s="50" t="s">
        <v>247</v>
      </c>
      <c r="B64" s="75"/>
      <c r="C64" s="75"/>
      <c r="D64" s="76"/>
      <c r="E64" s="154"/>
      <c r="F64" s="154"/>
    </row>
    <row r="65" spans="1:7" x14ac:dyDescent="0.2">
      <c r="A65" s="50" t="s">
        <v>247</v>
      </c>
      <c r="B65" s="87" t="s">
        <v>96</v>
      </c>
      <c r="C65" s="87">
        <v>2</v>
      </c>
      <c r="D65" s="88">
        <v>93.6</v>
      </c>
      <c r="E65" s="4">
        <v>44220</v>
      </c>
      <c r="F65" s="4">
        <v>44584</v>
      </c>
      <c r="G65" s="83">
        <f t="shared" ref="G65:G68" si="9">(F65-E65)/360</f>
        <v>1.0111111111111111</v>
      </c>
    </row>
    <row r="66" spans="1:7" x14ac:dyDescent="0.2">
      <c r="A66" s="50" t="s">
        <v>247</v>
      </c>
      <c r="B66" s="87" t="s">
        <v>115</v>
      </c>
      <c r="C66" s="87" t="s">
        <v>44</v>
      </c>
      <c r="D66" s="88">
        <v>62.2</v>
      </c>
      <c r="E66" s="4">
        <v>44621</v>
      </c>
      <c r="F66" s="4">
        <v>45716</v>
      </c>
      <c r="G66" s="83">
        <f t="shared" si="9"/>
        <v>3.0416666666666665</v>
      </c>
    </row>
    <row r="67" spans="1:7" x14ac:dyDescent="0.2">
      <c r="A67" s="50" t="s">
        <v>247</v>
      </c>
      <c r="B67" s="87" t="s">
        <v>1754</v>
      </c>
      <c r="C67" s="87">
        <v>3</v>
      </c>
      <c r="D67" s="88">
        <v>30</v>
      </c>
      <c r="E67" s="4">
        <v>44621</v>
      </c>
      <c r="F67" s="4">
        <v>45716</v>
      </c>
      <c r="G67" s="83">
        <f t="shared" si="9"/>
        <v>3.0416666666666665</v>
      </c>
    </row>
    <row r="68" spans="1:7" x14ac:dyDescent="0.2">
      <c r="A68" s="7" t="s">
        <v>261</v>
      </c>
      <c r="B68" s="87" t="s">
        <v>115</v>
      </c>
      <c r="C68" s="87" t="s">
        <v>44</v>
      </c>
      <c r="D68" s="88" t="s">
        <v>265</v>
      </c>
      <c r="E68" s="4" t="s">
        <v>266</v>
      </c>
      <c r="F68" s="4" t="s">
        <v>267</v>
      </c>
      <c r="G68" s="83" t="e">
        <f t="shared" si="9"/>
        <v>#VALUE!</v>
      </c>
    </row>
    <row r="69" spans="1:7" customFormat="1" ht="15" hidden="1" x14ac:dyDescent="0.25">
      <c r="A69" s="50" t="s">
        <v>271</v>
      </c>
      <c r="B69" s="75"/>
      <c r="C69" s="75"/>
      <c r="D69" s="76"/>
      <c r="E69" s="4">
        <v>43365</v>
      </c>
      <c r="F69" s="4">
        <v>44460</v>
      </c>
    </row>
    <row r="70" spans="1:7" x14ac:dyDescent="0.2">
      <c r="A70" s="50" t="s">
        <v>271</v>
      </c>
      <c r="B70" s="87" t="s">
        <v>115</v>
      </c>
      <c r="C70" s="87" t="s">
        <v>44</v>
      </c>
      <c r="D70" s="88" t="s">
        <v>265</v>
      </c>
      <c r="E70" s="4">
        <v>44461</v>
      </c>
      <c r="F70" s="4">
        <v>45556</v>
      </c>
      <c r="G70" s="83">
        <f>(F70-E70)/360</f>
        <v>3.0416666666666665</v>
      </c>
    </row>
    <row r="71" spans="1:7" customFormat="1" ht="15" hidden="1" x14ac:dyDescent="0.25">
      <c r="A71" s="50" t="s">
        <v>271</v>
      </c>
      <c r="B71" s="75"/>
      <c r="C71" s="75"/>
      <c r="D71" s="76"/>
      <c r="E71" s="4">
        <v>43344</v>
      </c>
      <c r="F71" s="4" t="s">
        <v>182</v>
      </c>
    </row>
    <row r="72" spans="1:7" x14ac:dyDescent="0.2">
      <c r="A72" s="50" t="s">
        <v>271</v>
      </c>
      <c r="B72" s="87" t="s">
        <v>115</v>
      </c>
      <c r="C72" s="87" t="s">
        <v>44</v>
      </c>
      <c r="D72" s="88" t="s">
        <v>265</v>
      </c>
      <c r="E72" s="4">
        <v>44440</v>
      </c>
      <c r="F72" s="4" t="s">
        <v>278</v>
      </c>
      <c r="G72" s="83" t="e">
        <f>(F72-E72)/360</f>
        <v>#VALUE!</v>
      </c>
    </row>
    <row r="73" spans="1:7" customFormat="1" ht="15" hidden="1" x14ac:dyDescent="0.25">
      <c r="A73" s="50" t="s">
        <v>271</v>
      </c>
      <c r="B73" s="75"/>
      <c r="C73" s="75"/>
      <c r="D73" s="76"/>
      <c r="E73" s="4">
        <v>43101</v>
      </c>
      <c r="F73" s="4" t="s">
        <v>280</v>
      </c>
    </row>
    <row r="74" spans="1:7" x14ac:dyDescent="0.2">
      <c r="A74" s="50" t="s">
        <v>271</v>
      </c>
      <c r="B74" s="87" t="s">
        <v>283</v>
      </c>
      <c r="C74" s="87" t="s">
        <v>44</v>
      </c>
      <c r="D74" s="88" t="s">
        <v>265</v>
      </c>
      <c r="E74" s="4">
        <v>44562</v>
      </c>
      <c r="F74" s="4" t="s">
        <v>284</v>
      </c>
      <c r="G74" s="83" t="e">
        <f t="shared" ref="G74:G76" si="10">(F74-E74)/360</f>
        <v>#VALUE!</v>
      </c>
    </row>
    <row r="75" spans="1:7" x14ac:dyDescent="0.2">
      <c r="A75" s="50" t="s">
        <v>285</v>
      </c>
      <c r="B75" s="87" t="s">
        <v>283</v>
      </c>
      <c r="C75" s="87" t="s">
        <v>44</v>
      </c>
      <c r="D75" s="88" t="s">
        <v>265</v>
      </c>
      <c r="E75" s="4">
        <v>43983</v>
      </c>
      <c r="F75" s="4" t="s">
        <v>195</v>
      </c>
      <c r="G75" s="83" t="e">
        <f t="shared" si="10"/>
        <v>#VALUE!</v>
      </c>
    </row>
    <row r="76" spans="1:7" x14ac:dyDescent="0.2">
      <c r="A76" s="50" t="s">
        <v>285</v>
      </c>
      <c r="B76" s="87" t="s">
        <v>283</v>
      </c>
      <c r="C76" s="87" t="s">
        <v>44</v>
      </c>
      <c r="D76" s="88">
        <v>1.5</v>
      </c>
      <c r="E76" s="4">
        <v>44713</v>
      </c>
      <c r="F76" s="4" t="s">
        <v>171</v>
      </c>
      <c r="G76" s="83" t="e">
        <f t="shared" si="10"/>
        <v>#VALUE!</v>
      </c>
    </row>
    <row r="77" spans="1:7" customFormat="1" ht="15" hidden="1" x14ac:dyDescent="0.25">
      <c r="A77" s="50" t="s">
        <v>293</v>
      </c>
      <c r="B77" s="75"/>
      <c r="C77" s="75"/>
      <c r="D77" s="76"/>
      <c r="E77" s="4" t="s">
        <v>295</v>
      </c>
      <c r="F77" s="4">
        <v>44681</v>
      </c>
    </row>
    <row r="78" spans="1:7" x14ac:dyDescent="0.2">
      <c r="A78" s="50" t="s">
        <v>293</v>
      </c>
      <c r="B78" s="87" t="s">
        <v>283</v>
      </c>
      <c r="C78" s="87" t="s">
        <v>44</v>
      </c>
      <c r="D78" s="88" t="s">
        <v>265</v>
      </c>
      <c r="E78" s="4" t="s">
        <v>297</v>
      </c>
      <c r="F78" s="4">
        <v>45412</v>
      </c>
      <c r="G78" s="83" t="e">
        <f>(F78-E78)/360</f>
        <v>#VALUE!</v>
      </c>
    </row>
    <row r="79" spans="1:7" customFormat="1" ht="15" hidden="1" x14ac:dyDescent="0.25">
      <c r="A79" s="50" t="s">
        <v>298</v>
      </c>
      <c r="B79" s="75"/>
      <c r="C79" s="75"/>
      <c r="D79" s="76"/>
      <c r="E79" s="4">
        <v>43466</v>
      </c>
      <c r="F79" s="4" t="s">
        <v>280</v>
      </c>
    </row>
    <row r="80" spans="1:7" x14ac:dyDescent="0.2">
      <c r="A80" s="50" t="s">
        <v>298</v>
      </c>
      <c r="B80" s="87" t="s">
        <v>283</v>
      </c>
      <c r="C80" s="87" t="s">
        <v>44</v>
      </c>
      <c r="D80" s="88" t="s">
        <v>265</v>
      </c>
      <c r="E80" s="4">
        <v>44562</v>
      </c>
      <c r="F80" s="4" t="s">
        <v>284</v>
      </c>
      <c r="G80" s="83" t="e">
        <f>(F80-E80)/360</f>
        <v>#VALUE!</v>
      </c>
    </row>
    <row r="81" spans="1:7" customFormat="1" ht="15" hidden="1" x14ac:dyDescent="0.25">
      <c r="A81" s="152" t="s">
        <v>302</v>
      </c>
      <c r="B81" s="75"/>
      <c r="C81" s="75"/>
      <c r="D81" s="76"/>
      <c r="E81" s="4" t="s">
        <v>305</v>
      </c>
      <c r="F81" s="4" t="s">
        <v>306</v>
      </c>
    </row>
    <row r="82" spans="1:7" x14ac:dyDescent="0.2">
      <c r="A82" s="152"/>
      <c r="B82" s="87" t="s">
        <v>283</v>
      </c>
      <c r="C82" s="87" t="s">
        <v>44</v>
      </c>
      <c r="D82" s="88">
        <v>38.76</v>
      </c>
      <c r="E82" s="4" t="s">
        <v>309</v>
      </c>
      <c r="F82" s="4" t="s">
        <v>310</v>
      </c>
      <c r="G82" s="83" t="e">
        <f>(F82-E82)/360</f>
        <v>#VALUE!</v>
      </c>
    </row>
    <row r="83" spans="1:7" customFormat="1" ht="15" hidden="1" x14ac:dyDescent="0.25">
      <c r="A83" s="50" t="s">
        <v>312</v>
      </c>
      <c r="B83" s="75"/>
      <c r="C83" s="75"/>
      <c r="D83" s="76"/>
      <c r="E83" s="4">
        <v>43617</v>
      </c>
      <c r="F83" s="4" t="s">
        <v>195</v>
      </c>
    </row>
    <row r="84" spans="1:7" x14ac:dyDescent="0.2">
      <c r="A84" s="50" t="s">
        <v>312</v>
      </c>
      <c r="B84" s="87" t="s">
        <v>283</v>
      </c>
      <c r="C84" s="87" t="s">
        <v>44</v>
      </c>
      <c r="D84" s="88">
        <v>1.5</v>
      </c>
      <c r="E84" s="4">
        <v>44713</v>
      </c>
      <c r="F84" s="4" t="s">
        <v>74</v>
      </c>
      <c r="G84" s="83" t="e">
        <f t="shared" ref="G84:G85" si="11">(F84-E84)/360</f>
        <v>#VALUE!</v>
      </c>
    </row>
    <row r="85" spans="1:7" x14ac:dyDescent="0.2">
      <c r="A85" s="50" t="s">
        <v>312</v>
      </c>
      <c r="B85" s="87" t="s">
        <v>283</v>
      </c>
      <c r="C85" s="87" t="s">
        <v>44</v>
      </c>
      <c r="D85" s="88">
        <v>1.5</v>
      </c>
      <c r="E85" s="4">
        <v>44713</v>
      </c>
      <c r="F85" s="4" t="s">
        <v>74</v>
      </c>
      <c r="G85" s="83" t="e">
        <f t="shared" si="11"/>
        <v>#VALUE!</v>
      </c>
    </row>
    <row r="86" spans="1:7" customFormat="1" ht="15" hidden="1" x14ac:dyDescent="0.25">
      <c r="A86" s="50" t="s">
        <v>318</v>
      </c>
      <c r="B86" s="75"/>
      <c r="C86" s="75"/>
      <c r="D86" s="76"/>
      <c r="E86" s="4">
        <v>43290</v>
      </c>
      <c r="F86" s="4">
        <v>44385</v>
      </c>
    </row>
    <row r="87" spans="1:7" x14ac:dyDescent="0.2">
      <c r="A87" s="50" t="s">
        <v>318</v>
      </c>
      <c r="B87" s="87" t="s">
        <v>283</v>
      </c>
      <c r="C87" s="87" t="s">
        <v>44</v>
      </c>
      <c r="D87" s="88">
        <v>1.8</v>
      </c>
      <c r="E87" s="4">
        <v>44386</v>
      </c>
      <c r="F87" s="4">
        <v>45115</v>
      </c>
      <c r="G87" s="83">
        <f>(F87-E87)/360</f>
        <v>2.0249999999999999</v>
      </c>
    </row>
    <row r="88" spans="1:7" customFormat="1" ht="15" hidden="1" x14ac:dyDescent="0.25">
      <c r="A88" s="50" t="s">
        <v>318</v>
      </c>
      <c r="B88" s="75"/>
      <c r="C88" s="75"/>
      <c r="D88" s="76"/>
      <c r="E88" s="4">
        <v>44446</v>
      </c>
      <c r="F88" s="4">
        <v>45175</v>
      </c>
    </row>
    <row r="89" spans="1:7" customFormat="1" ht="15" hidden="1" x14ac:dyDescent="0.25">
      <c r="A89" s="50" t="s">
        <v>318</v>
      </c>
      <c r="B89" s="75"/>
      <c r="C89" s="75"/>
      <c r="D89" s="76"/>
      <c r="E89" s="4">
        <v>43434</v>
      </c>
      <c r="F89" s="4">
        <v>44529</v>
      </c>
    </row>
    <row r="90" spans="1:7" x14ac:dyDescent="0.2">
      <c r="A90" s="50" t="s">
        <v>318</v>
      </c>
      <c r="B90" s="87" t="s">
        <v>52</v>
      </c>
      <c r="C90" s="87">
        <v>2</v>
      </c>
      <c r="D90" s="88">
        <v>56.89</v>
      </c>
      <c r="E90" s="4">
        <v>44384</v>
      </c>
      <c r="F90" s="4">
        <v>45113</v>
      </c>
      <c r="G90" s="83">
        <f t="shared" ref="G90:G91" si="12">(F90-E90)/360</f>
        <v>2.0249999999999999</v>
      </c>
    </row>
    <row r="91" spans="1:7" x14ac:dyDescent="0.2">
      <c r="A91" s="7" t="s">
        <v>336</v>
      </c>
      <c r="B91" s="87" t="s">
        <v>43</v>
      </c>
      <c r="C91" s="87">
        <v>2</v>
      </c>
      <c r="D91" s="88">
        <v>55</v>
      </c>
      <c r="E91" s="4">
        <v>43666</v>
      </c>
      <c r="F91" s="4">
        <v>44761</v>
      </c>
      <c r="G91" s="83">
        <f t="shared" si="12"/>
        <v>3.0416666666666665</v>
      </c>
    </row>
    <row r="92" spans="1:7" customFormat="1" ht="15" hidden="1" x14ac:dyDescent="0.25">
      <c r="A92" s="50" t="s">
        <v>339</v>
      </c>
      <c r="B92" s="75"/>
      <c r="C92" s="75"/>
      <c r="D92" s="76"/>
      <c r="E92" s="4" t="s">
        <v>342</v>
      </c>
      <c r="F92" s="4" t="s">
        <v>343</v>
      </c>
    </row>
    <row r="93" spans="1:7" customFormat="1" ht="15" hidden="1" x14ac:dyDescent="0.25">
      <c r="A93" s="50" t="s">
        <v>339</v>
      </c>
      <c r="B93" s="75"/>
      <c r="C93" s="75"/>
      <c r="D93" s="76"/>
      <c r="E93" s="4" t="s">
        <v>345</v>
      </c>
      <c r="F93" s="4" t="s">
        <v>346</v>
      </c>
    </row>
    <row r="94" spans="1:7" customFormat="1" ht="15" hidden="1" x14ac:dyDescent="0.25">
      <c r="A94" s="50" t="s">
        <v>339</v>
      </c>
      <c r="B94" s="75"/>
      <c r="C94" s="75"/>
      <c r="D94" s="76"/>
      <c r="E94" s="4" t="s">
        <v>349</v>
      </c>
      <c r="F94" s="4" t="s">
        <v>350</v>
      </c>
    </row>
    <row r="95" spans="1:7" x14ac:dyDescent="0.2">
      <c r="A95" s="50" t="s">
        <v>339</v>
      </c>
      <c r="B95" s="87" t="s">
        <v>115</v>
      </c>
      <c r="C95" s="87" t="s">
        <v>44</v>
      </c>
      <c r="D95" s="88">
        <v>9</v>
      </c>
      <c r="E95" s="4" t="s">
        <v>352</v>
      </c>
      <c r="F95" s="4" t="s">
        <v>353</v>
      </c>
      <c r="G95" s="83" t="e">
        <f t="shared" ref="G95:G97" si="13">(F95-E95)/360</f>
        <v>#VALUE!</v>
      </c>
    </row>
    <row r="96" spans="1:7" x14ac:dyDescent="0.2">
      <c r="A96" s="7" t="s">
        <v>354</v>
      </c>
      <c r="B96" s="87" t="s">
        <v>52</v>
      </c>
      <c r="C96" s="87">
        <v>1</v>
      </c>
      <c r="D96" s="88">
        <v>136</v>
      </c>
      <c r="E96" s="4">
        <v>43405</v>
      </c>
      <c r="F96" s="4" t="s">
        <v>357</v>
      </c>
      <c r="G96" s="83" t="e">
        <f t="shared" si="13"/>
        <v>#VALUE!</v>
      </c>
    </row>
    <row r="97" spans="1:7" x14ac:dyDescent="0.2">
      <c r="A97" s="7" t="s">
        <v>359</v>
      </c>
      <c r="B97" s="87" t="s">
        <v>43</v>
      </c>
      <c r="C97" s="87">
        <v>1</v>
      </c>
      <c r="D97" s="88">
        <v>47.22</v>
      </c>
      <c r="E97" s="4">
        <v>44075</v>
      </c>
      <c r="F97" s="4" t="s">
        <v>362</v>
      </c>
      <c r="G97" s="83" t="e">
        <f t="shared" si="13"/>
        <v>#VALUE!</v>
      </c>
    </row>
    <row r="98" spans="1:7" customFormat="1" ht="15" hidden="1" x14ac:dyDescent="0.25">
      <c r="A98" s="50" t="s">
        <v>364</v>
      </c>
      <c r="B98" s="75"/>
      <c r="C98" s="75"/>
      <c r="D98" s="76"/>
      <c r="E98" s="154" t="s">
        <v>368</v>
      </c>
      <c r="F98" s="154">
        <v>44316</v>
      </c>
    </row>
    <row r="99" spans="1:7" customFormat="1" ht="15" hidden="1" x14ac:dyDescent="0.25">
      <c r="A99" s="50" t="s">
        <v>364</v>
      </c>
      <c r="B99" s="75"/>
      <c r="C99" s="75"/>
      <c r="D99" s="76"/>
      <c r="E99" s="154"/>
      <c r="F99" s="154"/>
    </row>
    <row r="100" spans="1:7" customFormat="1" ht="15" hidden="1" x14ac:dyDescent="0.25">
      <c r="A100" s="50" t="s">
        <v>364</v>
      </c>
      <c r="B100" s="75"/>
      <c r="C100" s="75"/>
      <c r="D100" s="76"/>
      <c r="E100" s="4" t="s">
        <v>372</v>
      </c>
      <c r="F100" s="4" t="s">
        <v>158</v>
      </c>
    </row>
    <row r="101" spans="1:7" customFormat="1" ht="15" hidden="1" x14ac:dyDescent="0.25">
      <c r="A101" s="50" t="s">
        <v>364</v>
      </c>
      <c r="B101" s="75"/>
      <c r="C101" s="75"/>
      <c r="D101" s="76"/>
      <c r="E101" s="4">
        <v>44501</v>
      </c>
      <c r="F101" s="4">
        <v>44681</v>
      </c>
    </row>
    <row r="102" spans="1:7" x14ac:dyDescent="0.2">
      <c r="A102" s="50" t="s">
        <v>364</v>
      </c>
      <c r="B102" s="87" t="s">
        <v>96</v>
      </c>
      <c r="C102" s="87">
        <v>3</v>
      </c>
      <c r="D102" s="88">
        <v>187</v>
      </c>
      <c r="E102" s="4" t="s">
        <v>297</v>
      </c>
      <c r="F102" s="4">
        <v>45777</v>
      </c>
      <c r="G102" s="83" t="e">
        <f>(F102-E102)/360</f>
        <v>#VALUE!</v>
      </c>
    </row>
    <row r="103" spans="1:7" customFormat="1" ht="15" hidden="1" x14ac:dyDescent="0.25">
      <c r="A103" s="50" t="s">
        <v>376</v>
      </c>
      <c r="B103" s="75"/>
      <c r="C103" s="75"/>
      <c r="D103" s="76"/>
      <c r="E103" s="154" t="s">
        <v>379</v>
      </c>
      <c r="F103" s="154" t="s">
        <v>380</v>
      </c>
    </row>
    <row r="104" spans="1:7" customFormat="1" ht="15" hidden="1" x14ac:dyDescent="0.25">
      <c r="A104" s="50" t="s">
        <v>376</v>
      </c>
      <c r="B104" s="75"/>
      <c r="C104" s="75"/>
      <c r="D104" s="76"/>
      <c r="E104" s="154"/>
      <c r="F104" s="154"/>
    </row>
    <row r="105" spans="1:7" customFormat="1" ht="15" hidden="1" x14ac:dyDescent="0.25">
      <c r="A105" s="50" t="s">
        <v>376</v>
      </c>
      <c r="B105" s="75"/>
      <c r="C105" s="75"/>
      <c r="D105" s="76"/>
      <c r="E105" s="154"/>
      <c r="F105" s="4">
        <v>44156</v>
      </c>
    </row>
    <row r="106" spans="1:7" customFormat="1" ht="15" hidden="1" x14ac:dyDescent="0.25">
      <c r="A106" s="50" t="s">
        <v>376</v>
      </c>
      <c r="B106" s="75"/>
      <c r="C106" s="75"/>
      <c r="D106" s="76"/>
      <c r="E106" s="4">
        <v>44157</v>
      </c>
      <c r="F106" s="4">
        <v>44521</v>
      </c>
    </row>
    <row r="107" spans="1:7" x14ac:dyDescent="0.2">
      <c r="A107" s="50" t="s">
        <v>376</v>
      </c>
      <c r="B107" s="87" t="s">
        <v>96</v>
      </c>
      <c r="C107" s="87">
        <v>1</v>
      </c>
      <c r="D107" s="88">
        <v>68.599999999999994</v>
      </c>
      <c r="E107" s="4">
        <v>44523</v>
      </c>
      <c r="F107" s="4">
        <v>45618</v>
      </c>
      <c r="G107" s="83">
        <f t="shared" ref="G107:G108" si="14">(F107-E107)/360</f>
        <v>3.0416666666666665</v>
      </c>
    </row>
    <row r="108" spans="1:7" x14ac:dyDescent="0.2">
      <c r="A108" s="7" t="s">
        <v>387</v>
      </c>
      <c r="B108" s="87" t="s">
        <v>96</v>
      </c>
      <c r="C108" s="87">
        <v>2</v>
      </c>
      <c r="D108" s="88">
        <v>856</v>
      </c>
      <c r="E108" s="4">
        <v>44440</v>
      </c>
      <c r="F108" s="4">
        <v>45504</v>
      </c>
      <c r="G108" s="83">
        <f t="shared" si="14"/>
        <v>2.9555555555555557</v>
      </c>
    </row>
    <row r="109" spans="1:7" customFormat="1" ht="15" hidden="1" x14ac:dyDescent="0.25">
      <c r="A109" s="50" t="s">
        <v>393</v>
      </c>
      <c r="B109" s="75"/>
      <c r="C109" s="75"/>
      <c r="D109" s="76"/>
      <c r="E109" s="4" t="s">
        <v>397</v>
      </c>
      <c r="F109" s="4" t="s">
        <v>398</v>
      </c>
    </row>
    <row r="110" spans="1:7" x14ac:dyDescent="0.2">
      <c r="A110" s="50" t="s">
        <v>393</v>
      </c>
      <c r="B110" s="87" t="s">
        <v>96</v>
      </c>
      <c r="C110" s="87">
        <v>1</v>
      </c>
      <c r="D110" s="88">
        <v>142.29499999999999</v>
      </c>
      <c r="E110" s="4" t="s">
        <v>401</v>
      </c>
      <c r="F110" s="4" t="s">
        <v>402</v>
      </c>
      <c r="G110" s="83" t="e">
        <f>(F110-E110)/360</f>
        <v>#VALUE!</v>
      </c>
    </row>
    <row r="111" spans="1:7" customFormat="1" ht="15" hidden="1" x14ac:dyDescent="0.25">
      <c r="A111" s="152" t="s">
        <v>403</v>
      </c>
      <c r="B111" s="75"/>
      <c r="C111" s="75"/>
      <c r="D111" s="76"/>
      <c r="E111" s="4">
        <v>43344</v>
      </c>
      <c r="F111" s="4" t="s">
        <v>182</v>
      </c>
    </row>
    <row r="112" spans="1:7" x14ac:dyDescent="0.2">
      <c r="A112" s="152"/>
      <c r="B112" s="87" t="s">
        <v>52</v>
      </c>
      <c r="C112" s="87">
        <v>2</v>
      </c>
      <c r="D112" s="88">
        <v>25.95</v>
      </c>
      <c r="E112" s="4">
        <v>44524</v>
      </c>
      <c r="F112" s="4">
        <v>45619</v>
      </c>
      <c r="G112" s="83">
        <f t="shared" ref="G112:G113" si="15">(F112-E112)/360</f>
        <v>3.0416666666666665</v>
      </c>
    </row>
    <row r="113" spans="1:7" x14ac:dyDescent="0.2">
      <c r="A113" s="7" t="s">
        <v>407</v>
      </c>
      <c r="B113" s="87" t="s">
        <v>52</v>
      </c>
      <c r="C113" s="87" t="s">
        <v>44</v>
      </c>
      <c r="D113" s="88">
        <v>47.42</v>
      </c>
      <c r="E113" s="4" t="s">
        <v>410</v>
      </c>
      <c r="F113" s="4">
        <v>45260</v>
      </c>
      <c r="G113" s="83" t="e">
        <f t="shared" si="15"/>
        <v>#VALUE!</v>
      </c>
    </row>
    <row r="114" spans="1:7" customFormat="1" ht="15" hidden="1" x14ac:dyDescent="0.25">
      <c r="A114" s="152" t="s">
        <v>412</v>
      </c>
      <c r="B114" s="75"/>
      <c r="C114" s="75"/>
      <c r="D114" s="76"/>
      <c r="E114" s="4">
        <v>43344</v>
      </c>
      <c r="F114" s="4" t="s">
        <v>182</v>
      </c>
    </row>
    <row r="115" spans="1:7" x14ac:dyDescent="0.2">
      <c r="A115" s="152"/>
      <c r="B115" s="87" t="s">
        <v>96</v>
      </c>
      <c r="C115" s="87">
        <v>1</v>
      </c>
      <c r="D115" s="88">
        <v>24</v>
      </c>
      <c r="E115" s="4" t="s">
        <v>416</v>
      </c>
      <c r="F115" s="4" t="s">
        <v>417</v>
      </c>
      <c r="G115" s="83" t="e">
        <f>(F115-E115)/360</f>
        <v>#VALUE!</v>
      </c>
    </row>
    <row r="116" spans="1:7" customFormat="1" ht="15" hidden="1" x14ac:dyDescent="0.25">
      <c r="A116" s="50" t="s">
        <v>418</v>
      </c>
      <c r="B116" s="75"/>
      <c r="C116" s="75"/>
      <c r="D116" s="76"/>
      <c r="E116" s="154">
        <v>38169</v>
      </c>
      <c r="F116" s="154">
        <v>41820</v>
      </c>
    </row>
    <row r="117" spans="1:7" customFormat="1" ht="15" hidden="1" x14ac:dyDescent="0.25">
      <c r="A117" s="50" t="s">
        <v>418</v>
      </c>
      <c r="B117" s="75"/>
      <c r="C117" s="75"/>
      <c r="D117" s="76"/>
      <c r="E117" s="154"/>
      <c r="F117" s="154"/>
    </row>
    <row r="118" spans="1:7" customFormat="1" ht="15" hidden="1" x14ac:dyDescent="0.25">
      <c r="A118" s="50" t="s">
        <v>418</v>
      </c>
      <c r="B118" s="75"/>
      <c r="C118" s="75"/>
      <c r="D118" s="76"/>
      <c r="E118" s="4">
        <v>41821</v>
      </c>
      <c r="F118" s="4" t="s">
        <v>426</v>
      </c>
    </row>
    <row r="119" spans="1:7" x14ac:dyDescent="0.2">
      <c r="A119" s="50" t="s">
        <v>418</v>
      </c>
      <c r="B119" s="87" t="s">
        <v>115</v>
      </c>
      <c r="C119" s="87">
        <v>2</v>
      </c>
      <c r="D119" s="88">
        <v>2307</v>
      </c>
      <c r="E119" s="4">
        <v>43101</v>
      </c>
      <c r="F119" s="4" t="s">
        <v>431</v>
      </c>
      <c r="G119" s="83" t="e">
        <f>(F119-E119)/360</f>
        <v>#VALUE!</v>
      </c>
    </row>
    <row r="120" spans="1:7" customFormat="1" ht="15" hidden="1" x14ac:dyDescent="0.25">
      <c r="A120" s="50" t="s">
        <v>435</v>
      </c>
      <c r="B120" s="75"/>
      <c r="C120" s="75"/>
      <c r="D120" s="76"/>
      <c r="E120" s="4" t="s">
        <v>438</v>
      </c>
      <c r="F120" s="4" t="s">
        <v>439</v>
      </c>
    </row>
    <row r="121" spans="1:7" customFormat="1" ht="15" hidden="1" x14ac:dyDescent="0.25">
      <c r="A121" s="50" t="s">
        <v>435</v>
      </c>
      <c r="B121" s="75"/>
      <c r="C121" s="75"/>
      <c r="D121" s="76"/>
      <c r="E121" s="4" t="s">
        <v>441</v>
      </c>
      <c r="F121" s="4" t="s">
        <v>442</v>
      </c>
    </row>
    <row r="122" spans="1:7" x14ac:dyDescent="0.2">
      <c r="A122" s="50" t="s">
        <v>435</v>
      </c>
      <c r="B122" s="87" t="s">
        <v>43</v>
      </c>
      <c r="C122" s="87" t="s">
        <v>44</v>
      </c>
      <c r="D122" s="88">
        <v>6</v>
      </c>
      <c r="E122" s="4">
        <v>44591</v>
      </c>
      <c r="F122" s="4">
        <v>44955</v>
      </c>
      <c r="G122" s="83">
        <f t="shared" ref="G122:G123" si="16">(F122-E122)/360</f>
        <v>1.0111111111111111</v>
      </c>
    </row>
    <row r="123" spans="1:7" x14ac:dyDescent="0.2">
      <c r="A123" s="50" t="s">
        <v>444</v>
      </c>
      <c r="B123" s="87" t="s">
        <v>52</v>
      </c>
      <c r="C123" s="87" t="s">
        <v>44</v>
      </c>
      <c r="D123" s="88">
        <v>182.44</v>
      </c>
      <c r="E123" s="4">
        <v>43771</v>
      </c>
      <c r="F123" s="4">
        <v>45803</v>
      </c>
      <c r="G123" s="83">
        <f t="shared" si="16"/>
        <v>5.6444444444444448</v>
      </c>
    </row>
    <row r="124" spans="1:7" customFormat="1" ht="15" hidden="1" x14ac:dyDescent="0.25">
      <c r="A124" s="50" t="s">
        <v>444</v>
      </c>
      <c r="B124" s="75"/>
      <c r="C124" s="75"/>
      <c r="D124" s="76"/>
      <c r="E124" s="75"/>
      <c r="F124" s="4"/>
    </row>
    <row r="125" spans="1:7" x14ac:dyDescent="0.2">
      <c r="A125" s="50" t="s">
        <v>444</v>
      </c>
      <c r="B125" s="87" t="s">
        <v>96</v>
      </c>
      <c r="C125" s="87">
        <v>3</v>
      </c>
      <c r="D125" s="88">
        <v>37.024000000000001</v>
      </c>
      <c r="E125" s="28">
        <v>43771</v>
      </c>
      <c r="F125" s="4">
        <v>45803</v>
      </c>
      <c r="G125" s="83">
        <f>(F125-E125)/360</f>
        <v>5.6444444444444448</v>
      </c>
    </row>
    <row r="126" spans="1:7" customFormat="1" ht="15" hidden="1" x14ac:dyDescent="0.25">
      <c r="A126" s="50" t="s">
        <v>454</v>
      </c>
      <c r="B126" s="75"/>
      <c r="C126" s="75"/>
      <c r="D126" s="76"/>
      <c r="E126" s="4" t="s">
        <v>457</v>
      </c>
      <c r="F126" s="4" t="s">
        <v>458</v>
      </c>
    </row>
    <row r="127" spans="1:7" x14ac:dyDescent="0.2">
      <c r="A127" s="50" t="s">
        <v>454</v>
      </c>
      <c r="B127" s="87" t="s">
        <v>52</v>
      </c>
      <c r="C127" s="87" t="s">
        <v>44</v>
      </c>
      <c r="D127" s="88">
        <v>32.799999999999997</v>
      </c>
      <c r="E127" s="4">
        <v>44160</v>
      </c>
      <c r="F127" s="4">
        <v>45985</v>
      </c>
      <c r="G127" s="83">
        <f t="shared" ref="G127:G128" si="17">(F127-E127)/360</f>
        <v>5.0694444444444446</v>
      </c>
    </row>
    <row r="128" spans="1:7" x14ac:dyDescent="0.2">
      <c r="A128" s="50" t="s">
        <v>460</v>
      </c>
      <c r="B128" s="87" t="s">
        <v>96</v>
      </c>
      <c r="C128" s="87" t="s">
        <v>44</v>
      </c>
      <c r="D128" s="88">
        <v>151.19999999999999</v>
      </c>
      <c r="E128" s="4">
        <v>43905</v>
      </c>
      <c r="F128" s="4">
        <v>45730</v>
      </c>
      <c r="G128" s="83">
        <f t="shared" si="17"/>
        <v>5.0694444444444446</v>
      </c>
    </row>
    <row r="129" spans="1:7" customFormat="1" ht="15" hidden="1" x14ac:dyDescent="0.25">
      <c r="A129" s="50" t="s">
        <v>460</v>
      </c>
      <c r="B129" s="75"/>
      <c r="C129" s="75"/>
      <c r="D129" s="76"/>
      <c r="E129" s="154">
        <v>44219</v>
      </c>
      <c r="F129" s="154">
        <v>45730</v>
      </c>
    </row>
    <row r="130" spans="1:7" x14ac:dyDescent="0.2">
      <c r="A130" s="50" t="s">
        <v>460</v>
      </c>
      <c r="B130" s="87" t="s">
        <v>96</v>
      </c>
      <c r="C130" s="87">
        <v>3</v>
      </c>
      <c r="D130" s="88">
        <v>20</v>
      </c>
      <c r="E130" s="154"/>
      <c r="F130" s="154"/>
      <c r="G130" s="83">
        <f>(F130-E130)/360</f>
        <v>0</v>
      </c>
    </row>
    <row r="131" spans="1:7" customFormat="1" ht="15" hidden="1" x14ac:dyDescent="0.25">
      <c r="A131" s="50" t="s">
        <v>470</v>
      </c>
      <c r="B131" s="75"/>
      <c r="C131" s="75"/>
      <c r="D131" s="76"/>
      <c r="E131" s="154" t="s">
        <v>474</v>
      </c>
      <c r="F131" s="154">
        <v>45412</v>
      </c>
    </row>
    <row r="132" spans="1:7" x14ac:dyDescent="0.2">
      <c r="A132" s="50" t="s">
        <v>470</v>
      </c>
      <c r="B132" s="87" t="s">
        <v>115</v>
      </c>
      <c r="C132" s="87">
        <v>1</v>
      </c>
      <c r="D132" s="88">
        <v>2819.6</v>
      </c>
      <c r="E132" s="154"/>
      <c r="F132" s="154"/>
      <c r="G132" s="83">
        <f>(F132-E132)/360</f>
        <v>0</v>
      </c>
    </row>
    <row r="133" spans="1:7" customFormat="1" ht="15" hidden="1" x14ac:dyDescent="0.25">
      <c r="A133" s="50" t="s">
        <v>478</v>
      </c>
      <c r="B133" s="75"/>
      <c r="C133" s="75"/>
      <c r="D133" s="76"/>
      <c r="E133" s="154" t="s">
        <v>481</v>
      </c>
      <c r="F133" s="4" t="s">
        <v>482</v>
      </c>
    </row>
    <row r="134" spans="1:7" x14ac:dyDescent="0.2">
      <c r="A134" s="50" t="s">
        <v>478</v>
      </c>
      <c r="B134" s="87" t="s">
        <v>96</v>
      </c>
      <c r="C134" s="87" t="s">
        <v>44</v>
      </c>
      <c r="D134" s="88">
        <v>66.599999999999994</v>
      </c>
      <c r="E134" s="154"/>
      <c r="F134" s="4">
        <v>45599</v>
      </c>
      <c r="G134" s="83">
        <f>(F134-E134)/360</f>
        <v>126.66388888888889</v>
      </c>
    </row>
    <row r="135" spans="1:7" customFormat="1" ht="15" hidden="1" x14ac:dyDescent="0.25">
      <c r="A135" s="50" t="s">
        <v>485</v>
      </c>
      <c r="B135" s="75"/>
      <c r="C135" s="75"/>
      <c r="D135" s="76"/>
      <c r="E135" s="4">
        <v>43709</v>
      </c>
      <c r="F135" s="4" t="s">
        <v>144</v>
      </c>
    </row>
    <row r="136" spans="1:7" customFormat="1" ht="15" hidden="1" x14ac:dyDescent="0.25">
      <c r="A136" s="50" t="s">
        <v>485</v>
      </c>
      <c r="B136" s="75"/>
      <c r="C136" s="75"/>
      <c r="D136" s="76"/>
      <c r="E136" s="4">
        <v>44158</v>
      </c>
      <c r="F136" s="4">
        <v>44524</v>
      </c>
    </row>
    <row r="137" spans="1:7" customFormat="1" ht="15" hidden="1" x14ac:dyDescent="0.25">
      <c r="A137" s="50" t="s">
        <v>485</v>
      </c>
      <c r="B137" s="75"/>
      <c r="C137" s="75"/>
      <c r="D137" s="76"/>
      <c r="E137" s="4"/>
      <c r="F137" s="4"/>
    </row>
    <row r="138" spans="1:7" x14ac:dyDescent="0.2">
      <c r="A138" s="50" t="s">
        <v>485</v>
      </c>
      <c r="B138" s="87" t="s">
        <v>96</v>
      </c>
      <c r="C138" s="87" t="s">
        <v>44</v>
      </c>
      <c r="D138" s="88">
        <v>9</v>
      </c>
      <c r="E138" s="4" t="s">
        <v>492</v>
      </c>
      <c r="F138" s="4" t="s">
        <v>493</v>
      </c>
      <c r="G138" s="83" t="e">
        <f>(F138-E138)/360</f>
        <v>#VALUE!</v>
      </c>
    </row>
    <row r="139" spans="1:7" customFormat="1" ht="15" hidden="1" x14ac:dyDescent="0.25">
      <c r="A139" s="152" t="s">
        <v>494</v>
      </c>
      <c r="B139" s="75"/>
      <c r="C139" s="75"/>
      <c r="D139" s="76"/>
      <c r="E139" s="4" t="s">
        <v>497</v>
      </c>
      <c r="F139" s="4" t="s">
        <v>498</v>
      </c>
    </row>
    <row r="140" spans="1:7" x14ac:dyDescent="0.2">
      <c r="A140" s="152"/>
      <c r="B140" s="87" t="s">
        <v>52</v>
      </c>
      <c r="C140" s="87" t="s">
        <v>44</v>
      </c>
      <c r="D140" s="88">
        <v>12</v>
      </c>
      <c r="E140" s="4" t="s">
        <v>501</v>
      </c>
      <c r="F140" s="4" t="s">
        <v>502</v>
      </c>
      <c r="G140" s="83" t="e">
        <f t="shared" ref="G140:G141" si="18">(F140-E140)/360</f>
        <v>#VALUE!</v>
      </c>
    </row>
    <row r="141" spans="1:7" x14ac:dyDescent="0.2">
      <c r="A141" s="7" t="s">
        <v>503</v>
      </c>
      <c r="B141" s="87" t="s">
        <v>115</v>
      </c>
      <c r="C141" s="87" t="s">
        <v>44</v>
      </c>
      <c r="D141" s="88">
        <v>60</v>
      </c>
      <c r="E141" s="4" t="s">
        <v>506</v>
      </c>
      <c r="F141" s="4" t="s">
        <v>507</v>
      </c>
      <c r="G141" s="83" t="e">
        <f t="shared" si="18"/>
        <v>#VALUE!</v>
      </c>
    </row>
    <row r="142" spans="1:7" customFormat="1" ht="15" hidden="1" x14ac:dyDescent="0.25">
      <c r="A142" s="152" t="s">
        <v>508</v>
      </c>
      <c r="B142" s="75"/>
      <c r="C142" s="75"/>
      <c r="D142" s="76"/>
      <c r="E142" s="4">
        <v>43477</v>
      </c>
      <c r="F142" s="4">
        <v>44572</v>
      </c>
    </row>
    <row r="143" spans="1:7" x14ac:dyDescent="0.2">
      <c r="A143" s="152"/>
      <c r="B143" s="87" t="s">
        <v>96</v>
      </c>
      <c r="C143" s="87">
        <v>2</v>
      </c>
      <c r="D143" s="88">
        <v>186.88</v>
      </c>
      <c r="E143" s="4" t="s">
        <v>512</v>
      </c>
      <c r="F143" s="4" t="s">
        <v>513</v>
      </c>
      <c r="G143" s="83" t="e">
        <f>(F143-E143)/360</f>
        <v>#VALUE!</v>
      </c>
    </row>
    <row r="144" spans="1:7" customFormat="1" ht="15" hidden="1" x14ac:dyDescent="0.25">
      <c r="A144" s="50" t="s">
        <v>514</v>
      </c>
      <c r="B144" s="75"/>
      <c r="C144" s="75"/>
      <c r="D144" s="76"/>
      <c r="E144" s="4" t="s">
        <v>516</v>
      </c>
      <c r="F144" s="4" t="s">
        <v>517</v>
      </c>
    </row>
    <row r="145" spans="1:7" x14ac:dyDescent="0.2">
      <c r="A145" s="50" t="s">
        <v>514</v>
      </c>
      <c r="B145" s="87" t="s">
        <v>283</v>
      </c>
      <c r="C145" s="87" t="s">
        <v>44</v>
      </c>
      <c r="D145" s="88" t="s">
        <v>265</v>
      </c>
      <c r="E145" s="4" t="s">
        <v>521</v>
      </c>
      <c r="F145" s="4" t="s">
        <v>522</v>
      </c>
      <c r="G145" s="83" t="e">
        <f t="shared" ref="G145:G148" si="19">(F145-E145)/360</f>
        <v>#VALUE!</v>
      </c>
    </row>
    <row r="146" spans="1:7" x14ac:dyDescent="0.2">
      <c r="A146" s="7" t="s">
        <v>523</v>
      </c>
      <c r="B146" s="87" t="s">
        <v>115</v>
      </c>
      <c r="C146" s="87" t="s">
        <v>44</v>
      </c>
      <c r="D146" s="88">
        <v>60</v>
      </c>
      <c r="E146" s="4">
        <v>44211</v>
      </c>
      <c r="F146" s="4">
        <v>46036</v>
      </c>
      <c r="G146" s="83">
        <f t="shared" si="19"/>
        <v>5.0694444444444446</v>
      </c>
    </row>
    <row r="147" spans="1:7" x14ac:dyDescent="0.2">
      <c r="A147" s="152" t="s">
        <v>527</v>
      </c>
      <c r="B147" s="87" t="s">
        <v>115</v>
      </c>
      <c r="C147" s="87" t="s">
        <v>44</v>
      </c>
      <c r="D147" s="88">
        <v>31.5</v>
      </c>
      <c r="E147" s="4">
        <v>44316</v>
      </c>
      <c r="F147" s="4">
        <v>45776</v>
      </c>
      <c r="G147" s="83">
        <f t="shared" si="19"/>
        <v>4.0555555555555554</v>
      </c>
    </row>
    <row r="148" spans="1:7" x14ac:dyDescent="0.2">
      <c r="A148" s="152"/>
      <c r="B148" s="87" t="s">
        <v>115</v>
      </c>
      <c r="C148" s="87" t="s">
        <v>44</v>
      </c>
      <c r="D148" s="88">
        <v>64.83</v>
      </c>
      <c r="E148" s="4">
        <v>44316</v>
      </c>
      <c r="F148" s="4">
        <v>45776</v>
      </c>
      <c r="G148" s="83">
        <f t="shared" si="19"/>
        <v>4.0555555555555554</v>
      </c>
    </row>
    <row r="149" spans="1:7" customFormat="1" ht="15" hidden="1" x14ac:dyDescent="0.25">
      <c r="A149" s="50" t="s">
        <v>533</v>
      </c>
      <c r="B149" s="75"/>
      <c r="C149" s="75"/>
      <c r="D149" s="76"/>
      <c r="E149" s="4">
        <v>42767</v>
      </c>
      <c r="F149" s="4">
        <v>44592</v>
      </c>
    </row>
    <row r="150" spans="1:7" customFormat="1" ht="15" hidden="1" x14ac:dyDescent="0.25">
      <c r="A150" s="50" t="s">
        <v>533</v>
      </c>
      <c r="B150" s="75"/>
      <c r="C150" s="75"/>
      <c r="D150" s="76"/>
      <c r="E150" s="154">
        <v>43174</v>
      </c>
      <c r="F150" s="154">
        <v>44999</v>
      </c>
    </row>
    <row r="151" spans="1:7" x14ac:dyDescent="0.2">
      <c r="A151" s="50" t="s">
        <v>533</v>
      </c>
      <c r="B151" s="87" t="s">
        <v>52</v>
      </c>
      <c r="C151" s="87">
        <v>2</v>
      </c>
      <c r="D151" s="88">
        <v>339.24</v>
      </c>
      <c r="E151" s="154"/>
      <c r="F151" s="154"/>
      <c r="G151" s="83">
        <f>(F151-E151)/360</f>
        <v>0</v>
      </c>
    </row>
    <row r="152" spans="1:7" customFormat="1" ht="15" hidden="1" x14ac:dyDescent="0.25">
      <c r="A152" s="50" t="s">
        <v>543</v>
      </c>
      <c r="B152" s="75"/>
      <c r="C152" s="75"/>
      <c r="D152" s="76"/>
      <c r="E152" s="154" t="s">
        <v>546</v>
      </c>
      <c r="F152" s="154">
        <v>44316</v>
      </c>
    </row>
    <row r="153" spans="1:7" customFormat="1" ht="15" hidden="1" x14ac:dyDescent="0.25">
      <c r="A153" s="50" t="s">
        <v>543</v>
      </c>
      <c r="B153" s="75"/>
      <c r="C153" s="75"/>
      <c r="D153" s="76"/>
      <c r="E153" s="154"/>
      <c r="F153" s="154"/>
    </row>
    <row r="154" spans="1:7" x14ac:dyDescent="0.2">
      <c r="A154" s="50" t="s">
        <v>543</v>
      </c>
      <c r="B154" s="87" t="s">
        <v>96</v>
      </c>
      <c r="C154" s="87">
        <v>1</v>
      </c>
      <c r="D154" s="88">
        <v>68.430000000000007</v>
      </c>
      <c r="E154" s="4" t="s">
        <v>220</v>
      </c>
      <c r="F154" s="4" t="s">
        <v>549</v>
      </c>
      <c r="G154" s="83" t="e">
        <f t="shared" ref="G154:G155" si="20">(F154-E154)/360</f>
        <v>#VALUE!</v>
      </c>
    </row>
    <row r="155" spans="1:7" x14ac:dyDescent="0.2">
      <c r="A155" s="7" t="s">
        <v>551</v>
      </c>
      <c r="B155" s="87" t="s">
        <v>96</v>
      </c>
      <c r="C155" s="87">
        <v>2</v>
      </c>
      <c r="D155" s="88">
        <v>715.94</v>
      </c>
      <c r="E155" s="4" t="s">
        <v>554</v>
      </c>
      <c r="F155" s="4" t="s">
        <v>555</v>
      </c>
      <c r="G155" s="83" t="e">
        <f t="shared" si="20"/>
        <v>#VALUE!</v>
      </c>
    </row>
    <row r="156" spans="1:7" customFormat="1" ht="15" hidden="1" x14ac:dyDescent="0.25">
      <c r="A156" s="50" t="s">
        <v>556</v>
      </c>
      <c r="B156" s="75"/>
      <c r="C156" s="75"/>
      <c r="D156" s="76"/>
      <c r="E156" s="154">
        <v>43302</v>
      </c>
      <c r="F156" s="4">
        <v>45127</v>
      </c>
    </row>
    <row r="157" spans="1:7" x14ac:dyDescent="0.2">
      <c r="A157" s="50" t="s">
        <v>556</v>
      </c>
      <c r="B157" s="87" t="s">
        <v>52</v>
      </c>
      <c r="C157" s="87" t="s">
        <v>44</v>
      </c>
      <c r="D157" s="88">
        <v>116.15</v>
      </c>
      <c r="E157" s="154"/>
      <c r="F157" s="4">
        <v>45127</v>
      </c>
      <c r="G157" s="83">
        <f>(F157-E157)/360</f>
        <v>125.35277777777777</v>
      </c>
    </row>
    <row r="158" spans="1:7" customFormat="1" ht="15" hidden="1" x14ac:dyDescent="0.25">
      <c r="A158" s="50" t="s">
        <v>556</v>
      </c>
      <c r="B158" s="75"/>
      <c r="C158" s="75"/>
      <c r="D158" s="76"/>
      <c r="E158" s="154">
        <v>43532</v>
      </c>
      <c r="F158" s="4">
        <v>45128</v>
      </c>
    </row>
    <row r="159" spans="1:7" x14ac:dyDescent="0.2">
      <c r="A159" s="50" t="s">
        <v>556</v>
      </c>
      <c r="B159" s="87" t="s">
        <v>96</v>
      </c>
      <c r="C159" s="87" t="s">
        <v>44</v>
      </c>
      <c r="D159" s="88">
        <v>55.3</v>
      </c>
      <c r="E159" s="154"/>
      <c r="F159" s="4">
        <v>45128</v>
      </c>
      <c r="G159" s="83">
        <f>(F159-E159)/360</f>
        <v>125.35555555555555</v>
      </c>
    </row>
    <row r="160" spans="1:7" customFormat="1" ht="15" hidden="1" x14ac:dyDescent="0.25">
      <c r="A160" s="50" t="s">
        <v>569</v>
      </c>
      <c r="B160" s="75"/>
      <c r="C160" s="75"/>
      <c r="D160" s="76"/>
      <c r="E160" s="154">
        <v>42992</v>
      </c>
      <c r="F160" s="4">
        <v>44817</v>
      </c>
    </row>
    <row r="161" spans="1:7" x14ac:dyDescent="0.2">
      <c r="A161" s="50" t="s">
        <v>569</v>
      </c>
      <c r="B161" s="87" t="s">
        <v>115</v>
      </c>
      <c r="C161" s="87" t="s">
        <v>44</v>
      </c>
      <c r="D161" s="88">
        <v>94.22999999999999</v>
      </c>
      <c r="E161" s="154"/>
      <c r="F161" s="89">
        <v>44817</v>
      </c>
      <c r="G161" s="83">
        <f>(F161-E161)/360</f>
        <v>124.49166666666666</v>
      </c>
    </row>
    <row r="162" spans="1:7" customFormat="1" ht="15" hidden="1" x14ac:dyDescent="0.25">
      <c r="A162" s="152" t="s">
        <v>577</v>
      </c>
      <c r="B162" s="75"/>
      <c r="C162" s="75"/>
      <c r="D162" s="76"/>
      <c r="E162" s="4">
        <v>43856</v>
      </c>
      <c r="F162" s="4">
        <v>44221</v>
      </c>
    </row>
    <row r="163" spans="1:7" customFormat="1" ht="15" hidden="1" x14ac:dyDescent="0.25">
      <c r="A163" s="152"/>
      <c r="B163" s="75"/>
      <c r="C163" s="75"/>
      <c r="D163" s="76"/>
      <c r="E163" s="75"/>
      <c r="F163" s="75"/>
    </row>
    <row r="164" spans="1:7" customFormat="1" ht="15" hidden="1" x14ac:dyDescent="0.25">
      <c r="A164" s="152"/>
      <c r="B164" s="75"/>
      <c r="C164" s="75"/>
      <c r="D164" s="76"/>
      <c r="E164" s="4" t="s">
        <v>583</v>
      </c>
      <c r="F164" s="4" t="s">
        <v>584</v>
      </c>
    </row>
    <row r="165" spans="1:7" x14ac:dyDescent="0.2">
      <c r="A165" s="152"/>
      <c r="B165" s="87" t="s">
        <v>52</v>
      </c>
      <c r="C165" s="87" t="s">
        <v>44</v>
      </c>
      <c r="D165" s="88">
        <v>22.81</v>
      </c>
      <c r="E165" s="4" t="s">
        <v>517</v>
      </c>
      <c r="F165" s="4">
        <v>45565</v>
      </c>
      <c r="G165" s="83" t="e">
        <f t="shared" ref="G165:G168" si="21">(F165-E165)/360</f>
        <v>#VALUE!</v>
      </c>
    </row>
    <row r="166" spans="1:7" x14ac:dyDescent="0.2">
      <c r="A166" s="7" t="s">
        <v>587</v>
      </c>
      <c r="B166" s="87" t="s">
        <v>265</v>
      </c>
      <c r="C166" s="87" t="s">
        <v>265</v>
      </c>
      <c r="D166" s="88" t="s">
        <v>265</v>
      </c>
      <c r="E166" s="4">
        <v>43831</v>
      </c>
      <c r="F166" s="4" t="s">
        <v>284</v>
      </c>
      <c r="G166" s="83" t="e">
        <f t="shared" si="21"/>
        <v>#VALUE!</v>
      </c>
    </row>
    <row r="167" spans="1:7" x14ac:dyDescent="0.2">
      <c r="A167" s="7" t="s">
        <v>593</v>
      </c>
      <c r="B167" s="87" t="s">
        <v>96</v>
      </c>
      <c r="C167" s="87">
        <v>3</v>
      </c>
      <c r="D167" s="88">
        <v>111.81</v>
      </c>
      <c r="E167" s="4">
        <v>43936</v>
      </c>
      <c r="F167" s="4">
        <v>45030</v>
      </c>
      <c r="G167" s="83">
        <f t="shared" si="21"/>
        <v>3.0388888888888888</v>
      </c>
    </row>
    <row r="168" spans="1:7" x14ac:dyDescent="0.2">
      <c r="A168" s="7" t="s">
        <v>596</v>
      </c>
      <c r="B168" s="87" t="s">
        <v>52</v>
      </c>
      <c r="C168" s="87">
        <v>1</v>
      </c>
      <c r="D168" s="88">
        <v>17.649999999999999</v>
      </c>
      <c r="E168" s="4">
        <v>44257</v>
      </c>
      <c r="F168" s="4">
        <v>44986</v>
      </c>
      <c r="G168" s="83">
        <f t="shared" si="21"/>
        <v>2.0249999999999999</v>
      </c>
    </row>
    <row r="169" spans="1:7" customFormat="1" ht="15" hidden="1" x14ac:dyDescent="0.25">
      <c r="A169" s="152" t="s">
        <v>601</v>
      </c>
      <c r="B169" s="75"/>
      <c r="C169" s="75"/>
      <c r="D169" s="76"/>
      <c r="E169" s="154" t="s">
        <v>604</v>
      </c>
      <c r="F169" s="154">
        <v>44895</v>
      </c>
    </row>
    <row r="170" spans="1:7" x14ac:dyDescent="0.2">
      <c r="A170" s="152"/>
      <c r="B170" s="87" t="s">
        <v>52</v>
      </c>
      <c r="C170" s="87">
        <v>1</v>
      </c>
      <c r="D170" s="88">
        <v>94.56</v>
      </c>
      <c r="E170" s="154"/>
      <c r="F170" s="154"/>
      <c r="G170" s="83">
        <f>(F170-E170)/360</f>
        <v>0</v>
      </c>
    </row>
    <row r="171" spans="1:7" customFormat="1" ht="15" hidden="1" x14ac:dyDescent="0.25">
      <c r="A171" s="152" t="s">
        <v>607</v>
      </c>
      <c r="B171" s="75"/>
      <c r="C171" s="75"/>
      <c r="D171" s="76"/>
      <c r="E171" s="4">
        <v>43549</v>
      </c>
      <c r="F171" s="4">
        <v>44644</v>
      </c>
    </row>
    <row r="172" spans="1:7" x14ac:dyDescent="0.2">
      <c r="A172" s="152"/>
      <c r="B172" s="87" t="s">
        <v>43</v>
      </c>
      <c r="C172" s="87">
        <v>1</v>
      </c>
      <c r="D172" s="88">
        <v>84.16</v>
      </c>
      <c r="E172" s="4">
        <v>44767</v>
      </c>
      <c r="F172" s="4">
        <v>45862</v>
      </c>
      <c r="G172" s="83">
        <f>(F172-E172)/360</f>
        <v>3.0416666666666665</v>
      </c>
    </row>
    <row r="173" spans="1:7" customFormat="1" ht="15" hidden="1" x14ac:dyDescent="0.25">
      <c r="A173" s="50" t="s">
        <v>612</v>
      </c>
      <c r="B173" s="75"/>
      <c r="C173" s="75"/>
      <c r="D173" s="76"/>
      <c r="E173" s="4" t="s">
        <v>615</v>
      </c>
      <c r="F173" s="4">
        <v>45504</v>
      </c>
    </row>
    <row r="174" spans="1:7" x14ac:dyDescent="0.2">
      <c r="A174" s="50" t="s">
        <v>612</v>
      </c>
      <c r="B174" s="87" t="s">
        <v>52</v>
      </c>
      <c r="C174" s="87" t="s">
        <v>44</v>
      </c>
      <c r="D174" s="88">
        <v>63.05</v>
      </c>
      <c r="E174" s="4">
        <v>44469</v>
      </c>
      <c r="F174" s="4">
        <v>45564</v>
      </c>
      <c r="G174" s="83">
        <f t="shared" ref="G174:G176" si="22">(F174-E174)/360</f>
        <v>3.0416666666666665</v>
      </c>
    </row>
    <row r="175" spans="1:7" x14ac:dyDescent="0.2">
      <c r="A175" s="50" t="s">
        <v>612</v>
      </c>
      <c r="B175" s="87" t="s">
        <v>52</v>
      </c>
      <c r="C175" s="87" t="s">
        <v>44</v>
      </c>
      <c r="D175" s="88">
        <v>2.8</v>
      </c>
      <c r="E175" s="4">
        <v>44501</v>
      </c>
      <c r="F175" s="4">
        <v>45564</v>
      </c>
      <c r="G175" s="83">
        <f t="shared" si="22"/>
        <v>2.9527777777777779</v>
      </c>
    </row>
    <row r="176" spans="1:7" x14ac:dyDescent="0.2">
      <c r="A176" s="7" t="s">
        <v>622</v>
      </c>
      <c r="B176" s="87" t="s">
        <v>52</v>
      </c>
      <c r="C176" s="87">
        <v>3</v>
      </c>
      <c r="D176" s="88">
        <v>700</v>
      </c>
      <c r="E176" s="4" t="s">
        <v>625</v>
      </c>
      <c r="F176" s="4">
        <v>44773</v>
      </c>
      <c r="G176" s="83" t="e">
        <f t="shared" si="22"/>
        <v>#VALUE!</v>
      </c>
    </row>
    <row r="177" spans="1:7" customFormat="1" ht="15" hidden="1" x14ac:dyDescent="0.25">
      <c r="A177" s="152" t="s">
        <v>627</v>
      </c>
      <c r="B177" s="75"/>
      <c r="C177" s="75"/>
      <c r="D177" s="76"/>
      <c r="E177" s="4">
        <v>42767</v>
      </c>
      <c r="F177" s="4">
        <v>44592</v>
      </c>
    </row>
    <row r="178" spans="1:7" x14ac:dyDescent="0.2">
      <c r="A178" s="152"/>
      <c r="B178" s="87" t="s">
        <v>96</v>
      </c>
      <c r="C178" s="87">
        <v>1</v>
      </c>
      <c r="D178" s="88">
        <v>127.42</v>
      </c>
      <c r="E178" s="4">
        <v>44751</v>
      </c>
      <c r="F178" s="4">
        <v>45846</v>
      </c>
      <c r="G178" s="83">
        <f>(F178-E178)/360</f>
        <v>3.0416666666666665</v>
      </c>
    </row>
    <row r="179" spans="1:7" customFormat="1" ht="15" hidden="1" x14ac:dyDescent="0.25">
      <c r="A179" s="50" t="s">
        <v>631</v>
      </c>
      <c r="B179" s="75"/>
      <c r="C179" s="75"/>
      <c r="D179" s="76"/>
      <c r="E179" s="4">
        <v>43132</v>
      </c>
      <c r="F179" s="4">
        <v>43861</v>
      </c>
    </row>
    <row r="180" spans="1:7" customFormat="1" ht="15" hidden="1" x14ac:dyDescent="0.25">
      <c r="A180" s="50" t="s">
        <v>631</v>
      </c>
      <c r="B180" s="75"/>
      <c r="C180" s="75"/>
      <c r="D180" s="76"/>
      <c r="E180" s="4">
        <v>43156</v>
      </c>
      <c r="F180" s="4">
        <v>44220</v>
      </c>
    </row>
    <row r="181" spans="1:7" customFormat="1" ht="15" hidden="1" x14ac:dyDescent="0.25">
      <c r="A181" s="50" t="s">
        <v>631</v>
      </c>
      <c r="B181" s="75"/>
      <c r="C181" s="75"/>
      <c r="D181" s="76"/>
      <c r="E181" s="4">
        <v>44390</v>
      </c>
      <c r="F181" s="4" t="s">
        <v>637</v>
      </c>
    </row>
    <row r="182" spans="1:7" customFormat="1" ht="15" hidden="1" x14ac:dyDescent="0.25">
      <c r="A182" s="50" t="s">
        <v>631</v>
      </c>
      <c r="B182" s="75"/>
      <c r="C182" s="75"/>
      <c r="D182" s="76"/>
      <c r="E182" s="4">
        <v>44511</v>
      </c>
      <c r="F182" s="4">
        <v>44602</v>
      </c>
    </row>
    <row r="183" spans="1:7" customFormat="1" ht="15" hidden="1" x14ac:dyDescent="0.25">
      <c r="A183" s="50" t="s">
        <v>631</v>
      </c>
      <c r="B183" s="75"/>
      <c r="C183" s="75"/>
      <c r="D183" s="76"/>
      <c r="E183" s="4">
        <v>44603</v>
      </c>
      <c r="F183" s="4" t="s">
        <v>640</v>
      </c>
    </row>
    <row r="184" spans="1:7" x14ac:dyDescent="0.2">
      <c r="A184" s="50" t="s">
        <v>631</v>
      </c>
      <c r="B184" s="87" t="s">
        <v>96</v>
      </c>
      <c r="C184" s="87">
        <v>2</v>
      </c>
      <c r="D184" s="88">
        <v>68.760000000000005</v>
      </c>
      <c r="E184" s="4" t="s">
        <v>642</v>
      </c>
      <c r="F184" s="4" t="s">
        <v>643</v>
      </c>
      <c r="G184" s="83" t="e">
        <f>(F184-E184)/360</f>
        <v>#VALUE!</v>
      </c>
    </row>
    <row r="185" spans="1:7" customFormat="1" ht="15" hidden="1" x14ac:dyDescent="0.25">
      <c r="A185" s="152" t="s">
        <v>644</v>
      </c>
      <c r="B185" s="75"/>
      <c r="C185" s="75"/>
      <c r="D185" s="76"/>
      <c r="E185" s="4" t="s">
        <v>647</v>
      </c>
      <c r="F185" s="4" t="s">
        <v>648</v>
      </c>
    </row>
    <row r="186" spans="1:7" x14ac:dyDescent="0.2">
      <c r="A186" s="152"/>
      <c r="B186" s="87" t="s">
        <v>52</v>
      </c>
      <c r="C186" s="87" t="s">
        <v>44</v>
      </c>
      <c r="D186" s="88">
        <v>51.78</v>
      </c>
      <c r="E186" s="4">
        <v>44447</v>
      </c>
      <c r="F186" s="4">
        <v>44813</v>
      </c>
      <c r="G186" s="83">
        <f t="shared" ref="G186:G188" si="23">(F186-E186)/360</f>
        <v>1.0166666666666666</v>
      </c>
    </row>
    <row r="187" spans="1:7" x14ac:dyDescent="0.2">
      <c r="A187" s="7" t="s">
        <v>653</v>
      </c>
      <c r="B187" s="87" t="s">
        <v>43</v>
      </c>
      <c r="C187" s="87">
        <v>2</v>
      </c>
      <c r="D187" s="88">
        <v>2056.7460000000001</v>
      </c>
      <c r="E187" s="4">
        <v>43214</v>
      </c>
      <c r="F187" s="4">
        <v>45100</v>
      </c>
      <c r="G187" s="83">
        <f t="shared" si="23"/>
        <v>5.2388888888888889</v>
      </c>
    </row>
    <row r="188" spans="1:7" x14ac:dyDescent="0.2">
      <c r="A188" s="7" t="s">
        <v>660</v>
      </c>
      <c r="B188" s="87" t="s">
        <v>115</v>
      </c>
      <c r="C188" s="87" t="s">
        <v>44</v>
      </c>
      <c r="D188" s="88">
        <v>106.395</v>
      </c>
      <c r="E188" s="4">
        <v>43155</v>
      </c>
      <c r="F188" s="4">
        <v>44980</v>
      </c>
      <c r="G188" s="83">
        <f t="shared" si="23"/>
        <v>5.0694444444444446</v>
      </c>
    </row>
    <row r="189" spans="1:7" customFormat="1" ht="15" hidden="1" x14ac:dyDescent="0.25">
      <c r="A189" s="152" t="s">
        <v>663</v>
      </c>
      <c r="B189" s="75"/>
      <c r="C189" s="75"/>
      <c r="D189" s="76"/>
      <c r="E189" s="4" t="s">
        <v>345</v>
      </c>
      <c r="F189" s="4" t="s">
        <v>346</v>
      </c>
    </row>
    <row r="190" spans="1:7" x14ac:dyDescent="0.2">
      <c r="A190" s="152"/>
      <c r="B190" s="87" t="s">
        <v>52</v>
      </c>
      <c r="C190" s="87">
        <v>1</v>
      </c>
      <c r="D190" s="88">
        <v>1.69</v>
      </c>
      <c r="E190" s="4" t="s">
        <v>349</v>
      </c>
      <c r="F190" s="4" t="s">
        <v>350</v>
      </c>
      <c r="G190" s="83" t="e">
        <f>(F190-E190)/360</f>
        <v>#VALUE!</v>
      </c>
    </row>
    <row r="191" spans="1:7" customFormat="1" ht="15" hidden="1" x14ac:dyDescent="0.25">
      <c r="A191" s="152" t="s">
        <v>668</v>
      </c>
      <c r="B191" s="75"/>
      <c r="C191" s="75"/>
      <c r="D191" s="76"/>
      <c r="E191" s="4">
        <v>43724</v>
      </c>
      <c r="F191" s="4">
        <v>44819</v>
      </c>
    </row>
    <row r="192" spans="1:7" x14ac:dyDescent="0.2">
      <c r="A192" s="152"/>
      <c r="B192" s="87" t="s">
        <v>52</v>
      </c>
      <c r="C192" s="87" t="s">
        <v>44</v>
      </c>
      <c r="D192" s="88">
        <v>100</v>
      </c>
      <c r="E192" s="87"/>
      <c r="F192" s="87"/>
      <c r="G192" s="83">
        <f>(F192-E192)/360</f>
        <v>0</v>
      </c>
    </row>
    <row r="193" spans="1:7" customFormat="1" ht="15" hidden="1" x14ac:dyDescent="0.25">
      <c r="A193" s="152" t="s">
        <v>673</v>
      </c>
      <c r="B193" s="75"/>
      <c r="C193" s="75"/>
      <c r="D193" s="76"/>
      <c r="E193" s="4">
        <v>43473</v>
      </c>
      <c r="F193" s="4">
        <v>44568</v>
      </c>
    </row>
    <row r="194" spans="1:7" x14ac:dyDescent="0.2">
      <c r="A194" s="152"/>
      <c r="B194" s="87" t="s">
        <v>115</v>
      </c>
      <c r="C194" s="87" t="s">
        <v>44</v>
      </c>
      <c r="D194" s="88">
        <v>91</v>
      </c>
      <c r="E194" s="4">
        <v>44763</v>
      </c>
      <c r="F194" s="4">
        <v>45493</v>
      </c>
      <c r="G194" s="83">
        <f t="shared" ref="G194:G196" si="24">(F194-E194)/360</f>
        <v>2.0277777777777777</v>
      </c>
    </row>
    <row r="195" spans="1:7" x14ac:dyDescent="0.2">
      <c r="A195" s="50" t="s">
        <v>679</v>
      </c>
      <c r="B195" s="87" t="s">
        <v>96</v>
      </c>
      <c r="C195" s="87" t="s">
        <v>44</v>
      </c>
      <c r="D195" s="88">
        <v>134.86000000000001</v>
      </c>
      <c r="E195" s="154">
        <v>43647</v>
      </c>
      <c r="F195" s="154">
        <v>45565</v>
      </c>
      <c r="G195" s="83">
        <f t="shared" si="24"/>
        <v>5.3277777777777775</v>
      </c>
    </row>
    <row r="196" spans="1:7" x14ac:dyDescent="0.2">
      <c r="A196" s="50" t="s">
        <v>679</v>
      </c>
      <c r="B196" s="87" t="s">
        <v>96</v>
      </c>
      <c r="C196" s="87" t="s">
        <v>44</v>
      </c>
      <c r="D196" s="88">
        <v>156.35</v>
      </c>
      <c r="E196" s="154"/>
      <c r="F196" s="154"/>
      <c r="G196" s="83">
        <f t="shared" si="24"/>
        <v>0</v>
      </c>
    </row>
    <row r="197" spans="1:7" customFormat="1" ht="15" hidden="1" x14ac:dyDescent="0.25">
      <c r="A197" s="50" t="s">
        <v>688</v>
      </c>
      <c r="B197" s="75"/>
      <c r="C197" s="75"/>
      <c r="D197" s="76"/>
      <c r="E197" s="4" t="s">
        <v>691</v>
      </c>
      <c r="F197" s="4" t="s">
        <v>692</v>
      </c>
    </row>
    <row r="198" spans="1:7" customFormat="1" ht="15" hidden="1" x14ac:dyDescent="0.25">
      <c r="A198" s="50" t="s">
        <v>688</v>
      </c>
      <c r="B198" s="75"/>
      <c r="C198" s="75"/>
      <c r="D198" s="76"/>
      <c r="E198" s="4" t="s">
        <v>696</v>
      </c>
      <c r="F198" s="4" t="s">
        <v>697</v>
      </c>
    </row>
    <row r="199" spans="1:7" customFormat="1" ht="15" hidden="1" x14ac:dyDescent="0.25">
      <c r="A199" s="50" t="s">
        <v>688</v>
      </c>
      <c r="B199" s="75"/>
      <c r="C199" s="75"/>
      <c r="D199" s="76"/>
      <c r="E199" s="4" t="s">
        <v>345</v>
      </c>
      <c r="F199" s="4" t="s">
        <v>346</v>
      </c>
    </row>
    <row r="200" spans="1:7" customFormat="1" ht="15" hidden="1" x14ac:dyDescent="0.25">
      <c r="A200" s="50" t="s">
        <v>688</v>
      </c>
      <c r="B200" s="75"/>
      <c r="C200" s="75"/>
      <c r="D200" s="76"/>
      <c r="E200" s="154" t="s">
        <v>349</v>
      </c>
      <c r="F200" s="4" t="s">
        <v>350</v>
      </c>
    </row>
    <row r="201" spans="1:7" x14ac:dyDescent="0.2">
      <c r="A201" s="50" t="s">
        <v>688</v>
      </c>
      <c r="B201" s="87" t="s">
        <v>43</v>
      </c>
      <c r="C201" s="87" t="s">
        <v>44</v>
      </c>
      <c r="D201" s="88">
        <v>4</v>
      </c>
      <c r="E201" s="154"/>
      <c r="F201" s="4" t="s">
        <v>703</v>
      </c>
      <c r="G201" s="83" t="e">
        <f>(F201-E201)/360</f>
        <v>#VALUE!</v>
      </c>
    </row>
    <row r="202" spans="1:7" customFormat="1" ht="15" hidden="1" x14ac:dyDescent="0.25">
      <c r="A202" s="50" t="s">
        <v>705</v>
      </c>
      <c r="B202" s="75"/>
      <c r="C202" s="75"/>
      <c r="D202" s="76"/>
      <c r="E202" s="4" t="s">
        <v>708</v>
      </c>
      <c r="F202" s="4" t="s">
        <v>709</v>
      </c>
    </row>
    <row r="203" spans="1:7" customFormat="1" ht="15" hidden="1" x14ac:dyDescent="0.25">
      <c r="A203" s="50" t="s">
        <v>705</v>
      </c>
      <c r="B203" s="75"/>
      <c r="C203" s="75"/>
      <c r="D203" s="76"/>
      <c r="E203" s="4">
        <v>44311</v>
      </c>
      <c r="F203" s="4">
        <v>44675</v>
      </c>
    </row>
    <row r="204" spans="1:7" x14ac:dyDescent="0.2">
      <c r="A204" s="50" t="s">
        <v>705</v>
      </c>
      <c r="B204" s="87" t="s">
        <v>52</v>
      </c>
      <c r="C204" s="87" t="s">
        <v>44</v>
      </c>
      <c r="D204" s="88">
        <v>20.399999999999999</v>
      </c>
      <c r="E204" s="4" t="s">
        <v>712</v>
      </c>
      <c r="F204" s="4" t="s">
        <v>713</v>
      </c>
      <c r="G204" s="83" t="e">
        <f t="shared" ref="G204:G205" si="25">(F204-E204)/360</f>
        <v>#VALUE!</v>
      </c>
    </row>
    <row r="205" spans="1:7" x14ac:dyDescent="0.2">
      <c r="A205" s="7" t="s">
        <v>714</v>
      </c>
      <c r="B205" s="87" t="s">
        <v>96</v>
      </c>
      <c r="C205" s="87" t="s">
        <v>44</v>
      </c>
      <c r="D205" s="88">
        <v>80</v>
      </c>
      <c r="E205" s="4">
        <v>43617</v>
      </c>
      <c r="F205" s="4" t="s">
        <v>195</v>
      </c>
      <c r="G205" s="83" t="e">
        <f t="shared" si="25"/>
        <v>#VALUE!</v>
      </c>
    </row>
    <row r="206" spans="1:7" customFormat="1" ht="15" hidden="1" x14ac:dyDescent="0.25">
      <c r="A206" s="50" t="s">
        <v>718</v>
      </c>
      <c r="B206" s="75"/>
      <c r="C206" s="75"/>
      <c r="D206" s="76"/>
      <c r="E206" s="4">
        <v>43647</v>
      </c>
      <c r="F206" s="4">
        <v>44742</v>
      </c>
    </row>
    <row r="207" spans="1:7" x14ac:dyDescent="0.2">
      <c r="A207" s="50" t="s">
        <v>718</v>
      </c>
      <c r="B207" s="87" t="s">
        <v>96</v>
      </c>
      <c r="C207" s="87">
        <v>1</v>
      </c>
      <c r="D207" s="88">
        <v>24.54</v>
      </c>
      <c r="E207" s="4">
        <v>44743</v>
      </c>
      <c r="F207" s="4">
        <v>45107</v>
      </c>
      <c r="G207" s="83">
        <f>(F207-E207)/360</f>
        <v>1.0111111111111111</v>
      </c>
    </row>
    <row r="208" spans="1:7" customFormat="1" ht="15" hidden="1" x14ac:dyDescent="0.25">
      <c r="A208" s="50" t="s">
        <v>724</v>
      </c>
      <c r="B208" s="75"/>
      <c r="C208" s="75"/>
      <c r="D208" s="76"/>
      <c r="E208" s="154">
        <v>43630</v>
      </c>
      <c r="F208" s="154">
        <v>43995</v>
      </c>
    </row>
    <row r="209" spans="1:7" customFormat="1" ht="15" hidden="1" x14ac:dyDescent="0.25">
      <c r="A209" s="50" t="s">
        <v>724</v>
      </c>
      <c r="B209" s="75"/>
      <c r="C209" s="75"/>
      <c r="D209" s="76"/>
      <c r="E209" s="154"/>
      <c r="F209" s="154"/>
    </row>
    <row r="210" spans="1:7" customFormat="1" ht="15" hidden="1" x14ac:dyDescent="0.25">
      <c r="A210" s="50" t="s">
        <v>724</v>
      </c>
      <c r="B210" s="75"/>
      <c r="C210" s="75"/>
      <c r="D210" s="76"/>
      <c r="E210" s="4">
        <v>43651</v>
      </c>
      <c r="F210" s="4">
        <v>44017</v>
      </c>
    </row>
    <row r="211" spans="1:7" customFormat="1" ht="15" hidden="1" x14ac:dyDescent="0.25">
      <c r="A211" s="50" t="s">
        <v>724</v>
      </c>
      <c r="B211" s="75"/>
      <c r="C211" s="75"/>
      <c r="D211" s="76"/>
      <c r="E211" s="154" t="s">
        <v>731</v>
      </c>
      <c r="F211" s="4" t="s">
        <v>732</v>
      </c>
    </row>
    <row r="212" spans="1:7" customFormat="1" ht="15" hidden="1" x14ac:dyDescent="0.25">
      <c r="A212" s="50" t="s">
        <v>724</v>
      </c>
      <c r="B212" s="75"/>
      <c r="C212" s="75"/>
      <c r="D212" s="76"/>
      <c r="E212" s="154"/>
      <c r="F212" s="4" t="s">
        <v>734</v>
      </c>
    </row>
    <row r="213" spans="1:7" x14ac:dyDescent="0.2">
      <c r="A213" s="50" t="s">
        <v>724</v>
      </c>
      <c r="B213" s="87" t="s">
        <v>96</v>
      </c>
      <c r="C213" s="87" t="s">
        <v>44</v>
      </c>
      <c r="D213" s="88">
        <v>15</v>
      </c>
      <c r="E213" s="4" t="s">
        <v>737</v>
      </c>
      <c r="F213" s="4" t="s">
        <v>147</v>
      </c>
      <c r="G213" s="83" t="e">
        <f t="shared" ref="G213:G218" si="26">(F213-E213)/360</f>
        <v>#VALUE!</v>
      </c>
    </row>
    <row r="214" spans="1:7" x14ac:dyDescent="0.2">
      <c r="A214" s="7" t="s">
        <v>739</v>
      </c>
      <c r="B214" s="87" t="s">
        <v>52</v>
      </c>
      <c r="C214" s="87">
        <v>1</v>
      </c>
      <c r="D214" s="88">
        <v>70.540000000000006</v>
      </c>
      <c r="E214" s="4">
        <v>44089</v>
      </c>
      <c r="F214" s="4">
        <v>45183</v>
      </c>
      <c r="G214" s="83">
        <f t="shared" si="26"/>
        <v>3.0388888888888888</v>
      </c>
    </row>
    <row r="215" spans="1:7" x14ac:dyDescent="0.2">
      <c r="A215" s="7" t="s">
        <v>745</v>
      </c>
      <c r="B215" s="87" t="s">
        <v>96</v>
      </c>
      <c r="C215" s="87">
        <v>1</v>
      </c>
      <c r="D215" s="88">
        <v>51.92</v>
      </c>
      <c r="E215" s="4">
        <v>43936</v>
      </c>
      <c r="F215" s="4">
        <v>45761</v>
      </c>
      <c r="G215" s="83">
        <f t="shared" si="26"/>
        <v>5.0694444444444446</v>
      </c>
    </row>
    <row r="216" spans="1:7" x14ac:dyDescent="0.2">
      <c r="A216" s="7" t="s">
        <v>748</v>
      </c>
      <c r="B216" s="87" t="s">
        <v>52</v>
      </c>
      <c r="C216" s="87">
        <v>1</v>
      </c>
      <c r="D216" s="88">
        <v>70.430000000000007</v>
      </c>
      <c r="E216" s="4">
        <v>44013</v>
      </c>
      <c r="F216" s="4">
        <v>45838</v>
      </c>
      <c r="G216" s="83">
        <f t="shared" si="26"/>
        <v>5.0694444444444446</v>
      </c>
    </row>
    <row r="217" spans="1:7" x14ac:dyDescent="0.2">
      <c r="A217" s="7" t="s">
        <v>752</v>
      </c>
      <c r="B217" s="87" t="s">
        <v>96</v>
      </c>
      <c r="C217" s="87">
        <v>3</v>
      </c>
      <c r="D217" s="88">
        <v>748</v>
      </c>
      <c r="E217" s="4">
        <v>43617</v>
      </c>
      <c r="F217" s="4" t="s">
        <v>74</v>
      </c>
      <c r="G217" s="83" t="e">
        <f t="shared" si="26"/>
        <v>#VALUE!</v>
      </c>
    </row>
    <row r="218" spans="1:7" x14ac:dyDescent="0.2">
      <c r="A218" s="7" t="s">
        <v>756</v>
      </c>
      <c r="B218" s="87" t="s">
        <v>96</v>
      </c>
      <c r="C218" s="87">
        <v>1</v>
      </c>
      <c r="D218" s="88">
        <v>99.82</v>
      </c>
      <c r="E218" s="4">
        <v>43987</v>
      </c>
      <c r="F218" s="4">
        <v>45812</v>
      </c>
      <c r="G218" s="83">
        <f t="shared" si="26"/>
        <v>5.0694444444444446</v>
      </c>
    </row>
    <row r="219" spans="1:7" customFormat="1" ht="15" hidden="1" x14ac:dyDescent="0.25">
      <c r="A219" s="52" t="s">
        <v>760</v>
      </c>
      <c r="B219" s="75"/>
      <c r="C219" s="75"/>
      <c r="D219" s="76"/>
      <c r="E219" s="25" t="s">
        <v>765</v>
      </c>
      <c r="F219" s="25" t="s">
        <v>766</v>
      </c>
    </row>
    <row r="220" spans="1:7" x14ac:dyDescent="0.2">
      <c r="A220" s="52" t="s">
        <v>760</v>
      </c>
      <c r="B220" s="87" t="s">
        <v>96</v>
      </c>
      <c r="C220" s="87" t="s">
        <v>44</v>
      </c>
      <c r="D220" s="88">
        <v>1372.31</v>
      </c>
      <c r="E220" s="25" t="s">
        <v>517</v>
      </c>
      <c r="F220" s="25">
        <v>46295</v>
      </c>
      <c r="G220" s="83" t="e">
        <f>(F220-E220)/360</f>
        <v>#VALUE!</v>
      </c>
    </row>
    <row r="221" spans="1:7" customFormat="1" ht="15" hidden="1" x14ac:dyDescent="0.25">
      <c r="A221" s="50" t="s">
        <v>773</v>
      </c>
      <c r="B221" s="75"/>
      <c r="C221" s="75"/>
      <c r="D221" s="76"/>
      <c r="E221" s="4" t="s">
        <v>397</v>
      </c>
      <c r="F221" s="4" t="s">
        <v>398</v>
      </c>
    </row>
    <row r="222" spans="1:7" customFormat="1" ht="15" hidden="1" x14ac:dyDescent="0.25">
      <c r="A222" s="50" t="s">
        <v>773</v>
      </c>
      <c r="B222" s="75"/>
      <c r="C222" s="75"/>
      <c r="D222" s="76"/>
      <c r="E222" s="4" t="s">
        <v>778</v>
      </c>
      <c r="F222" s="4">
        <v>44516</v>
      </c>
    </row>
    <row r="223" spans="1:7" x14ac:dyDescent="0.2">
      <c r="A223" s="50" t="s">
        <v>773</v>
      </c>
      <c r="B223" s="87" t="s">
        <v>96</v>
      </c>
      <c r="C223" s="87" t="s">
        <v>44</v>
      </c>
      <c r="D223" s="88">
        <v>91.59</v>
      </c>
      <c r="E223" s="4" t="s">
        <v>781</v>
      </c>
      <c r="F223" s="4" t="s">
        <v>782</v>
      </c>
      <c r="G223" s="83" t="e">
        <f t="shared" ref="G223:G225" si="27">(F223-E223)/360</f>
        <v>#VALUE!</v>
      </c>
    </row>
    <row r="224" spans="1:7" x14ac:dyDescent="0.2">
      <c r="A224" s="50" t="s">
        <v>773</v>
      </c>
      <c r="B224" s="87" t="s">
        <v>1755</v>
      </c>
      <c r="C224" s="87">
        <v>3</v>
      </c>
      <c r="D224" s="88">
        <v>35</v>
      </c>
      <c r="E224" s="4">
        <v>44467</v>
      </c>
      <c r="F224" s="4">
        <v>44831</v>
      </c>
      <c r="G224" s="83">
        <f t="shared" si="27"/>
        <v>1.0111111111111111</v>
      </c>
    </row>
    <row r="225" spans="1:7" x14ac:dyDescent="0.2">
      <c r="A225" s="50" t="s">
        <v>786</v>
      </c>
      <c r="B225" s="87" t="s">
        <v>52</v>
      </c>
      <c r="C225" s="87" t="s">
        <v>44</v>
      </c>
      <c r="D225" s="88">
        <v>46.12</v>
      </c>
      <c r="E225" s="4">
        <v>43891</v>
      </c>
      <c r="F225" s="4" t="s">
        <v>789</v>
      </c>
      <c r="G225" s="83" t="e">
        <f t="shared" si="27"/>
        <v>#VALUE!</v>
      </c>
    </row>
    <row r="226" spans="1:7" customFormat="1" ht="15" hidden="1" x14ac:dyDescent="0.25">
      <c r="A226" s="50" t="s">
        <v>786</v>
      </c>
      <c r="B226" s="75"/>
      <c r="C226" s="75"/>
      <c r="D226" s="76"/>
      <c r="E226" s="4" t="s">
        <v>792</v>
      </c>
      <c r="F226" s="4" t="s">
        <v>65</v>
      </c>
    </row>
    <row r="227" spans="1:7" x14ac:dyDescent="0.2">
      <c r="A227" s="50" t="s">
        <v>786</v>
      </c>
      <c r="B227" s="87" t="s">
        <v>43</v>
      </c>
      <c r="C227" s="87" t="s">
        <v>44</v>
      </c>
      <c r="D227" s="88">
        <v>44.4</v>
      </c>
      <c r="E227" s="4" t="s">
        <v>778</v>
      </c>
      <c r="F227" s="4" t="s">
        <v>795</v>
      </c>
      <c r="G227" s="83" t="e">
        <f>(F227-E227)/360</f>
        <v>#VALUE!</v>
      </c>
    </row>
    <row r="228" spans="1:7" customFormat="1" ht="15" hidden="1" x14ac:dyDescent="0.25">
      <c r="A228" s="50" t="s">
        <v>796</v>
      </c>
      <c r="B228" s="75"/>
      <c r="C228" s="75"/>
      <c r="D228" s="76"/>
      <c r="E228" s="4">
        <v>43291</v>
      </c>
      <c r="F228" s="4">
        <v>44386</v>
      </c>
    </row>
    <row r="229" spans="1:7" x14ac:dyDescent="0.2">
      <c r="A229" s="50" t="s">
        <v>796</v>
      </c>
      <c r="B229" s="87" t="s">
        <v>115</v>
      </c>
      <c r="C229" s="87" t="s">
        <v>44</v>
      </c>
      <c r="D229" s="88">
        <v>57.2</v>
      </c>
      <c r="E229" s="4" t="s">
        <v>521</v>
      </c>
      <c r="F229" s="4" t="s">
        <v>522</v>
      </c>
      <c r="G229" s="83" t="e">
        <f>(F229-E229)/360</f>
        <v>#VALUE!</v>
      </c>
    </row>
    <row r="230" spans="1:7" customFormat="1" ht="15" hidden="1" x14ac:dyDescent="0.25">
      <c r="A230" s="152" t="s">
        <v>801</v>
      </c>
      <c r="B230" s="75"/>
      <c r="C230" s="75"/>
      <c r="D230" s="76"/>
      <c r="E230" s="4" t="s">
        <v>804</v>
      </c>
      <c r="F230" s="4">
        <v>44469</v>
      </c>
    </row>
    <row r="231" spans="1:7" customFormat="1" ht="15" hidden="1" x14ac:dyDescent="0.25">
      <c r="A231" s="152"/>
      <c r="B231" s="75"/>
      <c r="C231" s="75"/>
      <c r="D231" s="76"/>
      <c r="E231" s="4" t="s">
        <v>807</v>
      </c>
      <c r="F231" s="4" t="s">
        <v>808</v>
      </c>
    </row>
    <row r="232" spans="1:7" x14ac:dyDescent="0.2">
      <c r="A232" s="152"/>
      <c r="B232" s="87" t="s">
        <v>96</v>
      </c>
      <c r="C232" s="87" t="s">
        <v>44</v>
      </c>
      <c r="D232" s="88">
        <v>28</v>
      </c>
      <c r="E232" s="4">
        <v>44583</v>
      </c>
      <c r="F232" s="4">
        <v>44947</v>
      </c>
      <c r="G232" s="83">
        <f>(F232-E232)/360</f>
        <v>1.0111111111111111</v>
      </c>
    </row>
    <row r="233" spans="1:7" customFormat="1" ht="15" hidden="1" x14ac:dyDescent="0.25">
      <c r="A233" s="50" t="s">
        <v>811</v>
      </c>
      <c r="B233" s="75"/>
      <c r="C233" s="75"/>
      <c r="D233" s="76"/>
      <c r="E233" s="4" t="s">
        <v>792</v>
      </c>
      <c r="F233" s="4" t="s">
        <v>69</v>
      </c>
    </row>
    <row r="234" spans="1:7" x14ac:dyDescent="0.2">
      <c r="A234" s="50" t="s">
        <v>811</v>
      </c>
      <c r="B234" s="87" t="s">
        <v>43</v>
      </c>
      <c r="C234" s="87">
        <v>2</v>
      </c>
      <c r="D234" s="88">
        <v>16.100000000000001</v>
      </c>
      <c r="E234" s="4">
        <v>43619</v>
      </c>
      <c r="F234" s="4">
        <v>44714</v>
      </c>
      <c r="G234" s="83">
        <f t="shared" ref="G234:G237" si="28">(F234-E234)/360</f>
        <v>3.0416666666666665</v>
      </c>
    </row>
    <row r="235" spans="1:7" x14ac:dyDescent="0.2">
      <c r="A235" s="7" t="s">
        <v>816</v>
      </c>
      <c r="B235" s="87" t="s">
        <v>96</v>
      </c>
      <c r="C235" s="87" t="s">
        <v>44</v>
      </c>
      <c r="D235" s="88">
        <v>162</v>
      </c>
      <c r="E235" s="4">
        <v>43862</v>
      </c>
      <c r="F235" s="4">
        <v>45688</v>
      </c>
      <c r="G235" s="83">
        <f t="shared" si="28"/>
        <v>5.072222222222222</v>
      </c>
    </row>
    <row r="236" spans="1:7" x14ac:dyDescent="0.2">
      <c r="A236" s="7" t="s">
        <v>819</v>
      </c>
      <c r="B236" s="87" t="s">
        <v>265</v>
      </c>
      <c r="C236" s="87" t="s">
        <v>265</v>
      </c>
      <c r="D236" s="88" t="s">
        <v>265</v>
      </c>
      <c r="E236" s="4">
        <v>44137</v>
      </c>
      <c r="F236" s="4">
        <v>45231</v>
      </c>
      <c r="G236" s="83">
        <f t="shared" si="28"/>
        <v>3.0388888888888888</v>
      </c>
    </row>
    <row r="237" spans="1:7" x14ac:dyDescent="0.2">
      <c r="A237" s="50" t="s">
        <v>823</v>
      </c>
      <c r="B237" s="87" t="s">
        <v>43</v>
      </c>
      <c r="C237" s="87">
        <v>2</v>
      </c>
      <c r="D237" s="88">
        <v>92.38</v>
      </c>
      <c r="E237" s="4">
        <v>43466</v>
      </c>
      <c r="F237" s="4" t="s">
        <v>826</v>
      </c>
      <c r="G237" s="83" t="e">
        <f t="shared" si="28"/>
        <v>#VALUE!</v>
      </c>
    </row>
    <row r="238" spans="1:7" customFormat="1" ht="15" hidden="1" x14ac:dyDescent="0.25">
      <c r="A238" s="50" t="s">
        <v>823</v>
      </c>
      <c r="B238" s="75"/>
      <c r="C238" s="75"/>
      <c r="D238" s="76"/>
      <c r="E238" s="4" t="s">
        <v>829</v>
      </c>
      <c r="F238" s="4" t="s">
        <v>734</v>
      </c>
    </row>
    <row r="239" spans="1:7" customFormat="1" ht="15" hidden="1" x14ac:dyDescent="0.25">
      <c r="A239" s="50" t="s">
        <v>823</v>
      </c>
      <c r="B239" s="75"/>
      <c r="C239" s="75"/>
      <c r="D239" s="76"/>
      <c r="E239" s="75"/>
      <c r="F239" s="75"/>
    </row>
    <row r="240" spans="1:7" x14ac:dyDescent="0.2">
      <c r="A240" s="50" t="s">
        <v>823</v>
      </c>
      <c r="B240" s="87" t="s">
        <v>96</v>
      </c>
      <c r="C240" s="87">
        <v>2</v>
      </c>
      <c r="D240" s="88">
        <v>57.56</v>
      </c>
      <c r="E240" s="4" t="s">
        <v>584</v>
      </c>
      <c r="F240" s="4" t="s">
        <v>833</v>
      </c>
      <c r="G240" s="83" t="e">
        <f>(F240-E240)/360</f>
        <v>#VALUE!</v>
      </c>
    </row>
    <row r="241" spans="1:7" customFormat="1" ht="15" hidden="1" x14ac:dyDescent="0.25">
      <c r="A241" s="50" t="s">
        <v>836</v>
      </c>
      <c r="B241" s="75"/>
      <c r="C241" s="75"/>
      <c r="D241" s="76"/>
      <c r="E241" s="4">
        <v>43888</v>
      </c>
      <c r="F241" s="4">
        <v>44253</v>
      </c>
    </row>
    <row r="242" spans="1:7" x14ac:dyDescent="0.2">
      <c r="A242" s="50" t="s">
        <v>836</v>
      </c>
      <c r="B242" s="87" t="s">
        <v>115</v>
      </c>
      <c r="C242" s="87" t="s">
        <v>44</v>
      </c>
      <c r="D242" s="88">
        <v>9</v>
      </c>
      <c r="E242" s="4" t="s">
        <v>343</v>
      </c>
      <c r="F242" s="4" t="s">
        <v>840</v>
      </c>
      <c r="G242" s="83" t="e">
        <f>(F242-E242)/360</f>
        <v>#VALUE!</v>
      </c>
    </row>
    <row r="243" spans="1:7" customFormat="1" ht="15" hidden="1" x14ac:dyDescent="0.25">
      <c r="A243" s="50" t="s">
        <v>841</v>
      </c>
      <c r="B243" s="75"/>
      <c r="C243" s="75"/>
      <c r="D243" s="76"/>
      <c r="E243" s="154" t="s">
        <v>844</v>
      </c>
      <c r="F243" s="154" t="s">
        <v>441</v>
      </c>
    </row>
    <row r="244" spans="1:7" customFormat="1" ht="15" hidden="1" x14ac:dyDescent="0.25">
      <c r="A244" s="50" t="s">
        <v>841</v>
      </c>
      <c r="B244" s="75"/>
      <c r="C244" s="75"/>
      <c r="D244" s="76"/>
      <c r="E244" s="154"/>
      <c r="F244" s="154"/>
    </row>
    <row r="245" spans="1:7" customFormat="1" ht="15" hidden="1" x14ac:dyDescent="0.25">
      <c r="A245" s="50" t="s">
        <v>841</v>
      </c>
      <c r="B245" s="75"/>
      <c r="C245" s="75"/>
      <c r="D245" s="76"/>
      <c r="E245" s="4" t="s">
        <v>848</v>
      </c>
      <c r="F245" s="4" t="s">
        <v>849</v>
      </c>
    </row>
    <row r="246" spans="1:7" x14ac:dyDescent="0.2">
      <c r="A246" s="50" t="s">
        <v>841</v>
      </c>
      <c r="B246" s="87" t="s">
        <v>43</v>
      </c>
      <c r="C246" s="87">
        <v>1</v>
      </c>
      <c r="D246" s="88">
        <v>32</v>
      </c>
      <c r="E246" s="4" t="s">
        <v>852</v>
      </c>
      <c r="F246" s="4" t="s">
        <v>853</v>
      </c>
      <c r="G246" s="83" t="e">
        <f>(F246-E246)/360</f>
        <v>#VALUE!</v>
      </c>
    </row>
    <row r="247" spans="1:7" customFormat="1" ht="15" hidden="1" x14ac:dyDescent="0.25">
      <c r="A247" s="50" t="s">
        <v>855</v>
      </c>
      <c r="B247" s="75"/>
      <c r="C247" s="75"/>
      <c r="D247" s="76"/>
      <c r="E247" s="4" t="s">
        <v>857</v>
      </c>
      <c r="F247" s="4" t="s">
        <v>858</v>
      </c>
    </row>
    <row r="248" spans="1:7" customFormat="1" ht="15" hidden="1" x14ac:dyDescent="0.25">
      <c r="A248" s="50" t="s">
        <v>855</v>
      </c>
      <c r="B248" s="75"/>
      <c r="C248" s="75"/>
      <c r="D248" s="76"/>
      <c r="E248" s="4" t="s">
        <v>861</v>
      </c>
      <c r="F248" s="4" t="s">
        <v>862</v>
      </c>
    </row>
    <row r="249" spans="1:7" customFormat="1" ht="15" hidden="1" x14ac:dyDescent="0.25">
      <c r="A249" s="50" t="s">
        <v>855</v>
      </c>
      <c r="B249" s="75"/>
      <c r="C249" s="75"/>
      <c r="D249" s="76"/>
      <c r="E249" s="4" t="s">
        <v>862</v>
      </c>
      <c r="F249" s="4" t="s">
        <v>864</v>
      </c>
    </row>
    <row r="250" spans="1:7" x14ac:dyDescent="0.2">
      <c r="A250" s="50" t="s">
        <v>855</v>
      </c>
      <c r="B250" s="87" t="s">
        <v>96</v>
      </c>
      <c r="C250" s="87">
        <v>3</v>
      </c>
      <c r="D250" s="88">
        <v>41.5</v>
      </c>
      <c r="E250" s="4" t="s">
        <v>643</v>
      </c>
      <c r="F250" s="4" t="s">
        <v>866</v>
      </c>
      <c r="G250" s="83" t="e">
        <f>(F250-E250)/360</f>
        <v>#VALUE!</v>
      </c>
    </row>
    <row r="251" spans="1:7" customFormat="1" ht="15" hidden="1" x14ac:dyDescent="0.25">
      <c r="A251" s="50" t="s">
        <v>855</v>
      </c>
      <c r="B251" s="75"/>
      <c r="C251" s="75"/>
      <c r="D251" s="76"/>
      <c r="E251" s="4">
        <v>42468</v>
      </c>
      <c r="F251" s="4">
        <v>44293</v>
      </c>
    </row>
    <row r="252" spans="1:7" customFormat="1" ht="15" hidden="1" x14ac:dyDescent="0.25">
      <c r="A252" s="50" t="s">
        <v>855</v>
      </c>
      <c r="B252" s="75"/>
      <c r="C252" s="75"/>
      <c r="D252" s="76"/>
      <c r="E252" s="4" t="s">
        <v>874</v>
      </c>
      <c r="F252" s="4" t="s">
        <v>875</v>
      </c>
    </row>
    <row r="253" spans="1:7" customFormat="1" ht="15" hidden="1" x14ac:dyDescent="0.25">
      <c r="A253" s="50" t="s">
        <v>855</v>
      </c>
      <c r="B253" s="75"/>
      <c r="C253" s="75"/>
      <c r="D253" s="76"/>
      <c r="E253" s="4">
        <v>44395</v>
      </c>
      <c r="F253" s="4" t="s">
        <v>877</v>
      </c>
    </row>
    <row r="254" spans="1:7" x14ac:dyDescent="0.2">
      <c r="A254" s="50" t="s">
        <v>855</v>
      </c>
      <c r="B254" s="87" t="s">
        <v>96</v>
      </c>
      <c r="C254" s="87">
        <v>3</v>
      </c>
      <c r="D254" s="88">
        <v>74.53</v>
      </c>
      <c r="E254" s="4" t="s">
        <v>879</v>
      </c>
      <c r="F254" s="4" t="s">
        <v>880</v>
      </c>
      <c r="G254" s="83" t="e">
        <f>(F254-E254)/360</f>
        <v>#VALUE!</v>
      </c>
    </row>
    <row r="255" spans="1:7" customFormat="1" ht="15" hidden="1" x14ac:dyDescent="0.25">
      <c r="A255" s="50" t="s">
        <v>881</v>
      </c>
      <c r="B255" s="75"/>
      <c r="C255" s="75"/>
      <c r="D255" s="76"/>
      <c r="E255" s="4">
        <v>43205</v>
      </c>
      <c r="F255" s="4">
        <v>45504</v>
      </c>
    </row>
    <row r="256" spans="1:7" customFormat="1" ht="15" hidden="1" x14ac:dyDescent="0.25">
      <c r="A256" s="50" t="s">
        <v>881</v>
      </c>
      <c r="B256" s="75"/>
      <c r="C256" s="75"/>
      <c r="D256" s="76"/>
      <c r="E256" s="75"/>
      <c r="F256" s="75"/>
    </row>
    <row r="257" spans="1:7" x14ac:dyDescent="0.2">
      <c r="A257" s="50" t="s">
        <v>881</v>
      </c>
      <c r="B257" s="87" t="s">
        <v>96</v>
      </c>
      <c r="C257" s="87">
        <v>2</v>
      </c>
      <c r="D257" s="88">
        <v>900</v>
      </c>
      <c r="E257" s="87"/>
      <c r="F257" s="87"/>
      <c r="G257" s="83">
        <f>(F257-E257)/360</f>
        <v>0</v>
      </c>
    </row>
    <row r="258" spans="1:7" customFormat="1" ht="15" hidden="1" x14ac:dyDescent="0.25">
      <c r="A258" s="50" t="s">
        <v>894</v>
      </c>
      <c r="B258" s="75"/>
      <c r="C258" s="75"/>
      <c r="D258" s="76"/>
      <c r="E258" s="4" t="s">
        <v>897</v>
      </c>
      <c r="F258" s="4" t="s">
        <v>898</v>
      </c>
    </row>
    <row r="259" spans="1:7" customFormat="1" ht="15" hidden="1" x14ac:dyDescent="0.25">
      <c r="A259" s="50" t="s">
        <v>894</v>
      </c>
      <c r="B259" s="75"/>
      <c r="C259" s="75"/>
      <c r="D259" s="76"/>
      <c r="E259" s="75"/>
      <c r="F259" s="75"/>
    </row>
    <row r="260" spans="1:7" customFormat="1" ht="15" hidden="1" x14ac:dyDescent="0.25">
      <c r="A260" s="50" t="s">
        <v>894</v>
      </c>
      <c r="B260" s="75"/>
      <c r="C260" s="75"/>
      <c r="D260" s="76"/>
      <c r="E260" s="154" t="s">
        <v>897</v>
      </c>
      <c r="F260" s="4">
        <v>44506</v>
      </c>
    </row>
    <row r="261" spans="1:7" customFormat="1" ht="15" hidden="1" x14ac:dyDescent="0.25">
      <c r="A261" s="50" t="s">
        <v>894</v>
      </c>
      <c r="B261" s="75"/>
      <c r="C261" s="75"/>
      <c r="D261" s="76"/>
      <c r="E261" s="154"/>
      <c r="F261" s="75"/>
    </row>
    <row r="262" spans="1:7" x14ac:dyDescent="0.2">
      <c r="A262" s="50" t="s">
        <v>894</v>
      </c>
      <c r="B262" s="87" t="s">
        <v>52</v>
      </c>
      <c r="C262" s="87">
        <v>2</v>
      </c>
      <c r="D262" s="88">
        <v>55.46</v>
      </c>
      <c r="E262" s="4">
        <v>44585</v>
      </c>
      <c r="F262" s="4">
        <v>45680</v>
      </c>
      <c r="G262" s="83">
        <f>(F262-E262)/360</f>
        <v>3.0416666666666665</v>
      </c>
    </row>
    <row r="263" spans="1:7" customFormat="1" ht="15" hidden="1" x14ac:dyDescent="0.25">
      <c r="A263" s="50" t="s">
        <v>906</v>
      </c>
      <c r="B263" s="75"/>
      <c r="C263" s="75"/>
      <c r="D263" s="76"/>
      <c r="E263" s="4">
        <v>43466</v>
      </c>
      <c r="F263" s="4" t="s">
        <v>280</v>
      </c>
    </row>
    <row r="264" spans="1:7" x14ac:dyDescent="0.2">
      <c r="A264" s="50" t="s">
        <v>906</v>
      </c>
      <c r="B264" s="87" t="s">
        <v>43</v>
      </c>
      <c r="C264" s="87" t="s">
        <v>44</v>
      </c>
      <c r="D264" s="88">
        <v>55.56</v>
      </c>
      <c r="E264" s="4">
        <v>44562</v>
      </c>
      <c r="F264" s="4" t="s">
        <v>431</v>
      </c>
      <c r="G264" s="83" t="e">
        <f>(F264-E264)/360</f>
        <v>#VALUE!</v>
      </c>
    </row>
    <row r="265" spans="1:7" customFormat="1" ht="15" hidden="1" x14ac:dyDescent="0.25">
      <c r="A265" s="50" t="s">
        <v>912</v>
      </c>
      <c r="B265" s="75"/>
      <c r="C265" s="75"/>
      <c r="D265" s="76"/>
      <c r="E265" s="4" t="s">
        <v>108</v>
      </c>
      <c r="F265" s="4" t="s">
        <v>109</v>
      </c>
    </row>
    <row r="266" spans="1:7" x14ac:dyDescent="0.2">
      <c r="A266" s="50" t="s">
        <v>912</v>
      </c>
      <c r="B266" s="87" t="s">
        <v>96</v>
      </c>
      <c r="C266" s="87">
        <v>1</v>
      </c>
      <c r="D266" s="88">
        <v>61.97</v>
      </c>
      <c r="E266" s="4" t="s">
        <v>917</v>
      </c>
      <c r="F266" s="4" t="s">
        <v>918</v>
      </c>
      <c r="G266" s="83" t="e">
        <f t="shared" ref="G266:G267" si="29">(F266-E266)/360</f>
        <v>#VALUE!</v>
      </c>
    </row>
    <row r="267" spans="1:7" x14ac:dyDescent="0.2">
      <c r="A267" s="50" t="s">
        <v>912</v>
      </c>
      <c r="B267" s="87" t="s">
        <v>52</v>
      </c>
      <c r="C267" s="87">
        <v>1</v>
      </c>
      <c r="D267" s="88">
        <v>60.21</v>
      </c>
      <c r="E267" s="4">
        <v>44505</v>
      </c>
      <c r="F267" s="4">
        <v>45600</v>
      </c>
      <c r="G267" s="83">
        <f t="shared" si="29"/>
        <v>3.0416666666666665</v>
      </c>
    </row>
    <row r="268" spans="1:7" customFormat="1" ht="15" hidden="1" x14ac:dyDescent="0.25">
      <c r="A268" s="50" t="s">
        <v>921</v>
      </c>
      <c r="B268" s="75"/>
      <c r="C268" s="75"/>
      <c r="D268" s="76"/>
      <c r="E268" s="4">
        <v>40509</v>
      </c>
      <c r="F268" s="4">
        <v>44161</v>
      </c>
    </row>
    <row r="269" spans="1:7" x14ac:dyDescent="0.2">
      <c r="A269" s="50" t="s">
        <v>921</v>
      </c>
      <c r="B269" s="87" t="s">
        <v>43</v>
      </c>
      <c r="C269" s="87">
        <v>1</v>
      </c>
      <c r="D269" s="88">
        <v>31.2</v>
      </c>
      <c r="E269" s="4">
        <v>44162</v>
      </c>
      <c r="F269" s="4">
        <v>45987</v>
      </c>
      <c r="G269" s="83">
        <f>(F269-E269)/360</f>
        <v>5.0694444444444446</v>
      </c>
    </row>
    <row r="270" spans="1:7" customFormat="1" ht="15" hidden="1" x14ac:dyDescent="0.25">
      <c r="A270" s="50" t="s">
        <v>921</v>
      </c>
      <c r="B270" s="75"/>
      <c r="C270" s="75"/>
      <c r="D270" s="76"/>
      <c r="E270" s="4">
        <v>40509</v>
      </c>
      <c r="F270" s="4">
        <v>44161</v>
      </c>
    </row>
    <row r="271" spans="1:7" x14ac:dyDescent="0.2">
      <c r="A271" s="50" t="s">
        <v>921</v>
      </c>
      <c r="B271" s="87" t="s">
        <v>43</v>
      </c>
      <c r="C271" s="87">
        <v>1</v>
      </c>
      <c r="D271" s="88">
        <v>307</v>
      </c>
      <c r="E271" s="4">
        <v>44162</v>
      </c>
      <c r="F271" s="4">
        <v>45987</v>
      </c>
      <c r="G271" s="83">
        <f>(F271-E271)/360</f>
        <v>5.0694444444444446</v>
      </c>
    </row>
    <row r="272" spans="1:7" customFormat="1" ht="15" hidden="1" x14ac:dyDescent="0.25">
      <c r="A272" s="50" t="s">
        <v>929</v>
      </c>
      <c r="B272" s="75"/>
      <c r="C272" s="75"/>
      <c r="D272" s="76"/>
      <c r="E272" s="4">
        <v>43932</v>
      </c>
      <c r="F272" s="4">
        <v>44296</v>
      </c>
    </row>
    <row r="273" spans="1:7" customFormat="1" ht="15" hidden="1" x14ac:dyDescent="0.25">
      <c r="A273" s="50" t="s">
        <v>929</v>
      </c>
      <c r="B273" s="75"/>
      <c r="C273" s="75"/>
      <c r="D273" s="76"/>
      <c r="E273" s="4">
        <v>44381</v>
      </c>
      <c r="F273" s="4">
        <v>44745</v>
      </c>
    </row>
    <row r="274" spans="1:7" x14ac:dyDescent="0.2">
      <c r="A274" s="50" t="s">
        <v>929</v>
      </c>
      <c r="B274" s="87" t="s">
        <v>52</v>
      </c>
      <c r="C274" s="87" t="s">
        <v>44</v>
      </c>
      <c r="D274" s="88">
        <v>6</v>
      </c>
      <c r="E274" s="4">
        <v>44746</v>
      </c>
      <c r="F274" s="4">
        <v>45110</v>
      </c>
      <c r="G274" s="83">
        <f t="shared" ref="G274:G276" si="30">(F274-E274)/360</f>
        <v>1.0111111111111111</v>
      </c>
    </row>
    <row r="275" spans="1:7" x14ac:dyDescent="0.2">
      <c r="A275" s="7" t="s">
        <v>935</v>
      </c>
      <c r="B275" s="87" t="s">
        <v>96</v>
      </c>
      <c r="C275" s="87">
        <v>1</v>
      </c>
      <c r="D275" s="88">
        <v>66.319999999999993</v>
      </c>
      <c r="E275" s="4">
        <v>43040</v>
      </c>
      <c r="F275" s="4" t="s">
        <v>938</v>
      </c>
      <c r="G275" s="83" t="e">
        <f t="shared" si="30"/>
        <v>#VALUE!</v>
      </c>
    </row>
    <row r="276" spans="1:7" x14ac:dyDescent="0.2">
      <c r="A276" s="7" t="s">
        <v>939</v>
      </c>
      <c r="B276" s="87" t="s">
        <v>43</v>
      </c>
      <c r="C276" s="87">
        <v>2</v>
      </c>
      <c r="D276" s="88">
        <v>238.68</v>
      </c>
      <c r="E276" s="4">
        <v>43578</v>
      </c>
      <c r="F276" s="4">
        <v>45404</v>
      </c>
      <c r="G276" s="83">
        <f t="shared" si="30"/>
        <v>5.072222222222222</v>
      </c>
    </row>
    <row r="277" spans="1:7" customFormat="1" ht="15" hidden="1" x14ac:dyDescent="0.25">
      <c r="A277" s="50" t="s">
        <v>942</v>
      </c>
      <c r="B277" s="75"/>
      <c r="C277" s="75"/>
      <c r="D277" s="76"/>
      <c r="E277" s="4" t="s">
        <v>134</v>
      </c>
      <c r="F277" s="4">
        <v>44104</v>
      </c>
    </row>
    <row r="278" spans="1:7" customFormat="1" ht="15" hidden="1" x14ac:dyDescent="0.25">
      <c r="A278" s="50" t="s">
        <v>942</v>
      </c>
      <c r="B278" s="75"/>
      <c r="C278" s="75"/>
      <c r="D278" s="76"/>
      <c r="E278" s="4">
        <v>44220</v>
      </c>
      <c r="F278" s="4">
        <v>44398</v>
      </c>
    </row>
    <row r="279" spans="1:7" customFormat="1" ht="15" hidden="1" x14ac:dyDescent="0.25">
      <c r="A279" s="50" t="s">
        <v>942</v>
      </c>
      <c r="B279" s="75"/>
      <c r="C279" s="75"/>
      <c r="D279" s="76"/>
      <c r="E279" s="4">
        <v>44401</v>
      </c>
      <c r="F279" s="4">
        <v>44584</v>
      </c>
    </row>
    <row r="280" spans="1:7" x14ac:dyDescent="0.2">
      <c r="A280" s="50" t="s">
        <v>942</v>
      </c>
      <c r="B280" s="87" t="s">
        <v>52</v>
      </c>
      <c r="C280" s="87">
        <v>1</v>
      </c>
      <c r="D280" s="88">
        <v>119.86</v>
      </c>
      <c r="E280" s="4">
        <v>44585</v>
      </c>
      <c r="F280" s="4">
        <v>44765</v>
      </c>
      <c r="G280" s="83">
        <f t="shared" ref="G280:G285" si="31">(F280-E280)/360</f>
        <v>0.5</v>
      </c>
    </row>
    <row r="281" spans="1:7" x14ac:dyDescent="0.2">
      <c r="A281" s="7" t="s">
        <v>949</v>
      </c>
      <c r="B281" s="87" t="s">
        <v>59</v>
      </c>
      <c r="C281" s="87">
        <v>3</v>
      </c>
      <c r="D281" s="88">
        <v>74</v>
      </c>
      <c r="E281" s="4">
        <v>43647</v>
      </c>
      <c r="F281" s="4">
        <v>44742</v>
      </c>
      <c r="G281" s="83">
        <f t="shared" si="31"/>
        <v>3.0416666666666665</v>
      </c>
    </row>
    <row r="282" spans="1:7" x14ac:dyDescent="0.2">
      <c r="A282" s="7" t="s">
        <v>951</v>
      </c>
      <c r="B282" s="87" t="s">
        <v>96</v>
      </c>
      <c r="C282" s="87" t="s">
        <v>44</v>
      </c>
      <c r="D282" s="88">
        <v>9.6</v>
      </c>
      <c r="E282" s="4">
        <v>44256</v>
      </c>
      <c r="F282" s="4">
        <v>44620</v>
      </c>
      <c r="G282" s="83">
        <f t="shared" si="31"/>
        <v>1.0111111111111111</v>
      </c>
    </row>
    <row r="283" spans="1:7" x14ac:dyDescent="0.2">
      <c r="A283" s="7" t="s">
        <v>954</v>
      </c>
      <c r="B283" s="87" t="s">
        <v>265</v>
      </c>
      <c r="C283" s="87" t="s">
        <v>265</v>
      </c>
      <c r="D283" s="88">
        <v>104.73</v>
      </c>
      <c r="E283" s="4">
        <v>44001</v>
      </c>
      <c r="F283" s="4">
        <v>45095</v>
      </c>
      <c r="G283" s="83">
        <f t="shared" si="31"/>
        <v>3.0388888888888888</v>
      </c>
    </row>
    <row r="284" spans="1:7" x14ac:dyDescent="0.2">
      <c r="A284" s="7" t="s">
        <v>956</v>
      </c>
      <c r="B284" s="87" t="s">
        <v>52</v>
      </c>
      <c r="C284" s="87" t="s">
        <v>44</v>
      </c>
      <c r="D284" s="88">
        <v>21.61</v>
      </c>
      <c r="E284" s="4">
        <v>43798</v>
      </c>
      <c r="F284" s="4">
        <v>45624</v>
      </c>
      <c r="G284" s="83">
        <f t="shared" si="31"/>
        <v>5.072222222222222</v>
      </c>
    </row>
    <row r="285" spans="1:7" x14ac:dyDescent="0.2">
      <c r="A285" s="7" t="s">
        <v>959</v>
      </c>
      <c r="B285" s="87" t="s">
        <v>265</v>
      </c>
      <c r="C285" s="87" t="s">
        <v>265</v>
      </c>
      <c r="D285" s="88">
        <v>80</v>
      </c>
      <c r="E285" s="4" t="s">
        <v>961</v>
      </c>
      <c r="F285" s="4" t="s">
        <v>962</v>
      </c>
      <c r="G285" s="83" t="e">
        <f t="shared" si="31"/>
        <v>#VALUE!</v>
      </c>
    </row>
    <row r="286" spans="1:7" customFormat="1" ht="15" hidden="1" x14ac:dyDescent="0.25">
      <c r="A286" s="50" t="s">
        <v>963</v>
      </c>
      <c r="B286" s="75"/>
      <c r="C286" s="75"/>
      <c r="D286" s="76"/>
      <c r="E286" s="4" t="s">
        <v>966</v>
      </c>
      <c r="F286" s="4" t="s">
        <v>967</v>
      </c>
    </row>
    <row r="287" spans="1:7" customFormat="1" ht="15" hidden="1" x14ac:dyDescent="0.25">
      <c r="A287" s="50" t="s">
        <v>963</v>
      </c>
      <c r="B287" s="75"/>
      <c r="C287" s="75"/>
      <c r="D287" s="76"/>
      <c r="E287" s="75"/>
      <c r="F287" s="75"/>
    </row>
    <row r="288" spans="1:7" customFormat="1" ht="15" hidden="1" x14ac:dyDescent="0.25">
      <c r="A288" s="50" t="s">
        <v>963</v>
      </c>
      <c r="B288" s="75"/>
      <c r="C288" s="75"/>
      <c r="D288" s="76"/>
      <c r="E288" s="4" t="s">
        <v>481</v>
      </c>
      <c r="F288" s="4">
        <v>44207</v>
      </c>
    </row>
    <row r="289" spans="1:7" x14ac:dyDescent="0.2">
      <c r="A289" s="50" t="s">
        <v>963</v>
      </c>
      <c r="B289" s="87" t="s">
        <v>52</v>
      </c>
      <c r="C289" s="87">
        <v>2</v>
      </c>
      <c r="D289" s="88">
        <v>33.83</v>
      </c>
      <c r="E289" s="4">
        <v>44243</v>
      </c>
      <c r="F289" s="4">
        <v>44607</v>
      </c>
      <c r="G289" s="83">
        <f>(F289-E289)/360</f>
        <v>1.0111111111111111</v>
      </c>
    </row>
    <row r="290" spans="1:7" customFormat="1" ht="15" hidden="1" x14ac:dyDescent="0.25">
      <c r="A290" s="50" t="s">
        <v>976</v>
      </c>
      <c r="B290" s="75"/>
      <c r="C290" s="75"/>
      <c r="D290" s="76"/>
      <c r="E290" s="4" t="s">
        <v>966</v>
      </c>
      <c r="F290" s="4">
        <v>44165</v>
      </c>
    </row>
    <row r="291" spans="1:7" customFormat="1" ht="15" hidden="1" x14ac:dyDescent="0.25">
      <c r="A291" s="50" t="s">
        <v>976</v>
      </c>
      <c r="B291" s="75"/>
      <c r="C291" s="75"/>
      <c r="D291" s="76"/>
      <c r="E291" s="4">
        <v>44289</v>
      </c>
      <c r="F291" s="4" t="s">
        <v>521</v>
      </c>
    </row>
    <row r="292" spans="1:7" customFormat="1" ht="15" hidden="1" x14ac:dyDescent="0.25">
      <c r="A292" s="50" t="s">
        <v>976</v>
      </c>
      <c r="B292" s="75"/>
      <c r="C292" s="75"/>
      <c r="D292" s="76"/>
      <c r="E292" s="4">
        <v>44501</v>
      </c>
      <c r="F292" s="4">
        <v>44681</v>
      </c>
    </row>
    <row r="293" spans="1:7" x14ac:dyDescent="0.2">
      <c r="A293" s="50" t="s">
        <v>976</v>
      </c>
      <c r="B293" s="87" t="s">
        <v>96</v>
      </c>
      <c r="C293" s="87" t="s">
        <v>44</v>
      </c>
      <c r="D293" s="88">
        <v>12.5</v>
      </c>
      <c r="E293" s="4" t="s">
        <v>297</v>
      </c>
      <c r="F293" s="4" t="s">
        <v>938</v>
      </c>
      <c r="G293" s="83" t="e">
        <f t="shared" ref="G293:G296" si="32">(F293-E293)/360</f>
        <v>#VALUE!</v>
      </c>
    </row>
    <row r="294" spans="1:7" x14ac:dyDescent="0.2">
      <c r="A294" s="7" t="s">
        <v>985</v>
      </c>
      <c r="B294" s="87" t="s">
        <v>96</v>
      </c>
      <c r="C294" s="87">
        <v>1</v>
      </c>
      <c r="D294" s="88">
        <v>52.5</v>
      </c>
      <c r="E294" s="4">
        <v>43876</v>
      </c>
      <c r="F294" s="4">
        <v>44971</v>
      </c>
      <c r="G294" s="83">
        <f t="shared" si="32"/>
        <v>3.0416666666666665</v>
      </c>
    </row>
    <row r="295" spans="1:7" x14ac:dyDescent="0.2">
      <c r="A295" s="7" t="s">
        <v>988</v>
      </c>
      <c r="B295" s="87" t="s">
        <v>43</v>
      </c>
      <c r="C295" s="87" t="s">
        <v>44</v>
      </c>
      <c r="D295" s="88">
        <v>73.2</v>
      </c>
      <c r="E295" s="4">
        <v>44013</v>
      </c>
      <c r="F295" s="4">
        <v>45107</v>
      </c>
      <c r="G295" s="83">
        <f t="shared" si="32"/>
        <v>3.0388888888888888</v>
      </c>
    </row>
    <row r="296" spans="1:7" x14ac:dyDescent="0.2">
      <c r="A296" s="7" t="s">
        <v>992</v>
      </c>
      <c r="B296" s="87" t="s">
        <v>96</v>
      </c>
      <c r="C296" s="87">
        <v>1</v>
      </c>
      <c r="D296" s="88">
        <v>52.56</v>
      </c>
      <c r="E296" s="4">
        <v>44228</v>
      </c>
      <c r="F296" s="4">
        <v>45322</v>
      </c>
      <c r="G296" s="83">
        <f t="shared" si="32"/>
        <v>3.0388888888888888</v>
      </c>
    </row>
    <row r="297" spans="1:7" customFormat="1" ht="15" hidden="1" x14ac:dyDescent="0.25">
      <c r="A297" s="50" t="s">
        <v>996</v>
      </c>
      <c r="B297" s="75"/>
      <c r="C297" s="75"/>
      <c r="D297" s="76"/>
      <c r="E297" s="154">
        <v>42840</v>
      </c>
      <c r="F297" s="154">
        <v>44665</v>
      </c>
    </row>
    <row r="298" spans="1:7" x14ac:dyDescent="0.2">
      <c r="A298" s="50" t="s">
        <v>996</v>
      </c>
      <c r="B298" s="87" t="s">
        <v>96</v>
      </c>
      <c r="C298" s="87" t="s">
        <v>44</v>
      </c>
      <c r="D298" s="88">
        <v>107.42</v>
      </c>
      <c r="E298" s="154"/>
      <c r="F298" s="154"/>
      <c r="G298" s="83">
        <f t="shared" ref="G298:G299" si="33">(F298-E298)/360</f>
        <v>0</v>
      </c>
    </row>
    <row r="299" spans="1:7" x14ac:dyDescent="0.2">
      <c r="A299" s="7" t="s">
        <v>1002</v>
      </c>
      <c r="B299" s="87" t="s">
        <v>96</v>
      </c>
      <c r="C299" s="87">
        <v>1</v>
      </c>
      <c r="D299" s="88">
        <v>63.87</v>
      </c>
      <c r="E299" s="4">
        <v>43999</v>
      </c>
      <c r="F299" s="4">
        <v>45824</v>
      </c>
      <c r="G299" s="83">
        <f t="shared" si="33"/>
        <v>5.0694444444444446</v>
      </c>
    </row>
    <row r="300" spans="1:7" customFormat="1" ht="15" hidden="1" x14ac:dyDescent="0.25">
      <c r="A300" s="50" t="s">
        <v>1005</v>
      </c>
      <c r="B300" s="75"/>
      <c r="C300" s="75"/>
      <c r="D300" s="76"/>
      <c r="E300" s="4" t="s">
        <v>1008</v>
      </c>
      <c r="F300" s="4" t="s">
        <v>1009</v>
      </c>
    </row>
    <row r="301" spans="1:7" x14ac:dyDescent="0.2">
      <c r="A301" s="50" t="s">
        <v>1005</v>
      </c>
      <c r="B301" s="87" t="s">
        <v>52</v>
      </c>
      <c r="C301" s="87" t="s">
        <v>44</v>
      </c>
      <c r="D301" s="88">
        <v>9</v>
      </c>
      <c r="E301" s="4">
        <v>44591</v>
      </c>
      <c r="F301" s="4">
        <v>44955</v>
      </c>
      <c r="G301" s="83">
        <f t="shared" ref="G301:G302" si="34">(F301-E301)/360</f>
        <v>1.0111111111111111</v>
      </c>
    </row>
    <row r="302" spans="1:7" x14ac:dyDescent="0.2">
      <c r="A302" s="7" t="s">
        <v>1011</v>
      </c>
      <c r="B302" s="87" t="s">
        <v>96</v>
      </c>
      <c r="C302" s="87">
        <v>1</v>
      </c>
      <c r="D302" s="88">
        <v>43.27</v>
      </c>
      <c r="E302" s="4">
        <v>43709</v>
      </c>
      <c r="F302" s="4" t="s">
        <v>1014</v>
      </c>
      <c r="G302" s="83" t="e">
        <f t="shared" si="34"/>
        <v>#VALUE!</v>
      </c>
    </row>
    <row r="303" spans="1:7" customFormat="1" ht="15" hidden="1" x14ac:dyDescent="0.25">
      <c r="A303" s="50" t="s">
        <v>1016</v>
      </c>
      <c r="B303" s="75"/>
      <c r="C303" s="75"/>
      <c r="D303" s="76"/>
      <c r="E303" s="154">
        <v>43252</v>
      </c>
      <c r="F303" s="154" t="s">
        <v>1020</v>
      </c>
    </row>
    <row r="304" spans="1:7" customFormat="1" ht="15" hidden="1" x14ac:dyDescent="0.25">
      <c r="A304" s="50" t="s">
        <v>1016</v>
      </c>
      <c r="B304" s="75"/>
      <c r="C304" s="75"/>
      <c r="D304" s="76"/>
      <c r="E304" s="154"/>
      <c r="F304" s="154"/>
    </row>
    <row r="305" spans="1:7" x14ac:dyDescent="0.2">
      <c r="A305" s="50" t="s">
        <v>1016</v>
      </c>
      <c r="B305" s="87" t="s">
        <v>96</v>
      </c>
      <c r="C305" s="87" t="s">
        <v>44</v>
      </c>
      <c r="D305" s="88">
        <v>15</v>
      </c>
      <c r="E305" s="4" t="s">
        <v>1023</v>
      </c>
      <c r="F305" s="4" t="s">
        <v>1024</v>
      </c>
      <c r="G305" s="83" t="e">
        <f t="shared" ref="G305:G306" si="35">(F305-E305)/360</f>
        <v>#VALUE!</v>
      </c>
    </row>
    <row r="306" spans="1:7" x14ac:dyDescent="0.2">
      <c r="A306" s="7" t="s">
        <v>1025</v>
      </c>
      <c r="B306" s="87" t="s">
        <v>43</v>
      </c>
      <c r="C306" s="87">
        <v>2</v>
      </c>
      <c r="D306" s="88">
        <v>64</v>
      </c>
      <c r="E306" s="4">
        <v>43617</v>
      </c>
      <c r="F306" s="4" t="s">
        <v>74</v>
      </c>
      <c r="G306" s="83" t="e">
        <f t="shared" si="35"/>
        <v>#VALUE!</v>
      </c>
    </row>
    <row r="307" spans="1:7" customFormat="1" ht="15" hidden="1" x14ac:dyDescent="0.25">
      <c r="A307" s="50" t="s">
        <v>1029</v>
      </c>
      <c r="B307" s="75"/>
      <c r="C307" s="75"/>
      <c r="D307" s="76"/>
      <c r="E307" s="4">
        <v>43560</v>
      </c>
      <c r="F307" s="4">
        <v>44655</v>
      </c>
    </row>
    <row r="308" spans="1:7" x14ac:dyDescent="0.2">
      <c r="A308" s="50" t="s">
        <v>1029</v>
      </c>
      <c r="B308" s="87" t="s">
        <v>96</v>
      </c>
      <c r="C308" s="87" t="s">
        <v>44</v>
      </c>
      <c r="D308" s="88">
        <v>85.28</v>
      </c>
      <c r="E308" s="4">
        <v>43579</v>
      </c>
      <c r="F308" s="4">
        <v>44674</v>
      </c>
      <c r="G308" s="83">
        <f t="shared" ref="G308:G314" si="36">(F308-E308)/360</f>
        <v>3.0416666666666665</v>
      </c>
    </row>
    <row r="309" spans="1:7" x14ac:dyDescent="0.2">
      <c r="A309" s="7" t="s">
        <v>1034</v>
      </c>
      <c r="B309" s="87" t="s">
        <v>52</v>
      </c>
      <c r="C309" s="87">
        <v>1</v>
      </c>
      <c r="D309" s="88">
        <v>284.39999999999998</v>
      </c>
      <c r="E309" s="4" t="s">
        <v>1037</v>
      </c>
      <c r="F309" s="4" t="s">
        <v>1038</v>
      </c>
      <c r="G309" s="83" t="e">
        <f t="shared" si="36"/>
        <v>#VALUE!</v>
      </c>
    </row>
    <row r="310" spans="1:7" x14ac:dyDescent="0.2">
      <c r="A310" s="7" t="s">
        <v>1040</v>
      </c>
      <c r="B310" s="87" t="s">
        <v>52</v>
      </c>
      <c r="C310" s="87">
        <v>1</v>
      </c>
      <c r="D310" s="88">
        <v>134</v>
      </c>
      <c r="E310" s="4" t="s">
        <v>1042</v>
      </c>
      <c r="F310" s="4">
        <v>45690</v>
      </c>
      <c r="G310" s="83" t="e">
        <f t="shared" si="36"/>
        <v>#VALUE!</v>
      </c>
    </row>
    <row r="311" spans="1:7" x14ac:dyDescent="0.2">
      <c r="A311" s="7" t="s">
        <v>1045</v>
      </c>
      <c r="B311" s="87" t="s">
        <v>43</v>
      </c>
      <c r="C311" s="87" t="s">
        <v>44</v>
      </c>
      <c r="D311" s="88">
        <v>9996.49</v>
      </c>
      <c r="E311" s="4" t="s">
        <v>1047</v>
      </c>
      <c r="F311" s="4" t="s">
        <v>1048</v>
      </c>
      <c r="G311" s="83" t="e">
        <f t="shared" si="36"/>
        <v>#VALUE!</v>
      </c>
    </row>
    <row r="312" spans="1:7" hidden="1" x14ac:dyDescent="0.2">
      <c r="A312" s="50" t="s">
        <v>1052</v>
      </c>
      <c r="B312" s="87" t="s">
        <v>96</v>
      </c>
      <c r="C312" s="87">
        <v>2</v>
      </c>
      <c r="D312" s="88">
        <v>2298.04</v>
      </c>
      <c r="E312" s="4" t="s">
        <v>1056</v>
      </c>
      <c r="F312" s="4">
        <v>42643</v>
      </c>
      <c r="G312" s="83" t="e">
        <f t="shared" si="36"/>
        <v>#VALUE!</v>
      </c>
    </row>
    <row r="313" spans="1:7" hidden="1" x14ac:dyDescent="0.2">
      <c r="A313" s="50" t="s">
        <v>1052</v>
      </c>
      <c r="B313" s="87" t="s">
        <v>96</v>
      </c>
      <c r="C313" s="87">
        <v>1</v>
      </c>
      <c r="D313" s="88">
        <v>3732.22</v>
      </c>
      <c r="E313" s="4" t="s">
        <v>1059</v>
      </c>
      <c r="F313" s="4">
        <v>44469</v>
      </c>
      <c r="G313" s="83" t="e">
        <f t="shared" si="36"/>
        <v>#VALUE!</v>
      </c>
    </row>
    <row r="314" spans="1:7" x14ac:dyDescent="0.2">
      <c r="A314" s="50" t="s">
        <v>1052</v>
      </c>
      <c r="B314" s="87" t="s">
        <v>96</v>
      </c>
      <c r="C314" s="87" t="s">
        <v>44</v>
      </c>
      <c r="D314" s="88">
        <v>4578.83</v>
      </c>
      <c r="E314" s="4" t="s">
        <v>229</v>
      </c>
      <c r="F314" s="4" t="s">
        <v>1062</v>
      </c>
      <c r="G314" s="83" t="e">
        <f t="shared" si="36"/>
        <v>#VALUE!</v>
      </c>
    </row>
    <row r="315" spans="1:7" customFormat="1" ht="15" hidden="1" x14ac:dyDescent="0.25">
      <c r="A315" s="50" t="s">
        <v>1066</v>
      </c>
      <c r="B315" s="75"/>
      <c r="C315" s="75"/>
      <c r="D315" s="76"/>
      <c r="E315" s="4">
        <v>43770</v>
      </c>
      <c r="F315" s="4" t="s">
        <v>1069</v>
      </c>
    </row>
    <row r="316" spans="1:7" customFormat="1" ht="15" hidden="1" x14ac:dyDescent="0.25">
      <c r="A316" s="50" t="s">
        <v>1066</v>
      </c>
      <c r="B316" s="75"/>
      <c r="C316" s="75"/>
      <c r="D316" s="76"/>
      <c r="E316" s="4">
        <v>44220</v>
      </c>
      <c r="F316" s="4">
        <v>44408</v>
      </c>
    </row>
    <row r="317" spans="1:7" customFormat="1" ht="15" hidden="1" x14ac:dyDescent="0.25">
      <c r="A317" s="50" t="s">
        <v>1066</v>
      </c>
      <c r="B317" s="75"/>
      <c r="C317" s="75"/>
      <c r="D317" s="76"/>
      <c r="E317" s="4" t="s">
        <v>615</v>
      </c>
      <c r="F317" s="4">
        <v>44592</v>
      </c>
    </row>
    <row r="318" spans="1:7" x14ac:dyDescent="0.2">
      <c r="A318" s="50" t="s">
        <v>1066</v>
      </c>
      <c r="B318" s="87" t="s">
        <v>52</v>
      </c>
      <c r="C318" s="87" t="s">
        <v>44</v>
      </c>
      <c r="D318" s="88">
        <v>9</v>
      </c>
      <c r="E318" s="4">
        <v>44593</v>
      </c>
      <c r="F318" s="4">
        <v>44773</v>
      </c>
      <c r="G318" s="83">
        <f t="shared" ref="G318:G321" si="37">(F318-E318)/360</f>
        <v>0.5</v>
      </c>
    </row>
    <row r="319" spans="1:7" x14ac:dyDescent="0.2">
      <c r="A319" s="7" t="s">
        <v>1074</v>
      </c>
      <c r="B319" s="87" t="s">
        <v>52</v>
      </c>
      <c r="C319" s="87">
        <v>1</v>
      </c>
      <c r="D319" s="88">
        <v>60.21</v>
      </c>
      <c r="E319" s="4">
        <v>44666</v>
      </c>
      <c r="F319" s="4">
        <v>45030</v>
      </c>
      <c r="G319" s="83">
        <f t="shared" si="37"/>
        <v>1.0111111111111111</v>
      </c>
    </row>
    <row r="320" spans="1:7" x14ac:dyDescent="0.2">
      <c r="A320" s="7" t="s">
        <v>1077</v>
      </c>
      <c r="B320" s="87" t="s">
        <v>96</v>
      </c>
      <c r="C320" s="87">
        <v>2</v>
      </c>
      <c r="D320" s="88">
        <v>183.62</v>
      </c>
      <c r="E320" s="4">
        <v>43641</v>
      </c>
      <c r="F320" s="4">
        <v>44736</v>
      </c>
      <c r="G320" s="83">
        <f t="shared" si="37"/>
        <v>3.0416666666666665</v>
      </c>
    </row>
    <row r="321" spans="1:7" x14ac:dyDescent="0.2">
      <c r="A321" s="7" t="s">
        <v>1082</v>
      </c>
      <c r="B321" s="87" t="s">
        <v>43</v>
      </c>
      <c r="C321" s="87" t="s">
        <v>44</v>
      </c>
      <c r="D321" s="88">
        <v>189.995</v>
      </c>
      <c r="E321" s="4">
        <v>43847</v>
      </c>
      <c r="F321" s="4">
        <v>44942</v>
      </c>
      <c r="G321" s="83">
        <f t="shared" si="37"/>
        <v>3.0416666666666665</v>
      </c>
    </row>
    <row r="322" spans="1:7" customFormat="1" ht="15" hidden="1" x14ac:dyDescent="0.25">
      <c r="A322" s="50" t="s">
        <v>1087</v>
      </c>
      <c r="B322" s="75"/>
      <c r="C322" s="75"/>
      <c r="D322" s="76"/>
      <c r="E322" s="4">
        <v>43629</v>
      </c>
      <c r="F322" s="4">
        <v>44359</v>
      </c>
    </row>
    <row r="323" spans="1:7" customFormat="1" ht="15" hidden="1" x14ac:dyDescent="0.25">
      <c r="A323" s="50" t="s">
        <v>1087</v>
      </c>
      <c r="B323" s="75"/>
      <c r="C323" s="75"/>
      <c r="D323" s="76"/>
      <c r="E323" s="75"/>
      <c r="F323" s="75"/>
    </row>
    <row r="324" spans="1:7" x14ac:dyDescent="0.2">
      <c r="A324" s="50" t="s">
        <v>1087</v>
      </c>
      <c r="B324" s="87" t="s">
        <v>96</v>
      </c>
      <c r="C324" s="87">
        <v>2</v>
      </c>
      <c r="D324" s="88">
        <v>42.96</v>
      </c>
      <c r="E324" s="4" t="s">
        <v>1093</v>
      </c>
      <c r="F324" s="4" t="s">
        <v>1094</v>
      </c>
      <c r="G324" s="83" t="e">
        <f>(F324-E324)/360</f>
        <v>#VALUE!</v>
      </c>
    </row>
    <row r="325" spans="1:7" customFormat="1" ht="15" hidden="1" x14ac:dyDescent="0.25">
      <c r="A325" s="50" t="s">
        <v>1087</v>
      </c>
      <c r="B325" s="75"/>
      <c r="C325" s="75"/>
      <c r="D325" s="76"/>
      <c r="E325" s="4">
        <v>43770</v>
      </c>
      <c r="F325" s="4" t="s">
        <v>1069</v>
      </c>
    </row>
    <row r="326" spans="1:7" customFormat="1" ht="15" hidden="1" x14ac:dyDescent="0.25">
      <c r="A326" s="50" t="s">
        <v>1087</v>
      </c>
      <c r="B326" s="75"/>
      <c r="C326" s="75"/>
      <c r="D326" s="76"/>
      <c r="E326" s="4">
        <v>44251</v>
      </c>
      <c r="F326" s="4">
        <v>44615</v>
      </c>
    </row>
    <row r="327" spans="1:7" x14ac:dyDescent="0.2">
      <c r="A327" s="50" t="s">
        <v>1087</v>
      </c>
      <c r="B327" s="87" t="s">
        <v>96</v>
      </c>
      <c r="C327" s="87" t="s">
        <v>44</v>
      </c>
      <c r="D327" s="88">
        <v>15</v>
      </c>
      <c r="E327" s="4">
        <v>44638</v>
      </c>
      <c r="F327" s="4">
        <v>45002</v>
      </c>
      <c r="G327" s="83">
        <f>(F327-E327)/360</f>
        <v>1.0111111111111111</v>
      </c>
    </row>
    <row r="328" spans="1:7" customFormat="1" ht="15" hidden="1" x14ac:dyDescent="0.25">
      <c r="A328" s="50" t="s">
        <v>1099</v>
      </c>
      <c r="B328" s="75"/>
      <c r="C328" s="75"/>
      <c r="D328" s="76"/>
      <c r="E328" s="4">
        <v>42923</v>
      </c>
      <c r="F328" s="4">
        <v>44748</v>
      </c>
    </row>
    <row r="329" spans="1:7" x14ac:dyDescent="0.2">
      <c r="A329" s="50" t="s">
        <v>1099</v>
      </c>
      <c r="B329" s="87" t="s">
        <v>96</v>
      </c>
      <c r="C329" s="87" t="s">
        <v>44</v>
      </c>
      <c r="D329" s="88">
        <v>68.8</v>
      </c>
      <c r="E329" s="4">
        <v>44749</v>
      </c>
      <c r="F329" s="4">
        <v>45844</v>
      </c>
      <c r="G329" s="83">
        <f t="shared" ref="G329:G331" si="38">(F329-E329)/360</f>
        <v>3.0416666666666665</v>
      </c>
    </row>
    <row r="330" spans="1:7" x14ac:dyDescent="0.2">
      <c r="A330" s="50" t="s">
        <v>1105</v>
      </c>
      <c r="B330" s="87" t="s">
        <v>96</v>
      </c>
      <c r="C330" s="87" t="s">
        <v>44</v>
      </c>
      <c r="D330" s="88">
        <v>294.32</v>
      </c>
      <c r="E330" s="4">
        <v>44105</v>
      </c>
      <c r="F330" s="4">
        <v>47756</v>
      </c>
      <c r="G330" s="83">
        <f t="shared" si="38"/>
        <v>10.141666666666667</v>
      </c>
    </row>
    <row r="331" spans="1:7" x14ac:dyDescent="0.2">
      <c r="A331" s="50" t="s">
        <v>1105</v>
      </c>
      <c r="B331" s="87" t="s">
        <v>59</v>
      </c>
      <c r="C331" s="87">
        <v>1</v>
      </c>
      <c r="D331" s="88">
        <v>222.53</v>
      </c>
      <c r="E331" s="4">
        <v>44105</v>
      </c>
      <c r="F331" s="4">
        <v>47756</v>
      </c>
      <c r="G331" s="83">
        <f t="shared" si="38"/>
        <v>10.141666666666667</v>
      </c>
    </row>
    <row r="332" spans="1:7" customFormat="1" ht="15" hidden="1" x14ac:dyDescent="0.25">
      <c r="A332" s="50" t="s">
        <v>1105</v>
      </c>
      <c r="B332" s="75"/>
      <c r="C332" s="75"/>
      <c r="D332" s="76"/>
      <c r="E332" s="154">
        <v>43302</v>
      </c>
      <c r="F332" s="194">
        <v>44032</v>
      </c>
    </row>
    <row r="333" spans="1:7" customFormat="1" ht="15" hidden="1" x14ac:dyDescent="0.25">
      <c r="A333" s="50" t="s">
        <v>1105</v>
      </c>
      <c r="B333" s="75"/>
      <c r="C333" s="75"/>
      <c r="D333" s="76"/>
      <c r="E333" s="154"/>
      <c r="F333" s="194"/>
    </row>
    <row r="334" spans="1:7" customFormat="1" ht="15" hidden="1" x14ac:dyDescent="0.25">
      <c r="A334" s="50" t="s">
        <v>1105</v>
      </c>
      <c r="B334" s="75"/>
      <c r="C334" s="75"/>
      <c r="D334" s="76"/>
      <c r="E334" s="4" t="s">
        <v>1121</v>
      </c>
      <c r="F334" s="21">
        <v>44834</v>
      </c>
    </row>
    <row r="335" spans="1:7" x14ac:dyDescent="0.2">
      <c r="A335" s="50" t="s">
        <v>1105</v>
      </c>
      <c r="B335" s="87" t="s">
        <v>115</v>
      </c>
      <c r="C335" s="87" t="s">
        <v>44</v>
      </c>
      <c r="D335" s="88">
        <v>12</v>
      </c>
      <c r="E335" s="4" t="s">
        <v>1124</v>
      </c>
      <c r="F335" s="21">
        <v>45565</v>
      </c>
      <c r="G335" s="83" t="e">
        <f t="shared" ref="G335:G336" si="39">(F335-E335)/360</f>
        <v>#VALUE!</v>
      </c>
    </row>
    <row r="336" spans="1:7" x14ac:dyDescent="0.2">
      <c r="A336" s="7" t="s">
        <v>1125</v>
      </c>
      <c r="B336" s="87" t="s">
        <v>96</v>
      </c>
      <c r="C336" s="87" t="s">
        <v>44</v>
      </c>
      <c r="D336" s="88">
        <v>223.38499999999999</v>
      </c>
      <c r="E336" s="4">
        <v>43936</v>
      </c>
      <c r="F336" s="4">
        <v>45761</v>
      </c>
      <c r="G336" s="83">
        <f t="shared" si="39"/>
        <v>5.0694444444444446</v>
      </c>
    </row>
    <row r="337" spans="1:7" customFormat="1" ht="15" hidden="1" x14ac:dyDescent="0.25">
      <c r="A337" s="50" t="s">
        <v>1129</v>
      </c>
      <c r="B337" s="75"/>
      <c r="C337" s="75"/>
      <c r="D337" s="76"/>
      <c r="E337" s="154">
        <v>44677</v>
      </c>
      <c r="F337" s="154">
        <v>45772</v>
      </c>
    </row>
    <row r="338" spans="1:7" x14ac:dyDescent="0.2">
      <c r="A338" s="50" t="s">
        <v>1129</v>
      </c>
      <c r="B338" s="87" t="s">
        <v>115</v>
      </c>
      <c r="C338" s="87" t="s">
        <v>44</v>
      </c>
      <c r="D338" s="88">
        <v>44.53</v>
      </c>
      <c r="E338" s="154"/>
      <c r="F338" s="154"/>
      <c r="G338" s="83">
        <f t="shared" ref="G338:G339" si="40">(F338-E338)/360</f>
        <v>0</v>
      </c>
    </row>
    <row r="339" spans="1:7" x14ac:dyDescent="0.2">
      <c r="A339" s="50" t="s">
        <v>1129</v>
      </c>
      <c r="B339" s="87" t="s">
        <v>96</v>
      </c>
      <c r="C339" s="87">
        <v>3</v>
      </c>
      <c r="D339" s="88">
        <v>20</v>
      </c>
      <c r="E339" s="4">
        <v>44670</v>
      </c>
      <c r="F339" s="4">
        <v>45772</v>
      </c>
      <c r="G339" s="83">
        <f t="shared" si="40"/>
        <v>3.0611111111111109</v>
      </c>
    </row>
    <row r="340" spans="1:7" customFormat="1" ht="15" hidden="1" x14ac:dyDescent="0.25">
      <c r="A340" s="50" t="s">
        <v>1137</v>
      </c>
      <c r="B340" s="75"/>
      <c r="C340" s="75"/>
      <c r="D340" s="76"/>
      <c r="E340" s="4">
        <v>42160</v>
      </c>
      <c r="F340" s="4">
        <v>43986</v>
      </c>
    </row>
    <row r="341" spans="1:7" customFormat="1" ht="15" hidden="1" x14ac:dyDescent="0.25">
      <c r="A341" s="50" t="s">
        <v>1137</v>
      </c>
      <c r="B341" s="75"/>
      <c r="C341" s="75"/>
      <c r="D341" s="76"/>
      <c r="E341" s="75"/>
      <c r="F341" s="75"/>
    </row>
    <row r="342" spans="1:7" customFormat="1" ht="15" hidden="1" x14ac:dyDescent="0.25">
      <c r="A342" s="50" t="s">
        <v>1137</v>
      </c>
      <c r="B342" s="75"/>
      <c r="C342" s="75"/>
      <c r="D342" s="76"/>
      <c r="E342" s="4" t="s">
        <v>1145</v>
      </c>
      <c r="F342" s="4">
        <v>44208</v>
      </c>
    </row>
    <row r="343" spans="1:7" customFormat="1" ht="15" hidden="1" x14ac:dyDescent="0.25">
      <c r="A343" s="50" t="s">
        <v>1137</v>
      </c>
      <c r="B343" s="75"/>
      <c r="C343" s="75"/>
      <c r="D343" s="76"/>
      <c r="E343" s="4" t="s">
        <v>1148</v>
      </c>
      <c r="F343" s="4">
        <v>44573</v>
      </c>
    </row>
    <row r="344" spans="1:7" x14ac:dyDescent="0.2">
      <c r="A344" s="50" t="s">
        <v>1137</v>
      </c>
      <c r="B344" s="87" t="s">
        <v>96</v>
      </c>
      <c r="C344" s="87">
        <v>1</v>
      </c>
      <c r="D344" s="88">
        <v>187.57</v>
      </c>
      <c r="E344" s="4">
        <v>44615</v>
      </c>
      <c r="F344" s="4">
        <v>44979</v>
      </c>
      <c r="G344" s="83">
        <f>(F344-E344)/360</f>
        <v>1.0111111111111111</v>
      </c>
    </row>
    <row r="345" spans="1:7" customFormat="1" ht="15" hidden="1" x14ac:dyDescent="0.25">
      <c r="A345" s="50" t="s">
        <v>1150</v>
      </c>
      <c r="B345" s="75"/>
      <c r="C345" s="75"/>
      <c r="D345" s="76"/>
      <c r="E345" s="4" t="s">
        <v>1153</v>
      </c>
      <c r="F345" s="4" t="s">
        <v>442</v>
      </c>
    </row>
    <row r="346" spans="1:7" customFormat="1" ht="15" hidden="1" x14ac:dyDescent="0.25">
      <c r="A346" s="50" t="s">
        <v>1150</v>
      </c>
      <c r="B346" s="75"/>
      <c r="C346" s="75"/>
      <c r="D346" s="76"/>
      <c r="E346" s="75"/>
      <c r="F346" s="75"/>
    </row>
    <row r="347" spans="1:7" x14ac:dyDescent="0.2">
      <c r="A347" s="50" t="s">
        <v>1150</v>
      </c>
      <c r="B347" s="87" t="s">
        <v>43</v>
      </c>
      <c r="C347" s="87">
        <v>1</v>
      </c>
      <c r="D347" s="88">
        <v>61.62</v>
      </c>
      <c r="E347" s="4" t="s">
        <v>1157</v>
      </c>
      <c r="F347" s="4" t="s">
        <v>1158</v>
      </c>
      <c r="G347" s="83" t="e">
        <f>(F347-E347)/360</f>
        <v>#VALUE!</v>
      </c>
    </row>
    <row r="348" spans="1:7" customFormat="1" ht="15" hidden="1" x14ac:dyDescent="0.25">
      <c r="A348" s="50" t="s">
        <v>1150</v>
      </c>
      <c r="B348" s="75"/>
      <c r="C348" s="75"/>
      <c r="D348" s="76"/>
      <c r="E348" s="4" t="s">
        <v>1162</v>
      </c>
      <c r="F348" s="4" t="s">
        <v>1163</v>
      </c>
    </row>
    <row r="349" spans="1:7" customFormat="1" ht="15" hidden="1" x14ac:dyDescent="0.25">
      <c r="A349" s="50" t="s">
        <v>1150</v>
      </c>
      <c r="B349" s="75"/>
      <c r="C349" s="75"/>
      <c r="D349" s="76"/>
      <c r="E349" s="4" t="s">
        <v>1166</v>
      </c>
      <c r="F349" s="4">
        <v>45016</v>
      </c>
    </row>
    <row r="350" spans="1:7" x14ac:dyDescent="0.2">
      <c r="A350" s="50" t="s">
        <v>1150</v>
      </c>
      <c r="B350" s="87" t="s">
        <v>43</v>
      </c>
      <c r="C350" s="87">
        <v>1</v>
      </c>
      <c r="D350" s="88">
        <v>202.35</v>
      </c>
      <c r="E350" s="28" t="s">
        <v>1166</v>
      </c>
      <c r="F350" s="4">
        <v>45016</v>
      </c>
      <c r="G350" s="83" t="e">
        <f>(F350-E350)/360</f>
        <v>#VALUE!</v>
      </c>
    </row>
    <row r="351" spans="1:7" customFormat="1" ht="15" hidden="1" x14ac:dyDescent="0.25">
      <c r="A351" s="50" t="s">
        <v>1171</v>
      </c>
      <c r="B351" s="75"/>
      <c r="C351" s="75"/>
      <c r="D351" s="76"/>
      <c r="E351" s="4">
        <v>43405</v>
      </c>
      <c r="F351" s="4" t="s">
        <v>158</v>
      </c>
    </row>
    <row r="352" spans="1:7" x14ac:dyDescent="0.2">
      <c r="A352" s="50" t="s">
        <v>1171</v>
      </c>
      <c r="B352" s="87" t="s">
        <v>43</v>
      </c>
      <c r="C352" s="87">
        <v>3</v>
      </c>
      <c r="D352" s="88">
        <v>55.8</v>
      </c>
      <c r="E352" s="4">
        <v>44585</v>
      </c>
      <c r="F352" s="4">
        <v>45680</v>
      </c>
      <c r="G352" s="83">
        <f>(F352-E352)/360</f>
        <v>3.0416666666666665</v>
      </c>
    </row>
    <row r="353" spans="1:7" customFormat="1" ht="15" hidden="1" x14ac:dyDescent="0.25">
      <c r="A353" s="3" t="s">
        <v>1175</v>
      </c>
      <c r="B353" s="75"/>
      <c r="C353" s="75"/>
      <c r="D353" s="76"/>
      <c r="E353" s="4">
        <v>43770</v>
      </c>
      <c r="F353" s="4" t="s">
        <v>1178</v>
      </c>
    </row>
    <row r="354" spans="1:7" x14ac:dyDescent="0.2">
      <c r="A354" s="50" t="s">
        <v>1175</v>
      </c>
      <c r="B354" s="87" t="s">
        <v>59</v>
      </c>
      <c r="C354" s="87">
        <v>2</v>
      </c>
      <c r="D354" s="88">
        <v>37</v>
      </c>
      <c r="E354" s="4" t="s">
        <v>1182</v>
      </c>
      <c r="F354" s="4" t="s">
        <v>1183</v>
      </c>
      <c r="G354" s="83" t="e">
        <f>(F354-E354)/360</f>
        <v>#VALUE!</v>
      </c>
    </row>
    <row r="355" spans="1:7" customFormat="1" ht="15" hidden="1" x14ac:dyDescent="0.25">
      <c r="A355" s="50" t="s">
        <v>1184</v>
      </c>
      <c r="B355" s="75"/>
      <c r="C355" s="75"/>
      <c r="D355" s="76"/>
      <c r="E355" s="4" t="s">
        <v>1187</v>
      </c>
      <c r="F355" s="4" t="s">
        <v>234</v>
      </c>
    </row>
    <row r="356" spans="1:7" x14ac:dyDescent="0.2">
      <c r="A356" s="50" t="s">
        <v>1184</v>
      </c>
      <c r="B356" s="87" t="s">
        <v>115</v>
      </c>
      <c r="C356" s="87" t="s">
        <v>44</v>
      </c>
      <c r="D356" s="88">
        <v>50</v>
      </c>
      <c r="E356" s="4">
        <v>44607</v>
      </c>
      <c r="F356" s="4">
        <v>45702</v>
      </c>
      <c r="G356" s="83">
        <f t="shared" ref="G356:G361" si="41">(F356-E356)/360</f>
        <v>3.0416666666666665</v>
      </c>
    </row>
    <row r="357" spans="1:7" x14ac:dyDescent="0.2">
      <c r="A357" s="50" t="s">
        <v>1189</v>
      </c>
      <c r="B357" s="87" t="s">
        <v>265</v>
      </c>
      <c r="C357" s="87" t="s">
        <v>265</v>
      </c>
      <c r="D357" s="88">
        <v>46.03</v>
      </c>
      <c r="E357" s="4">
        <v>43862</v>
      </c>
      <c r="F357" s="4">
        <v>44957</v>
      </c>
      <c r="G357" s="83">
        <f t="shared" si="41"/>
        <v>3.0416666666666665</v>
      </c>
    </row>
    <row r="358" spans="1:7" x14ac:dyDescent="0.2">
      <c r="A358" s="50" t="s">
        <v>1189</v>
      </c>
      <c r="B358" s="87" t="s">
        <v>265</v>
      </c>
      <c r="C358" s="87" t="s">
        <v>265</v>
      </c>
      <c r="D358" s="88">
        <v>33.22</v>
      </c>
      <c r="E358" s="4">
        <v>44306</v>
      </c>
      <c r="F358" s="4">
        <v>45035</v>
      </c>
      <c r="G358" s="83">
        <f t="shared" si="41"/>
        <v>2.0249999999999999</v>
      </c>
    </row>
    <row r="359" spans="1:7" x14ac:dyDescent="0.2">
      <c r="A359" s="50" t="s">
        <v>1189</v>
      </c>
      <c r="B359" s="87" t="s">
        <v>52</v>
      </c>
      <c r="C359" s="87" t="s">
        <v>44</v>
      </c>
      <c r="D359" s="88">
        <v>12</v>
      </c>
      <c r="E359" s="4" t="s">
        <v>1195</v>
      </c>
      <c r="F359" s="4">
        <v>44895</v>
      </c>
      <c r="G359" s="83" t="e">
        <f t="shared" si="41"/>
        <v>#VALUE!</v>
      </c>
    </row>
    <row r="360" spans="1:7" x14ac:dyDescent="0.2">
      <c r="A360" s="50" t="s">
        <v>1196</v>
      </c>
      <c r="B360" s="87" t="s">
        <v>96</v>
      </c>
      <c r="C360" s="87">
        <v>1</v>
      </c>
      <c r="D360" s="88">
        <v>54.83</v>
      </c>
      <c r="E360" s="4">
        <v>43637</v>
      </c>
      <c r="F360" s="4">
        <v>44732</v>
      </c>
      <c r="G360" s="83">
        <f t="shared" si="41"/>
        <v>3.0416666666666665</v>
      </c>
    </row>
    <row r="361" spans="1:7" x14ac:dyDescent="0.2">
      <c r="A361" s="50" t="s">
        <v>1196</v>
      </c>
      <c r="B361" s="87" t="s">
        <v>43</v>
      </c>
      <c r="C361" s="87">
        <v>1</v>
      </c>
      <c r="D361" s="88">
        <v>82.28</v>
      </c>
      <c r="E361" s="4">
        <v>44771</v>
      </c>
      <c r="F361" s="4">
        <v>45866</v>
      </c>
      <c r="G361" s="83">
        <f t="shared" si="41"/>
        <v>3.0416666666666665</v>
      </c>
    </row>
    <row r="362" spans="1:7" customFormat="1" ht="15" hidden="1" x14ac:dyDescent="0.25">
      <c r="A362" s="50" t="s">
        <v>1203</v>
      </c>
      <c r="B362" s="75"/>
      <c r="C362" s="75"/>
      <c r="D362" s="76"/>
      <c r="E362" s="154">
        <v>43770</v>
      </c>
      <c r="F362" s="154" t="s">
        <v>938</v>
      </c>
    </row>
    <row r="363" spans="1:7" customFormat="1" ht="15" hidden="1" x14ac:dyDescent="0.25">
      <c r="A363" s="50" t="s">
        <v>1203</v>
      </c>
      <c r="B363" s="75"/>
      <c r="C363" s="75"/>
      <c r="D363" s="76"/>
      <c r="E363" s="154"/>
      <c r="F363" s="154"/>
    </row>
    <row r="364" spans="1:7" x14ac:dyDescent="0.2">
      <c r="A364" s="50" t="s">
        <v>1203</v>
      </c>
      <c r="B364" s="87" t="s">
        <v>52</v>
      </c>
      <c r="C364" s="87">
        <v>2</v>
      </c>
      <c r="D364" s="88">
        <v>40.03</v>
      </c>
      <c r="E364" s="154"/>
      <c r="F364" s="154"/>
      <c r="G364" s="83">
        <f t="shared" ref="G364:G365" si="42">(F364-E364)/360</f>
        <v>0</v>
      </c>
    </row>
    <row r="365" spans="1:7" x14ac:dyDescent="0.2">
      <c r="A365" s="7" t="s">
        <v>1209</v>
      </c>
      <c r="B365" s="87" t="s">
        <v>52</v>
      </c>
      <c r="C365" s="87" t="s">
        <v>44</v>
      </c>
      <c r="D365" s="88">
        <v>54.62</v>
      </c>
      <c r="E365" s="4">
        <v>43797</v>
      </c>
      <c r="F365" s="4">
        <v>45623</v>
      </c>
      <c r="G365" s="83">
        <f t="shared" si="42"/>
        <v>5.072222222222222</v>
      </c>
    </row>
    <row r="366" spans="1:7" customFormat="1" ht="15" hidden="1" x14ac:dyDescent="0.25">
      <c r="A366" s="50" t="s">
        <v>1212</v>
      </c>
      <c r="B366" s="75"/>
      <c r="C366" s="75"/>
      <c r="D366" s="76"/>
      <c r="E366" s="4" t="s">
        <v>234</v>
      </c>
      <c r="F366" s="4" t="s">
        <v>1215</v>
      </c>
    </row>
    <row r="367" spans="1:7" x14ac:dyDescent="0.2">
      <c r="A367" s="50" t="s">
        <v>1212</v>
      </c>
      <c r="B367" s="87" t="s">
        <v>43</v>
      </c>
      <c r="C367" s="87">
        <v>1</v>
      </c>
      <c r="D367" s="88">
        <v>48.5</v>
      </c>
      <c r="E367" s="4" t="s">
        <v>85</v>
      </c>
      <c r="F367" s="4" t="s">
        <v>1218</v>
      </c>
      <c r="G367" s="83" t="e">
        <f t="shared" ref="G367:G368" si="43">(F367-E367)/360</f>
        <v>#VALUE!</v>
      </c>
    </row>
    <row r="368" spans="1:7" x14ac:dyDescent="0.2">
      <c r="A368" s="7" t="s">
        <v>1219</v>
      </c>
      <c r="B368" s="87" t="s">
        <v>96</v>
      </c>
      <c r="C368" s="87" t="s">
        <v>44</v>
      </c>
      <c r="D368" s="88">
        <v>77</v>
      </c>
      <c r="E368" s="4">
        <v>43723</v>
      </c>
      <c r="F368" s="4">
        <v>44818</v>
      </c>
      <c r="G368" s="83">
        <f t="shared" si="43"/>
        <v>3.0416666666666665</v>
      </c>
    </row>
    <row r="369" spans="1:7" customFormat="1" ht="15" hidden="1" x14ac:dyDescent="0.25">
      <c r="A369" s="7" t="s">
        <v>1222</v>
      </c>
      <c r="B369" s="75"/>
      <c r="C369" s="75"/>
      <c r="D369" s="76"/>
      <c r="E369" s="4">
        <v>43497</v>
      </c>
      <c r="F369" s="4">
        <v>45322</v>
      </c>
    </row>
    <row r="370" spans="1:7" customFormat="1" ht="15" hidden="1" x14ac:dyDescent="0.25">
      <c r="A370" s="50" t="s">
        <v>1226</v>
      </c>
      <c r="B370" s="75"/>
      <c r="C370" s="75"/>
      <c r="D370" s="76"/>
      <c r="E370" s="4">
        <v>43569</v>
      </c>
      <c r="F370" s="4">
        <v>44299</v>
      </c>
    </row>
    <row r="371" spans="1:7" x14ac:dyDescent="0.2">
      <c r="A371" s="50" t="s">
        <v>1226</v>
      </c>
      <c r="B371" s="87" t="s">
        <v>96</v>
      </c>
      <c r="C371" s="87">
        <v>2</v>
      </c>
      <c r="D371" s="88">
        <v>25.18</v>
      </c>
      <c r="E371" s="4">
        <v>44399</v>
      </c>
      <c r="F371" s="4">
        <v>45128</v>
      </c>
      <c r="G371" s="83">
        <f t="shared" ref="G371:G372" si="44">(F371-E371)/360</f>
        <v>2.0249999999999999</v>
      </c>
    </row>
    <row r="372" spans="1:7" x14ac:dyDescent="0.2">
      <c r="A372" s="7" t="s">
        <v>1231</v>
      </c>
      <c r="B372" s="87" t="s">
        <v>52</v>
      </c>
      <c r="C372" s="87" t="s">
        <v>44</v>
      </c>
      <c r="D372" s="88">
        <v>55</v>
      </c>
      <c r="E372" s="4">
        <v>43131</v>
      </c>
      <c r="F372" s="4">
        <v>44956</v>
      </c>
      <c r="G372" s="83">
        <f t="shared" si="44"/>
        <v>5.0694444444444446</v>
      </c>
    </row>
    <row r="373" spans="1:7" customFormat="1" ht="15" hidden="1" x14ac:dyDescent="0.25">
      <c r="A373" s="50" t="s">
        <v>1234</v>
      </c>
      <c r="B373" s="75"/>
      <c r="C373" s="75"/>
      <c r="D373" s="76"/>
      <c r="E373" s="154" t="s">
        <v>1237</v>
      </c>
      <c r="F373" s="154" t="s">
        <v>1238</v>
      </c>
    </row>
    <row r="374" spans="1:7" x14ac:dyDescent="0.2">
      <c r="A374" s="50" t="s">
        <v>1234</v>
      </c>
      <c r="B374" s="87" t="s">
        <v>52</v>
      </c>
      <c r="C374" s="87">
        <v>2</v>
      </c>
      <c r="D374" s="88">
        <v>50.4</v>
      </c>
      <c r="E374" s="154"/>
      <c r="F374" s="154"/>
      <c r="G374" s="83">
        <f t="shared" ref="G374:G376" si="45">(F374-E374)/360</f>
        <v>0</v>
      </c>
    </row>
    <row r="375" spans="1:7" x14ac:dyDescent="0.2">
      <c r="A375" s="7" t="s">
        <v>1240</v>
      </c>
      <c r="B375" s="87" t="s">
        <v>52</v>
      </c>
      <c r="C375" s="87">
        <v>1</v>
      </c>
      <c r="D375" s="88">
        <v>55.22</v>
      </c>
      <c r="E375" s="4">
        <v>43191</v>
      </c>
      <c r="F375" s="4">
        <v>45016</v>
      </c>
      <c r="G375" s="83">
        <f t="shared" si="45"/>
        <v>5.0694444444444446</v>
      </c>
    </row>
    <row r="376" spans="1:7" x14ac:dyDescent="0.2">
      <c r="A376" s="7" t="s">
        <v>1243</v>
      </c>
      <c r="B376" s="87" t="s">
        <v>52</v>
      </c>
      <c r="C376" s="87" t="s">
        <v>44</v>
      </c>
      <c r="D376" s="88">
        <v>96.5</v>
      </c>
      <c r="E376" s="4">
        <v>43891</v>
      </c>
      <c r="F376" s="4">
        <v>45716</v>
      </c>
      <c r="G376" s="83">
        <f t="shared" si="45"/>
        <v>5.0694444444444446</v>
      </c>
    </row>
    <row r="377" spans="1:7" customFormat="1" ht="15" hidden="1" x14ac:dyDescent="0.25">
      <c r="A377" s="50" t="s">
        <v>1247</v>
      </c>
      <c r="B377" s="75"/>
      <c r="C377" s="75"/>
      <c r="D377" s="76"/>
      <c r="E377" s="4">
        <v>43900</v>
      </c>
      <c r="F377" s="4">
        <v>44264</v>
      </c>
    </row>
    <row r="378" spans="1:7" customFormat="1" ht="15" hidden="1" x14ac:dyDescent="0.25">
      <c r="A378" s="50" t="s">
        <v>1247</v>
      </c>
      <c r="B378" s="75"/>
      <c r="C378" s="75"/>
      <c r="D378" s="76"/>
      <c r="E378" s="4">
        <v>44364</v>
      </c>
      <c r="F378" s="4">
        <v>44728</v>
      </c>
    </row>
    <row r="379" spans="1:7" x14ac:dyDescent="0.2">
      <c r="A379" s="50" t="s">
        <v>1247</v>
      </c>
      <c r="B379" s="87" t="s">
        <v>52</v>
      </c>
      <c r="C379" s="87" t="s">
        <v>44</v>
      </c>
      <c r="D379" s="88">
        <v>9</v>
      </c>
      <c r="E379" s="4">
        <v>44729</v>
      </c>
      <c r="F379" s="4">
        <v>45093</v>
      </c>
      <c r="G379" s="83">
        <f>(F379-E379)/360</f>
        <v>1.0111111111111111</v>
      </c>
    </row>
    <row r="380" spans="1:7" customFormat="1" ht="15" hidden="1" x14ac:dyDescent="0.25">
      <c r="A380" s="50" t="s">
        <v>1252</v>
      </c>
      <c r="B380" s="75"/>
      <c r="C380" s="75"/>
      <c r="D380" s="76"/>
      <c r="E380" s="4" t="s">
        <v>1255</v>
      </c>
      <c r="F380" s="4">
        <v>43373</v>
      </c>
    </row>
    <row r="381" spans="1:7" customFormat="1" ht="15" hidden="1" x14ac:dyDescent="0.25">
      <c r="A381" s="50" t="s">
        <v>1252</v>
      </c>
      <c r="B381" s="75"/>
      <c r="C381" s="75"/>
      <c r="D381" s="76"/>
      <c r="E381" s="75"/>
      <c r="F381" s="75"/>
    </row>
    <row r="382" spans="1:7" x14ac:dyDescent="0.2">
      <c r="A382" s="50" t="s">
        <v>1252</v>
      </c>
      <c r="B382" s="87" t="s">
        <v>96</v>
      </c>
      <c r="C382" s="87">
        <v>1</v>
      </c>
      <c r="D382" s="88">
        <v>74</v>
      </c>
      <c r="E382" s="87"/>
      <c r="F382" s="87"/>
      <c r="G382" s="83">
        <f t="shared" ref="G382:G383" si="46">(F382-E382)/360</f>
        <v>0</v>
      </c>
    </row>
    <row r="383" spans="1:7" ht="63.75" x14ac:dyDescent="0.2">
      <c r="A383" s="7" t="s">
        <v>1260</v>
      </c>
      <c r="B383" s="87" t="s">
        <v>96</v>
      </c>
      <c r="C383" s="87">
        <v>1</v>
      </c>
      <c r="D383" s="88">
        <v>120</v>
      </c>
      <c r="E383" s="4" t="s">
        <v>1264</v>
      </c>
      <c r="F383" s="4">
        <v>44928</v>
      </c>
      <c r="G383" s="83" t="e">
        <f t="shared" si="46"/>
        <v>#VALUE!</v>
      </c>
    </row>
    <row r="384" spans="1:7" customFormat="1" ht="15" hidden="1" x14ac:dyDescent="0.25">
      <c r="A384" s="50" t="s">
        <v>1266</v>
      </c>
      <c r="B384" s="75"/>
      <c r="C384" s="75"/>
      <c r="D384" s="76"/>
      <c r="E384" s="154" t="s">
        <v>1269</v>
      </c>
      <c r="F384" s="154">
        <v>44160</v>
      </c>
    </row>
    <row r="385" spans="1:7" customFormat="1" ht="15" hidden="1" x14ac:dyDescent="0.25">
      <c r="A385" s="50" t="s">
        <v>1266</v>
      </c>
      <c r="B385" s="75"/>
      <c r="C385" s="75"/>
      <c r="D385" s="76"/>
      <c r="E385" s="154"/>
      <c r="F385" s="154"/>
    </row>
    <row r="386" spans="1:7" x14ac:dyDescent="0.2">
      <c r="A386" s="50" t="s">
        <v>1266</v>
      </c>
      <c r="B386" s="87" t="s">
        <v>52</v>
      </c>
      <c r="C386" s="87">
        <v>1</v>
      </c>
      <c r="D386" s="88">
        <v>30</v>
      </c>
      <c r="E386" s="4">
        <v>44245</v>
      </c>
      <c r="F386" s="4">
        <v>45339</v>
      </c>
      <c r="G386" s="83">
        <f>(F386-E386)/360</f>
        <v>3.0388888888888888</v>
      </c>
    </row>
    <row r="387" spans="1:7" customFormat="1" ht="15" hidden="1" x14ac:dyDescent="0.25">
      <c r="A387" s="50" t="s">
        <v>1273</v>
      </c>
      <c r="B387" s="75"/>
      <c r="C387" s="75"/>
      <c r="D387" s="76"/>
      <c r="E387" s="4" t="s">
        <v>1276</v>
      </c>
      <c r="F387" s="4" t="s">
        <v>34</v>
      </c>
    </row>
    <row r="388" spans="1:7" customFormat="1" ht="15" hidden="1" x14ac:dyDescent="0.25">
      <c r="A388" s="50" t="s">
        <v>1273</v>
      </c>
      <c r="B388" s="75"/>
      <c r="C388" s="75"/>
      <c r="D388" s="76"/>
      <c r="E388" s="4" t="s">
        <v>1278</v>
      </c>
      <c r="F388" s="4" t="s">
        <v>1279</v>
      </c>
    </row>
    <row r="389" spans="1:7" x14ac:dyDescent="0.2">
      <c r="A389" s="50" t="s">
        <v>1273</v>
      </c>
      <c r="B389" s="87" t="s">
        <v>115</v>
      </c>
      <c r="C389" s="87" t="s">
        <v>44</v>
      </c>
      <c r="D389" s="88">
        <v>9</v>
      </c>
      <c r="E389" s="4">
        <v>44677</v>
      </c>
      <c r="F389" s="4">
        <v>45041</v>
      </c>
      <c r="G389" s="83">
        <f>(F389-E389)/360</f>
        <v>1.0111111111111111</v>
      </c>
    </row>
    <row r="390" spans="1:7" customFormat="1" ht="15" hidden="1" x14ac:dyDescent="0.25">
      <c r="A390" s="50" t="s">
        <v>1281</v>
      </c>
      <c r="B390" s="75"/>
      <c r="C390" s="75"/>
      <c r="D390" s="76"/>
      <c r="E390" s="4" t="s">
        <v>1276</v>
      </c>
      <c r="F390" s="4" t="s">
        <v>1279</v>
      </c>
    </row>
    <row r="391" spans="1:7" x14ac:dyDescent="0.2">
      <c r="A391" s="50" t="s">
        <v>1281</v>
      </c>
      <c r="B391" s="87" t="s">
        <v>52</v>
      </c>
      <c r="C391" s="87" t="s">
        <v>44</v>
      </c>
      <c r="D391" s="88">
        <v>99.7</v>
      </c>
      <c r="E391" s="4">
        <v>44617</v>
      </c>
      <c r="F391" s="4">
        <v>44981</v>
      </c>
      <c r="G391" s="83">
        <f>(F391-E391)/360</f>
        <v>1.0111111111111111</v>
      </c>
    </row>
    <row r="392" spans="1:7" customFormat="1" ht="15" hidden="1" x14ac:dyDescent="0.25">
      <c r="A392" s="50" t="s">
        <v>1281</v>
      </c>
      <c r="B392" s="75"/>
      <c r="C392" s="75"/>
      <c r="D392" s="76"/>
      <c r="E392" s="4">
        <v>43770</v>
      </c>
      <c r="F392" s="4" t="s">
        <v>158</v>
      </c>
    </row>
    <row r="393" spans="1:7" x14ac:dyDescent="0.2">
      <c r="A393" s="50" t="s">
        <v>1281</v>
      </c>
      <c r="B393" s="87" t="s">
        <v>52</v>
      </c>
      <c r="C393" s="87" t="s">
        <v>44</v>
      </c>
      <c r="D393" s="88">
        <v>33.020000000000003</v>
      </c>
      <c r="E393" s="4">
        <v>44573</v>
      </c>
      <c r="F393" s="4">
        <v>44937</v>
      </c>
      <c r="G393" s="83">
        <f>(F393-E393)/360</f>
        <v>1.0111111111111111</v>
      </c>
    </row>
    <row r="394" spans="1:7" customFormat="1" ht="15" hidden="1" x14ac:dyDescent="0.25">
      <c r="A394" s="50" t="s">
        <v>1281</v>
      </c>
      <c r="B394" s="75"/>
      <c r="C394" s="75"/>
      <c r="D394" s="76"/>
      <c r="E394" s="4">
        <v>43876</v>
      </c>
      <c r="F394" s="4">
        <v>44241</v>
      </c>
    </row>
    <row r="395" spans="1:7" customFormat="1" ht="15" hidden="1" x14ac:dyDescent="0.25">
      <c r="A395" s="50" t="s">
        <v>1281</v>
      </c>
      <c r="B395" s="75"/>
      <c r="C395" s="75"/>
      <c r="D395" s="76"/>
      <c r="E395" s="4">
        <v>44314</v>
      </c>
      <c r="F395" s="4" t="s">
        <v>732</v>
      </c>
    </row>
    <row r="396" spans="1:7" customFormat="1" ht="15" hidden="1" x14ac:dyDescent="0.25">
      <c r="A396" s="50" t="s">
        <v>1281</v>
      </c>
      <c r="B396" s="75"/>
      <c r="C396" s="75"/>
      <c r="D396" s="76"/>
      <c r="E396" s="4" t="s">
        <v>1294</v>
      </c>
      <c r="F396" s="4">
        <v>44588</v>
      </c>
    </row>
    <row r="397" spans="1:7" customFormat="1" ht="15" hidden="1" x14ac:dyDescent="0.25">
      <c r="A397" s="50" t="s">
        <v>1281</v>
      </c>
      <c r="B397" s="75"/>
      <c r="C397" s="75"/>
      <c r="D397" s="76"/>
      <c r="E397" s="4">
        <v>44589</v>
      </c>
      <c r="F397" s="4">
        <v>44769</v>
      </c>
    </row>
    <row r="398" spans="1:7" x14ac:dyDescent="0.2">
      <c r="A398" s="50" t="s">
        <v>1281</v>
      </c>
      <c r="B398" s="87" t="s">
        <v>52</v>
      </c>
      <c r="C398" s="87" t="s">
        <v>44</v>
      </c>
      <c r="D398" s="88">
        <v>6</v>
      </c>
      <c r="E398" s="4">
        <v>44770</v>
      </c>
      <c r="F398" s="4">
        <v>44953</v>
      </c>
      <c r="G398" s="83">
        <f t="shared" ref="G398:G399" si="47">(F398-E398)/360</f>
        <v>0.5083333333333333</v>
      </c>
    </row>
    <row r="399" spans="1:7" x14ac:dyDescent="0.2">
      <c r="A399" s="7" t="s">
        <v>1298</v>
      </c>
      <c r="B399" s="87" t="s">
        <v>96</v>
      </c>
      <c r="C399" s="87">
        <v>1</v>
      </c>
      <c r="D399" s="88">
        <v>266.16000000000003</v>
      </c>
      <c r="E399" s="4" t="s">
        <v>1301</v>
      </c>
      <c r="F399" s="4">
        <v>45138</v>
      </c>
      <c r="G399" s="83" t="e">
        <f t="shared" si="47"/>
        <v>#VALUE!</v>
      </c>
    </row>
    <row r="400" spans="1:7" customFormat="1" ht="15" hidden="1" x14ac:dyDescent="0.25">
      <c r="A400" s="50" t="s">
        <v>1303</v>
      </c>
      <c r="B400" s="75"/>
      <c r="C400" s="75"/>
      <c r="D400" s="76"/>
      <c r="E400" s="154" t="s">
        <v>604</v>
      </c>
      <c r="F400" s="154">
        <v>44895</v>
      </c>
    </row>
    <row r="401" spans="1:7" x14ac:dyDescent="0.2">
      <c r="A401" s="50" t="s">
        <v>1303</v>
      </c>
      <c r="B401" s="87" t="s">
        <v>52</v>
      </c>
      <c r="C401" s="87">
        <v>1</v>
      </c>
      <c r="D401" s="88">
        <v>342.13499999999999</v>
      </c>
      <c r="E401" s="154"/>
      <c r="F401" s="154"/>
      <c r="G401" s="83">
        <f>(F401-E401)/360</f>
        <v>0</v>
      </c>
    </row>
    <row r="402" spans="1:7" customFormat="1" ht="15" hidden="1" x14ac:dyDescent="0.25">
      <c r="A402" s="50" t="s">
        <v>1310</v>
      </c>
      <c r="B402" s="75"/>
      <c r="C402" s="75"/>
      <c r="D402" s="76"/>
      <c r="E402" s="75"/>
      <c r="F402" s="75"/>
    </row>
    <row r="403" spans="1:7" customFormat="1" ht="15" hidden="1" x14ac:dyDescent="0.25">
      <c r="A403" s="50" t="s">
        <v>1310</v>
      </c>
      <c r="B403" s="75"/>
      <c r="C403" s="75"/>
      <c r="D403" s="76"/>
      <c r="E403" s="4">
        <v>37710</v>
      </c>
      <c r="F403" s="4">
        <v>39537</v>
      </c>
    </row>
    <row r="404" spans="1:7" customFormat="1" ht="15" hidden="1" x14ac:dyDescent="0.25">
      <c r="A404" s="50" t="s">
        <v>1310</v>
      </c>
      <c r="B404" s="75"/>
      <c r="C404" s="75"/>
      <c r="D404" s="76"/>
      <c r="E404" s="154">
        <v>39537</v>
      </c>
      <c r="F404" s="154">
        <v>41363</v>
      </c>
    </row>
    <row r="405" spans="1:7" customFormat="1" ht="15" hidden="1" x14ac:dyDescent="0.25">
      <c r="A405" s="50" t="s">
        <v>1310</v>
      </c>
      <c r="B405" s="75"/>
      <c r="C405" s="75"/>
      <c r="D405" s="76"/>
      <c r="E405" s="154"/>
      <c r="F405" s="154"/>
    </row>
    <row r="406" spans="1:7" customFormat="1" ht="15" hidden="1" x14ac:dyDescent="0.25">
      <c r="A406" s="50" t="s">
        <v>1310</v>
      </c>
      <c r="B406" s="75"/>
      <c r="C406" s="75"/>
      <c r="D406" s="76"/>
      <c r="E406" s="4">
        <v>41364</v>
      </c>
      <c r="F406" s="4">
        <v>43189</v>
      </c>
    </row>
    <row r="407" spans="1:7" x14ac:dyDescent="0.2">
      <c r="A407" s="50" t="s">
        <v>1310</v>
      </c>
      <c r="B407" s="87" t="s">
        <v>43</v>
      </c>
      <c r="C407" s="87">
        <v>1</v>
      </c>
      <c r="D407" s="88">
        <v>348.91</v>
      </c>
      <c r="E407" s="4">
        <v>43190</v>
      </c>
      <c r="F407" s="4">
        <v>45015</v>
      </c>
      <c r="G407" s="83">
        <f>(F407-E407)/360</f>
        <v>5.0694444444444446</v>
      </c>
    </row>
    <row r="408" spans="1:7" customFormat="1" ht="15" hidden="1" x14ac:dyDescent="0.25">
      <c r="A408" s="152" t="s">
        <v>1326</v>
      </c>
      <c r="B408" s="75"/>
      <c r="C408" s="75"/>
      <c r="D408" s="76"/>
      <c r="E408" s="4" t="s">
        <v>1042</v>
      </c>
      <c r="F408" s="4">
        <v>44408</v>
      </c>
    </row>
    <row r="409" spans="1:7" x14ac:dyDescent="0.2">
      <c r="A409" s="152"/>
      <c r="B409" s="87" t="s">
        <v>52</v>
      </c>
      <c r="C409" s="87">
        <v>2</v>
      </c>
      <c r="D409" s="88">
        <v>26.93</v>
      </c>
      <c r="E409" s="4" t="s">
        <v>1330</v>
      </c>
      <c r="F409" s="4" t="s">
        <v>1331</v>
      </c>
      <c r="G409" s="83" t="e">
        <f>(F409-E409)/360</f>
        <v>#VALUE!</v>
      </c>
    </row>
    <row r="410" spans="1:7" customFormat="1" ht="15" hidden="1" x14ac:dyDescent="0.25">
      <c r="A410" s="152" t="s">
        <v>1333</v>
      </c>
      <c r="B410" s="75"/>
      <c r="C410" s="75"/>
      <c r="D410" s="76"/>
      <c r="E410" s="4" t="s">
        <v>1336</v>
      </c>
      <c r="F410" s="4" t="s">
        <v>1337</v>
      </c>
    </row>
    <row r="411" spans="1:7" x14ac:dyDescent="0.2">
      <c r="A411" s="152"/>
      <c r="B411" s="87" t="s">
        <v>96</v>
      </c>
      <c r="C411" s="87">
        <v>2</v>
      </c>
      <c r="D411" s="88">
        <v>96.5</v>
      </c>
      <c r="E411" s="4" t="s">
        <v>1330</v>
      </c>
      <c r="F411" s="4" t="s">
        <v>1331</v>
      </c>
      <c r="G411" s="83" t="e">
        <f>(F411-E411)/360</f>
        <v>#VALUE!</v>
      </c>
    </row>
    <row r="412" spans="1:7" customFormat="1" ht="15" hidden="1" x14ac:dyDescent="0.25">
      <c r="A412" s="50" t="s">
        <v>1339</v>
      </c>
      <c r="B412" s="75"/>
      <c r="C412" s="75"/>
      <c r="D412" s="76"/>
      <c r="E412" s="154" t="s">
        <v>1342</v>
      </c>
      <c r="F412" s="154" t="s">
        <v>350</v>
      </c>
    </row>
    <row r="413" spans="1:7" x14ac:dyDescent="0.2">
      <c r="A413" s="50" t="s">
        <v>1339</v>
      </c>
      <c r="B413" s="87" t="s">
        <v>43</v>
      </c>
      <c r="C413" s="87">
        <v>1</v>
      </c>
      <c r="D413" s="88">
        <v>421</v>
      </c>
      <c r="E413" s="154"/>
      <c r="F413" s="154"/>
      <c r="G413" s="83">
        <f t="shared" ref="G413:G414" si="48">(F413-E413)/360</f>
        <v>0</v>
      </c>
    </row>
    <row r="414" spans="1:7" x14ac:dyDescent="0.2">
      <c r="A414" s="7" t="s">
        <v>1347</v>
      </c>
      <c r="B414" s="87" t="s">
        <v>96</v>
      </c>
      <c r="C414" s="87">
        <v>1</v>
      </c>
      <c r="D414" s="88">
        <v>63.52</v>
      </c>
      <c r="E414" s="4">
        <v>43668</v>
      </c>
      <c r="F414" s="4">
        <v>45494</v>
      </c>
      <c r="G414" s="83">
        <f t="shared" si="48"/>
        <v>5.072222222222222</v>
      </c>
    </row>
    <row r="415" spans="1:7" customFormat="1" ht="15" hidden="1" x14ac:dyDescent="0.25">
      <c r="A415" s="66" t="s">
        <v>1352</v>
      </c>
      <c r="B415" s="75"/>
      <c r="C415" s="75"/>
      <c r="D415" s="76"/>
      <c r="E415" s="4">
        <v>43466</v>
      </c>
      <c r="F415" s="4" t="s">
        <v>1178</v>
      </c>
    </row>
    <row r="416" spans="1:7" x14ac:dyDescent="0.2">
      <c r="A416" s="66" t="s">
        <v>1352</v>
      </c>
      <c r="B416" s="87" t="s">
        <v>96</v>
      </c>
      <c r="C416" s="87" t="s">
        <v>44</v>
      </c>
      <c r="D416" s="88">
        <v>3</v>
      </c>
      <c r="E416" s="4">
        <v>44281</v>
      </c>
      <c r="F416" s="4">
        <v>45010</v>
      </c>
      <c r="G416" s="83">
        <f>(F416-E416)/360</f>
        <v>2.0249999999999999</v>
      </c>
    </row>
    <row r="417" spans="1:7" customFormat="1" ht="15" hidden="1" x14ac:dyDescent="0.25">
      <c r="A417" s="66" t="s">
        <v>1352</v>
      </c>
      <c r="B417" s="75"/>
      <c r="C417" s="75"/>
      <c r="D417" s="76"/>
      <c r="E417" s="4" t="s">
        <v>1359</v>
      </c>
      <c r="F417" s="4" t="s">
        <v>1360</v>
      </c>
    </row>
    <row r="418" spans="1:7" customFormat="1" ht="15" hidden="1" x14ac:dyDescent="0.25">
      <c r="A418" s="66" t="s">
        <v>1352</v>
      </c>
      <c r="B418" s="75"/>
      <c r="C418" s="75"/>
      <c r="D418" s="76"/>
      <c r="E418" s="4" t="s">
        <v>1363</v>
      </c>
      <c r="F418" s="4" t="s">
        <v>1364</v>
      </c>
    </row>
    <row r="419" spans="1:7" x14ac:dyDescent="0.2">
      <c r="A419" s="66" t="s">
        <v>1352</v>
      </c>
      <c r="B419" s="87" t="s">
        <v>52</v>
      </c>
      <c r="C419" s="87">
        <v>2</v>
      </c>
      <c r="D419" s="88">
        <v>29.92</v>
      </c>
      <c r="E419" s="4" t="s">
        <v>1366</v>
      </c>
      <c r="F419" s="4" t="s">
        <v>1367</v>
      </c>
      <c r="G419" s="83" t="e">
        <f>(F419-E419)/360</f>
        <v>#VALUE!</v>
      </c>
    </row>
    <row r="420" spans="1:7" customFormat="1" ht="15" hidden="1" x14ac:dyDescent="0.25">
      <c r="A420" s="50" t="s">
        <v>1368</v>
      </c>
      <c r="B420" s="75"/>
      <c r="C420" s="75"/>
      <c r="D420" s="76"/>
      <c r="E420" s="4">
        <v>41805</v>
      </c>
      <c r="F420" s="4">
        <v>42535</v>
      </c>
    </row>
    <row r="421" spans="1:7" customFormat="1" ht="15" hidden="1" x14ac:dyDescent="0.25">
      <c r="A421" s="50" t="s">
        <v>1368</v>
      </c>
      <c r="B421" s="75"/>
      <c r="C421" s="75"/>
      <c r="D421" s="76"/>
      <c r="E421" s="4" t="s">
        <v>1372</v>
      </c>
      <c r="F421" s="4" t="s">
        <v>441</v>
      </c>
    </row>
    <row r="422" spans="1:7" customFormat="1" ht="15" hidden="1" x14ac:dyDescent="0.25">
      <c r="A422" s="50" t="s">
        <v>1368</v>
      </c>
      <c r="B422" s="75"/>
      <c r="C422" s="75"/>
      <c r="D422" s="76"/>
      <c r="E422" s="4">
        <v>44198</v>
      </c>
      <c r="F422" s="4">
        <v>44378</v>
      </c>
    </row>
    <row r="423" spans="1:7" customFormat="1" ht="15" hidden="1" x14ac:dyDescent="0.25">
      <c r="A423" s="50" t="s">
        <v>1368</v>
      </c>
      <c r="B423" s="75"/>
      <c r="C423" s="75"/>
      <c r="D423" s="76"/>
      <c r="E423" s="4">
        <v>44379</v>
      </c>
      <c r="F423" s="4" t="s">
        <v>280</v>
      </c>
    </row>
    <row r="424" spans="1:7" customFormat="1" ht="15" hidden="1" x14ac:dyDescent="0.25">
      <c r="A424" s="50" t="s">
        <v>1368</v>
      </c>
      <c r="B424" s="75"/>
      <c r="C424" s="75"/>
      <c r="D424" s="76"/>
      <c r="E424" s="4">
        <v>44562</v>
      </c>
      <c r="F424" s="4">
        <v>44742</v>
      </c>
    </row>
    <row r="425" spans="1:7" x14ac:dyDescent="0.2">
      <c r="A425" s="50" t="s">
        <v>1368</v>
      </c>
      <c r="B425" s="87" t="s">
        <v>96</v>
      </c>
      <c r="C425" s="87">
        <v>1</v>
      </c>
      <c r="D425" s="88">
        <v>127.2</v>
      </c>
      <c r="E425" s="4">
        <v>44743</v>
      </c>
      <c r="F425" s="4" t="s">
        <v>431</v>
      </c>
      <c r="G425" s="83" t="e">
        <f>(F425-E425)/360</f>
        <v>#VALUE!</v>
      </c>
    </row>
    <row r="426" spans="1:7" customFormat="1" ht="15" hidden="1" x14ac:dyDescent="0.25">
      <c r="A426" s="50" t="s">
        <v>1378</v>
      </c>
      <c r="B426" s="75"/>
      <c r="C426" s="75"/>
      <c r="D426" s="76"/>
      <c r="E426" s="154" t="s">
        <v>1381</v>
      </c>
      <c r="F426" s="154" t="s">
        <v>1382</v>
      </c>
    </row>
    <row r="427" spans="1:7" x14ac:dyDescent="0.2">
      <c r="A427" s="50" t="s">
        <v>1378</v>
      </c>
      <c r="B427" s="87" t="s">
        <v>52</v>
      </c>
      <c r="C427" s="87">
        <v>1</v>
      </c>
      <c r="D427" s="88">
        <v>86.144000000000005</v>
      </c>
      <c r="E427" s="154"/>
      <c r="F427" s="154"/>
      <c r="G427" s="83">
        <f t="shared" ref="G427:G429" si="49">(F427-E427)/360</f>
        <v>0</v>
      </c>
    </row>
    <row r="428" spans="1:7" x14ac:dyDescent="0.2">
      <c r="A428" s="7" t="s">
        <v>1385</v>
      </c>
      <c r="B428" s="87" t="s">
        <v>96</v>
      </c>
      <c r="C428" s="87" t="s">
        <v>44</v>
      </c>
      <c r="D428" s="88">
        <v>163.13</v>
      </c>
      <c r="E428" s="4">
        <v>44640</v>
      </c>
      <c r="F428" s="4">
        <v>46465</v>
      </c>
      <c r="G428" s="83">
        <f t="shared" si="49"/>
        <v>5.0694444444444446</v>
      </c>
    </row>
    <row r="429" spans="1:7" x14ac:dyDescent="0.2">
      <c r="A429" s="7" t="s">
        <v>1392</v>
      </c>
      <c r="B429" s="87" t="s">
        <v>115</v>
      </c>
      <c r="C429" s="87" t="s">
        <v>44</v>
      </c>
      <c r="D429" s="88">
        <v>10.8</v>
      </c>
      <c r="E429" s="4" t="s">
        <v>1395</v>
      </c>
      <c r="F429" s="4" t="s">
        <v>1396</v>
      </c>
      <c r="G429" s="83" t="e">
        <f t="shared" si="49"/>
        <v>#VALUE!</v>
      </c>
    </row>
    <row r="430" spans="1:7" customFormat="1" ht="15" hidden="1" x14ac:dyDescent="0.25">
      <c r="A430" s="50" t="s">
        <v>1397</v>
      </c>
      <c r="B430" s="75"/>
      <c r="C430" s="75"/>
      <c r="D430" s="76"/>
      <c r="E430" s="4" t="s">
        <v>1400</v>
      </c>
      <c r="F430" s="4" t="s">
        <v>1401</v>
      </c>
    </row>
    <row r="431" spans="1:7" x14ac:dyDescent="0.2">
      <c r="A431" s="50" t="s">
        <v>1397</v>
      </c>
      <c r="B431" s="87" t="s">
        <v>43</v>
      </c>
      <c r="C431" s="87">
        <v>1</v>
      </c>
      <c r="D431" s="88">
        <v>100.25</v>
      </c>
      <c r="E431" s="4" t="s">
        <v>1124</v>
      </c>
      <c r="F431" s="4">
        <v>45930</v>
      </c>
      <c r="G431" s="83" t="e">
        <f t="shared" ref="G431:G432" si="50">(F431-E431)/360</f>
        <v>#VALUE!</v>
      </c>
    </row>
    <row r="432" spans="1:7" x14ac:dyDescent="0.2">
      <c r="A432" s="7" t="s">
        <v>1405</v>
      </c>
      <c r="B432" s="87" t="s">
        <v>52</v>
      </c>
      <c r="C432" s="87" t="s">
        <v>44</v>
      </c>
      <c r="D432" s="88">
        <v>170.46</v>
      </c>
      <c r="E432" s="4" t="s">
        <v>1409</v>
      </c>
      <c r="F432" s="4" t="s">
        <v>493</v>
      </c>
      <c r="G432" s="83" t="e">
        <f t="shared" si="50"/>
        <v>#VALUE!</v>
      </c>
    </row>
    <row r="433" spans="1:7" customFormat="1" ht="15" hidden="1" x14ac:dyDescent="0.25">
      <c r="A433" s="50" t="s">
        <v>1411</v>
      </c>
      <c r="B433" s="75"/>
      <c r="C433" s="75"/>
      <c r="D433" s="76"/>
      <c r="E433" s="154" t="s">
        <v>1414</v>
      </c>
      <c r="F433" s="154" t="s">
        <v>1415</v>
      </c>
    </row>
    <row r="434" spans="1:7" x14ac:dyDescent="0.2">
      <c r="A434" s="50" t="s">
        <v>1411</v>
      </c>
      <c r="B434" s="87" t="s">
        <v>96</v>
      </c>
      <c r="C434" s="87" t="s">
        <v>44</v>
      </c>
      <c r="D434" s="88">
        <v>198.51</v>
      </c>
      <c r="E434" s="154"/>
      <c r="F434" s="154"/>
      <c r="G434" s="83">
        <f>(F434-E434)/360</f>
        <v>0</v>
      </c>
    </row>
    <row r="435" spans="1:7" customFormat="1" ht="15" hidden="1" x14ac:dyDescent="0.25">
      <c r="A435" s="50" t="s">
        <v>1419</v>
      </c>
      <c r="B435" s="75"/>
      <c r="C435" s="75"/>
      <c r="D435" s="76"/>
      <c r="E435" s="4">
        <v>44501</v>
      </c>
      <c r="F435" s="4" t="s">
        <v>1423</v>
      </c>
    </row>
    <row r="436" spans="1:7" x14ac:dyDescent="0.2">
      <c r="A436" s="50" t="s">
        <v>1419</v>
      </c>
      <c r="B436" s="87" t="s">
        <v>52</v>
      </c>
      <c r="C436" s="87" t="s">
        <v>44</v>
      </c>
      <c r="D436" s="88">
        <v>133.29</v>
      </c>
      <c r="E436" s="4" t="s">
        <v>734</v>
      </c>
      <c r="F436" s="4" t="s">
        <v>1428</v>
      </c>
      <c r="G436" s="83" t="e">
        <f>(F436-E436)/360</f>
        <v>#VALUE!</v>
      </c>
    </row>
    <row r="437" spans="1:7" customFormat="1" ht="15" hidden="1" x14ac:dyDescent="0.25">
      <c r="A437" s="50" t="s">
        <v>1429</v>
      </c>
      <c r="B437" s="75"/>
      <c r="C437" s="75"/>
      <c r="D437" s="76"/>
      <c r="E437" s="4">
        <v>42826</v>
      </c>
      <c r="F437" s="4">
        <v>44651</v>
      </c>
    </row>
    <row r="438" spans="1:7" x14ac:dyDescent="0.2">
      <c r="A438" s="50" t="s">
        <v>1429</v>
      </c>
      <c r="B438" s="87" t="s">
        <v>52</v>
      </c>
      <c r="C438" s="87" t="s">
        <v>44</v>
      </c>
      <c r="D438" s="88">
        <v>80.034999999999997</v>
      </c>
      <c r="E438" s="4">
        <v>44767</v>
      </c>
      <c r="F438" s="4">
        <v>45131</v>
      </c>
      <c r="G438" s="83">
        <f t="shared" ref="G438:G439" si="51">(F438-E438)/360</f>
        <v>1.0111111111111111</v>
      </c>
    </row>
    <row r="439" spans="1:7" x14ac:dyDescent="0.2">
      <c r="A439" s="7" t="s">
        <v>1433</v>
      </c>
      <c r="B439" s="87" t="s">
        <v>43</v>
      </c>
      <c r="C439" s="87">
        <v>1</v>
      </c>
      <c r="D439" s="88">
        <v>103.44</v>
      </c>
      <c r="E439" s="4">
        <v>43922</v>
      </c>
      <c r="F439" s="4">
        <v>45747</v>
      </c>
      <c r="G439" s="83">
        <f t="shared" si="51"/>
        <v>5.0694444444444446</v>
      </c>
    </row>
    <row r="440" spans="1:7" customFormat="1" ht="15" hidden="1" x14ac:dyDescent="0.25">
      <c r="A440" s="50" t="s">
        <v>1436</v>
      </c>
      <c r="B440" s="75"/>
      <c r="C440" s="75"/>
      <c r="D440" s="76"/>
      <c r="E440" s="4" t="s">
        <v>804</v>
      </c>
      <c r="F440" s="4">
        <v>44469</v>
      </c>
    </row>
    <row r="441" spans="1:7" x14ac:dyDescent="0.2">
      <c r="A441" s="50" t="s">
        <v>1436</v>
      </c>
      <c r="B441" s="87" t="s">
        <v>52</v>
      </c>
      <c r="C441" s="87" t="s">
        <v>44</v>
      </c>
      <c r="D441" s="88">
        <v>10</v>
      </c>
      <c r="E441" s="4" t="s">
        <v>1440</v>
      </c>
      <c r="F441" s="4" t="s">
        <v>1441</v>
      </c>
      <c r="G441" s="83" t="e">
        <f>(F441-E441)/360</f>
        <v>#VALUE!</v>
      </c>
    </row>
    <row r="442" spans="1:7" customFormat="1" ht="15" hidden="1" x14ac:dyDescent="0.25">
      <c r="A442" s="50" t="s">
        <v>1442</v>
      </c>
      <c r="B442" s="75"/>
      <c r="C442" s="75"/>
      <c r="D442" s="76"/>
      <c r="E442" s="4">
        <v>43836</v>
      </c>
      <c r="F442" s="4">
        <v>44566</v>
      </c>
    </row>
    <row r="443" spans="1:7" x14ac:dyDescent="0.2">
      <c r="A443" s="50" t="s">
        <v>1442</v>
      </c>
      <c r="B443" s="87" t="s">
        <v>52</v>
      </c>
      <c r="C443" s="87" t="s">
        <v>44</v>
      </c>
      <c r="D443" s="88">
        <v>39.840000000000003</v>
      </c>
      <c r="E443" s="4">
        <v>44639</v>
      </c>
      <c r="F443" s="4">
        <v>45369</v>
      </c>
      <c r="G443" s="83">
        <f t="shared" ref="G443:G444" si="52">(F443-E443)/360</f>
        <v>2.0277777777777777</v>
      </c>
    </row>
    <row r="444" spans="1:7" x14ac:dyDescent="0.2">
      <c r="A444" s="7" t="s">
        <v>1447</v>
      </c>
      <c r="B444" s="87" t="s">
        <v>96</v>
      </c>
      <c r="C444" s="87">
        <v>2</v>
      </c>
      <c r="D444" s="88">
        <v>93.78</v>
      </c>
      <c r="E444" s="4">
        <v>43668</v>
      </c>
      <c r="F444" s="4">
        <v>44763</v>
      </c>
      <c r="G444" s="83">
        <f t="shared" si="52"/>
        <v>3.0416666666666665</v>
      </c>
    </row>
    <row r="445" spans="1:7" customFormat="1" ht="15" hidden="1" x14ac:dyDescent="0.25">
      <c r="A445" s="50" t="s">
        <v>1450</v>
      </c>
      <c r="B445" s="75"/>
      <c r="C445" s="75"/>
      <c r="D445" s="76"/>
      <c r="E445" s="4">
        <v>44242</v>
      </c>
      <c r="F445" s="4">
        <v>44606</v>
      </c>
    </row>
    <row r="446" spans="1:7" customFormat="1" ht="15" hidden="1" x14ac:dyDescent="0.25">
      <c r="A446" s="50" t="s">
        <v>1450</v>
      </c>
      <c r="B446" s="75"/>
      <c r="C446" s="75"/>
      <c r="D446" s="76"/>
      <c r="E446" s="4">
        <v>44378</v>
      </c>
      <c r="F446" s="4">
        <v>44742</v>
      </c>
    </row>
    <row r="447" spans="1:7" x14ac:dyDescent="0.2">
      <c r="A447" s="50" t="s">
        <v>1450</v>
      </c>
      <c r="B447" s="87" t="s">
        <v>96</v>
      </c>
      <c r="C447" s="87" t="s">
        <v>44</v>
      </c>
      <c r="D447" s="88">
        <v>25.76</v>
      </c>
      <c r="E447" s="4">
        <v>44463</v>
      </c>
      <c r="F447" s="4">
        <v>44827</v>
      </c>
      <c r="G447" s="83">
        <f>(F447-E447)/360</f>
        <v>1.0111111111111111</v>
      </c>
    </row>
    <row r="448" spans="1:7" customFormat="1" ht="15" hidden="1" x14ac:dyDescent="0.25">
      <c r="A448" s="50" t="s">
        <v>1457</v>
      </c>
      <c r="B448" s="75"/>
      <c r="C448" s="75"/>
      <c r="D448" s="76"/>
      <c r="E448" s="4">
        <v>44576</v>
      </c>
      <c r="F448" s="4">
        <v>46401</v>
      </c>
    </row>
    <row r="449" spans="1:7" x14ac:dyDescent="0.2">
      <c r="A449" s="50" t="s">
        <v>1457</v>
      </c>
      <c r="B449" s="87" t="s">
        <v>43</v>
      </c>
      <c r="C449" s="87">
        <v>2</v>
      </c>
      <c r="D449" s="88">
        <v>102</v>
      </c>
      <c r="E449" s="4">
        <v>44621</v>
      </c>
      <c r="F449" s="4">
        <v>46446</v>
      </c>
      <c r="G449" s="83">
        <f t="shared" ref="G449:G450" si="53">(F449-E449)/360</f>
        <v>5.0694444444444446</v>
      </c>
    </row>
    <row r="450" spans="1:7" x14ac:dyDescent="0.2">
      <c r="A450" s="7" t="s">
        <v>1462</v>
      </c>
      <c r="B450" s="87" t="s">
        <v>52</v>
      </c>
      <c r="C450" s="87" t="s">
        <v>44</v>
      </c>
      <c r="D450" s="88">
        <v>49.43</v>
      </c>
      <c r="E450" s="4">
        <v>43154</v>
      </c>
      <c r="F450" s="4">
        <v>44979</v>
      </c>
      <c r="G450" s="83">
        <f t="shared" si="53"/>
        <v>5.0694444444444446</v>
      </c>
    </row>
    <row r="451" spans="1:7" customFormat="1" ht="15" hidden="1" x14ac:dyDescent="0.25">
      <c r="A451" s="50" t="s">
        <v>1466</v>
      </c>
      <c r="B451" s="75"/>
      <c r="C451" s="75"/>
      <c r="D451" s="76"/>
      <c r="E451" s="154">
        <v>42979</v>
      </c>
      <c r="F451" s="154" t="s">
        <v>1014</v>
      </c>
    </row>
    <row r="452" spans="1:7" x14ac:dyDescent="0.2">
      <c r="A452" s="50" t="s">
        <v>1466</v>
      </c>
      <c r="B452" s="87" t="s">
        <v>96</v>
      </c>
      <c r="C452" s="87">
        <v>1</v>
      </c>
      <c r="D452" s="88">
        <v>32.07</v>
      </c>
      <c r="E452" s="154"/>
      <c r="F452" s="154"/>
      <c r="G452" s="83">
        <f>(F452-E452)/360</f>
        <v>0</v>
      </c>
    </row>
    <row r="453" spans="1:7" customFormat="1" ht="15" hidden="1" x14ac:dyDescent="0.25">
      <c r="A453" s="50" t="s">
        <v>1471</v>
      </c>
      <c r="B453" s="75"/>
      <c r="C453" s="75"/>
      <c r="D453" s="76"/>
      <c r="E453" s="154">
        <v>43798</v>
      </c>
      <c r="F453" s="154">
        <v>44469</v>
      </c>
    </row>
    <row r="454" spans="1:7" customFormat="1" ht="15" hidden="1" x14ac:dyDescent="0.25">
      <c r="A454" s="50" t="s">
        <v>1471</v>
      </c>
      <c r="B454" s="75"/>
      <c r="C454" s="75"/>
      <c r="D454" s="76"/>
      <c r="E454" s="154"/>
      <c r="F454" s="154"/>
    </row>
    <row r="455" spans="1:7" x14ac:dyDescent="0.2">
      <c r="A455" s="50" t="s">
        <v>1471</v>
      </c>
      <c r="B455" s="87" t="s">
        <v>52</v>
      </c>
      <c r="C455" s="87" t="s">
        <v>44</v>
      </c>
      <c r="D455" s="88">
        <v>10</v>
      </c>
      <c r="E455" s="4" t="s">
        <v>807</v>
      </c>
      <c r="F455" s="4" t="s">
        <v>808</v>
      </c>
      <c r="G455" s="83" t="e">
        <f>(F455-E455)/360</f>
        <v>#VALUE!</v>
      </c>
    </row>
    <row r="456" spans="1:7" customFormat="1" ht="15" hidden="1" x14ac:dyDescent="0.25">
      <c r="A456" s="50" t="s">
        <v>1477</v>
      </c>
      <c r="B456" s="75"/>
      <c r="C456" s="75"/>
      <c r="D456" s="76"/>
      <c r="E456" s="4">
        <v>42850</v>
      </c>
      <c r="F456" s="4">
        <v>44675</v>
      </c>
    </row>
    <row r="457" spans="1:7" x14ac:dyDescent="0.2">
      <c r="A457" s="50" t="s">
        <v>1477</v>
      </c>
      <c r="B457" s="87" t="s">
        <v>52</v>
      </c>
      <c r="C457" s="87" t="s">
        <v>44</v>
      </c>
      <c r="D457" s="88">
        <v>180</v>
      </c>
      <c r="E457" s="4" t="s">
        <v>1482</v>
      </c>
      <c r="F457" s="4" t="s">
        <v>1483</v>
      </c>
      <c r="G457" s="83" t="e">
        <f>(F457-E457)/360</f>
        <v>#VALUE!</v>
      </c>
    </row>
    <row r="458" spans="1:7" customFormat="1" ht="15" hidden="1" x14ac:dyDescent="0.25">
      <c r="A458" s="50" t="s">
        <v>1484</v>
      </c>
      <c r="B458" s="75"/>
      <c r="C458" s="75"/>
      <c r="D458" s="76"/>
      <c r="E458" s="4">
        <v>43983</v>
      </c>
      <c r="F458" s="4" t="s">
        <v>195</v>
      </c>
    </row>
    <row r="459" spans="1:7" x14ac:dyDescent="0.2">
      <c r="A459" s="50" t="s">
        <v>1484</v>
      </c>
      <c r="B459" s="87" t="s">
        <v>43</v>
      </c>
      <c r="C459" s="87" t="s">
        <v>44</v>
      </c>
      <c r="D459" s="88">
        <v>21</v>
      </c>
      <c r="E459" s="4">
        <v>44713</v>
      </c>
      <c r="F459" s="4" t="s">
        <v>74</v>
      </c>
      <c r="G459" s="83" t="e">
        <f t="shared" ref="G459:G461" si="54">(F459-E459)/360</f>
        <v>#VALUE!</v>
      </c>
    </row>
    <row r="460" spans="1:7" x14ac:dyDescent="0.2">
      <c r="A460" s="50" t="s">
        <v>1488</v>
      </c>
      <c r="B460" s="87" t="s">
        <v>59</v>
      </c>
      <c r="C460" s="87">
        <v>1</v>
      </c>
      <c r="D460" s="88">
        <v>128</v>
      </c>
      <c r="E460" s="4">
        <v>43556</v>
      </c>
      <c r="F460" s="4">
        <v>45016</v>
      </c>
      <c r="G460" s="83">
        <f t="shared" si="54"/>
        <v>4.0555555555555554</v>
      </c>
    </row>
    <row r="461" spans="1:7" x14ac:dyDescent="0.2">
      <c r="A461" s="50" t="s">
        <v>1488</v>
      </c>
      <c r="B461" s="87" t="s">
        <v>59</v>
      </c>
      <c r="C461" s="87">
        <v>2</v>
      </c>
      <c r="D461" s="88">
        <v>192</v>
      </c>
      <c r="E461" s="4" t="s">
        <v>474</v>
      </c>
      <c r="F461" s="4">
        <v>45016</v>
      </c>
      <c r="G461" s="83" t="e">
        <f t="shared" si="54"/>
        <v>#VALUE!</v>
      </c>
    </row>
    <row r="462" spans="1:7" customFormat="1" ht="15" hidden="1" x14ac:dyDescent="0.25">
      <c r="A462" s="7" t="s">
        <v>1496</v>
      </c>
      <c r="B462" s="75"/>
      <c r="C462" s="75"/>
      <c r="D462" s="76"/>
      <c r="E462" s="4">
        <v>43581</v>
      </c>
      <c r="F462" s="4">
        <v>44676</v>
      </c>
    </row>
    <row r="463" spans="1:7" hidden="1" x14ac:dyDescent="0.2">
      <c r="A463" s="50" t="s">
        <v>1499</v>
      </c>
      <c r="B463" s="87" t="s">
        <v>59</v>
      </c>
      <c r="C463" s="87">
        <v>1</v>
      </c>
      <c r="D463" s="88">
        <v>37.799999999999997</v>
      </c>
      <c r="E463" s="4" t="s">
        <v>474</v>
      </c>
      <c r="F463" s="4">
        <v>44316</v>
      </c>
      <c r="G463" s="83" t="e">
        <f>(F463-E463)/360</f>
        <v>#VALUE!</v>
      </c>
    </row>
    <row r="464" spans="1:7" customFormat="1" ht="15" hidden="1" x14ac:dyDescent="0.25">
      <c r="A464" s="50" t="s">
        <v>1499</v>
      </c>
      <c r="B464" s="75"/>
      <c r="C464" s="75"/>
      <c r="D464" s="76"/>
      <c r="E464" s="4">
        <v>44294</v>
      </c>
      <c r="F464" s="4">
        <v>44658</v>
      </c>
    </row>
    <row r="465" spans="1:7" x14ac:dyDescent="0.2">
      <c r="A465" s="50" t="s">
        <v>1499</v>
      </c>
      <c r="B465" s="87" t="s">
        <v>59</v>
      </c>
      <c r="C465" s="87">
        <v>2</v>
      </c>
      <c r="D465" s="88">
        <v>38.479999999999997</v>
      </c>
      <c r="E465" s="4">
        <v>44659</v>
      </c>
      <c r="F465" s="4">
        <v>45023</v>
      </c>
      <c r="G465" s="83">
        <f t="shared" ref="G465:G468" si="55">(F465-E465)/360</f>
        <v>1.0111111111111111</v>
      </c>
    </row>
    <row r="466" spans="1:7" x14ac:dyDescent="0.2">
      <c r="A466" s="7" t="s">
        <v>1510</v>
      </c>
      <c r="B466" s="87" t="s">
        <v>115</v>
      </c>
      <c r="C466" s="87" t="s">
        <v>44</v>
      </c>
      <c r="D466" s="88">
        <v>6</v>
      </c>
      <c r="E466" s="4" t="s">
        <v>1195</v>
      </c>
      <c r="F466" s="4">
        <v>44895</v>
      </c>
      <c r="G466" s="83" t="e">
        <f t="shared" si="55"/>
        <v>#VALUE!</v>
      </c>
    </row>
    <row r="467" spans="1:7" x14ac:dyDescent="0.2">
      <c r="A467" s="7" t="s">
        <v>1513</v>
      </c>
      <c r="B467" s="87" t="s">
        <v>115</v>
      </c>
      <c r="C467" s="87">
        <v>1</v>
      </c>
      <c r="D467" s="88">
        <v>39.909999999999997</v>
      </c>
      <c r="E467" s="4" t="s">
        <v>1195</v>
      </c>
      <c r="F467" s="4">
        <v>45626</v>
      </c>
      <c r="G467" s="83" t="e">
        <f t="shared" si="55"/>
        <v>#VALUE!</v>
      </c>
    </row>
    <row r="468" spans="1:7" x14ac:dyDescent="0.2">
      <c r="A468" s="7" t="s">
        <v>1518</v>
      </c>
      <c r="B468" s="87" t="s">
        <v>52</v>
      </c>
      <c r="C468" s="87">
        <v>1</v>
      </c>
      <c r="D468" s="88">
        <v>22.58</v>
      </c>
      <c r="E468" s="4">
        <v>43578</v>
      </c>
      <c r="F468" s="4">
        <v>45404</v>
      </c>
      <c r="G468" s="83">
        <f t="shared" si="55"/>
        <v>5.072222222222222</v>
      </c>
    </row>
    <row r="469" spans="1:7" customFormat="1" ht="15" hidden="1" x14ac:dyDescent="0.25">
      <c r="A469" s="66" t="s">
        <v>1522</v>
      </c>
      <c r="B469" s="75"/>
      <c r="C469" s="75"/>
      <c r="D469" s="76"/>
      <c r="E469" s="154" t="s">
        <v>1525</v>
      </c>
      <c r="F469" s="154" t="s">
        <v>1526</v>
      </c>
    </row>
    <row r="470" spans="1:7" x14ac:dyDescent="0.2">
      <c r="A470" s="66" t="s">
        <v>1522</v>
      </c>
      <c r="B470" s="87" t="s">
        <v>52</v>
      </c>
      <c r="C470" s="87">
        <v>1</v>
      </c>
      <c r="D470" s="88">
        <v>370.24</v>
      </c>
      <c r="E470" s="154"/>
      <c r="F470" s="154"/>
      <c r="G470" s="83">
        <f>(F470-E470)/360</f>
        <v>0</v>
      </c>
    </row>
    <row r="471" spans="1:7" customFormat="1" ht="15" hidden="1" x14ac:dyDescent="0.25">
      <c r="A471" s="50" t="s">
        <v>1529</v>
      </c>
      <c r="B471" s="75"/>
      <c r="C471" s="75"/>
      <c r="D471" s="76"/>
      <c r="E471" s="154" t="s">
        <v>1533</v>
      </c>
      <c r="F471" s="4" t="s">
        <v>1534</v>
      </c>
    </row>
    <row r="472" spans="1:7" x14ac:dyDescent="0.2">
      <c r="A472" s="50" t="s">
        <v>1529</v>
      </c>
      <c r="B472" s="87" t="s">
        <v>43</v>
      </c>
      <c r="C472" s="87">
        <v>2</v>
      </c>
      <c r="D472" s="88">
        <v>226.7</v>
      </c>
      <c r="E472" s="154"/>
      <c r="F472" s="4">
        <v>44988</v>
      </c>
      <c r="G472" s="83">
        <f>(F472-E472)/360</f>
        <v>124.96666666666667</v>
      </c>
    </row>
    <row r="473" spans="1:7" customFormat="1" ht="15" hidden="1" x14ac:dyDescent="0.25">
      <c r="A473" s="50" t="s">
        <v>1539</v>
      </c>
      <c r="B473" s="75"/>
      <c r="C473" s="75"/>
      <c r="D473" s="76"/>
      <c r="E473" s="154">
        <v>42750</v>
      </c>
      <c r="F473" s="154">
        <v>44575</v>
      </c>
    </row>
    <row r="474" spans="1:7" customFormat="1" ht="15" hidden="1" x14ac:dyDescent="0.25">
      <c r="A474" s="50" t="s">
        <v>1539</v>
      </c>
      <c r="B474" s="75"/>
      <c r="C474" s="75"/>
      <c r="D474" s="76"/>
      <c r="E474" s="154"/>
      <c r="F474" s="154"/>
    </row>
    <row r="475" spans="1:7" x14ac:dyDescent="0.2">
      <c r="A475" s="50" t="s">
        <v>1539</v>
      </c>
      <c r="B475" s="87" t="s">
        <v>96</v>
      </c>
      <c r="C475" s="87" t="s">
        <v>44</v>
      </c>
      <c r="D475" s="88">
        <v>64.03</v>
      </c>
      <c r="E475" s="4">
        <v>44626</v>
      </c>
      <c r="F475" s="4">
        <v>45721</v>
      </c>
      <c r="G475" s="83">
        <f t="shared" ref="G475:G476" si="56">(F475-E475)/360</f>
        <v>3.0416666666666665</v>
      </c>
    </row>
    <row r="476" spans="1:7" x14ac:dyDescent="0.2">
      <c r="A476" s="7" t="s">
        <v>1546</v>
      </c>
      <c r="B476" s="87" t="s">
        <v>52</v>
      </c>
      <c r="C476" s="87" t="s">
        <v>44</v>
      </c>
      <c r="D476" s="88">
        <v>21.68</v>
      </c>
      <c r="E476" s="4">
        <v>44673</v>
      </c>
      <c r="F476" s="4">
        <v>45768</v>
      </c>
      <c r="G476" s="83">
        <f t="shared" si="56"/>
        <v>3.0416666666666665</v>
      </c>
    </row>
    <row r="477" spans="1:7" customFormat="1" ht="15" hidden="1" x14ac:dyDescent="0.25">
      <c r="A477" s="50" t="s">
        <v>1549</v>
      </c>
      <c r="B477" s="75"/>
      <c r="C477" s="75"/>
      <c r="D477" s="76"/>
      <c r="E477" s="4">
        <v>42917</v>
      </c>
      <c r="F477" s="4">
        <v>44012</v>
      </c>
    </row>
    <row r="478" spans="1:7" customFormat="1" ht="15" hidden="1" x14ac:dyDescent="0.25">
      <c r="A478" s="50" t="s">
        <v>1549</v>
      </c>
      <c r="B478" s="75"/>
      <c r="C478" s="75"/>
      <c r="D478" s="76"/>
      <c r="E478" s="75"/>
      <c r="F478" s="75"/>
    </row>
    <row r="479" spans="1:7" customFormat="1" ht="15" hidden="1" x14ac:dyDescent="0.25">
      <c r="A479" s="50" t="s">
        <v>1549</v>
      </c>
      <c r="B479" s="75"/>
      <c r="C479" s="75"/>
      <c r="D479" s="76"/>
      <c r="E479" s="4">
        <v>44097</v>
      </c>
      <c r="F479" s="4">
        <v>44461</v>
      </c>
    </row>
    <row r="480" spans="1:7" x14ac:dyDescent="0.2">
      <c r="A480" s="50" t="s">
        <v>1549</v>
      </c>
      <c r="B480" s="87" t="s">
        <v>52</v>
      </c>
      <c r="C480" s="87">
        <v>2</v>
      </c>
      <c r="D480" s="88">
        <v>228.18</v>
      </c>
      <c r="E480" s="4">
        <v>44509</v>
      </c>
      <c r="F480" s="4">
        <v>44873</v>
      </c>
      <c r="G480" s="83">
        <f t="shared" ref="G480:G481" si="57">(F480-E480)/360</f>
        <v>1.0111111111111111</v>
      </c>
    </row>
    <row r="481" spans="1:7" x14ac:dyDescent="0.2">
      <c r="A481" s="7" t="s">
        <v>1555</v>
      </c>
      <c r="B481" s="87" t="s">
        <v>96</v>
      </c>
      <c r="C481" s="87" t="s">
        <v>44</v>
      </c>
      <c r="D481" s="88">
        <v>406.68</v>
      </c>
      <c r="E481" s="4" t="s">
        <v>1559</v>
      </c>
      <c r="F481" s="4" t="s">
        <v>1560</v>
      </c>
      <c r="G481" s="83" t="e">
        <f t="shared" si="57"/>
        <v>#VALUE!</v>
      </c>
    </row>
    <row r="482" spans="1:7" customFormat="1" ht="15" hidden="1" x14ac:dyDescent="0.25">
      <c r="A482" s="50" t="s">
        <v>1562</v>
      </c>
      <c r="B482" s="75"/>
      <c r="C482" s="75"/>
      <c r="D482" s="76"/>
      <c r="E482" s="4" t="s">
        <v>708</v>
      </c>
      <c r="F482" s="4" t="s">
        <v>709</v>
      </c>
    </row>
    <row r="483" spans="1:7" customFormat="1" ht="15" hidden="1" x14ac:dyDescent="0.25">
      <c r="A483" s="50" t="s">
        <v>1562</v>
      </c>
      <c r="B483" s="75"/>
      <c r="C483" s="75"/>
      <c r="D483" s="76"/>
      <c r="E483" s="154">
        <v>44311</v>
      </c>
      <c r="F483" s="4">
        <v>44675</v>
      </c>
    </row>
    <row r="484" spans="1:7" x14ac:dyDescent="0.2">
      <c r="A484" s="50" t="s">
        <v>1562</v>
      </c>
      <c r="B484" s="87" t="s">
        <v>52</v>
      </c>
      <c r="C484" s="87" t="s">
        <v>44</v>
      </c>
      <c r="D484" s="88">
        <v>23.34</v>
      </c>
      <c r="E484" s="154"/>
      <c r="F484" s="4" t="s">
        <v>512</v>
      </c>
      <c r="G484" s="83" t="e">
        <f t="shared" ref="G484:G485" si="58">(F484-E484)/360</f>
        <v>#VALUE!</v>
      </c>
    </row>
    <row r="485" spans="1:7" x14ac:dyDescent="0.2">
      <c r="A485" s="7" t="s">
        <v>1568</v>
      </c>
      <c r="B485" s="87" t="s">
        <v>52</v>
      </c>
      <c r="C485" s="87">
        <v>2</v>
      </c>
      <c r="D485" s="88">
        <v>73.64</v>
      </c>
      <c r="E485" s="4">
        <v>43983</v>
      </c>
      <c r="F485" s="4" t="s">
        <v>171</v>
      </c>
      <c r="G485" s="83" t="e">
        <f t="shared" si="58"/>
        <v>#VALUE!</v>
      </c>
    </row>
    <row r="486" spans="1:7" customFormat="1" ht="15" hidden="1" x14ac:dyDescent="0.25">
      <c r="A486" s="50" t="s">
        <v>1571</v>
      </c>
      <c r="B486" s="75"/>
      <c r="C486" s="75"/>
      <c r="D486" s="76"/>
      <c r="E486" s="4">
        <v>43637</v>
      </c>
      <c r="F486" s="4">
        <v>44367</v>
      </c>
    </row>
    <row r="487" spans="1:7" x14ac:dyDescent="0.2">
      <c r="A487" s="50" t="s">
        <v>1571</v>
      </c>
      <c r="B487" s="87" t="s">
        <v>52</v>
      </c>
      <c r="C487" s="87" t="s">
        <v>44</v>
      </c>
      <c r="D487" s="88">
        <v>31.62</v>
      </c>
      <c r="E487" s="4">
        <v>44440</v>
      </c>
      <c r="F487" s="4" t="s">
        <v>1014</v>
      </c>
      <c r="G487" s="83" t="e">
        <f t="shared" ref="G487:G489" si="59">(F487-E487)/360</f>
        <v>#VALUE!</v>
      </c>
    </row>
    <row r="488" spans="1:7" x14ac:dyDescent="0.2">
      <c r="A488" s="3" t="s">
        <v>1575</v>
      </c>
      <c r="B488" s="87" t="s">
        <v>43</v>
      </c>
      <c r="C488" s="87">
        <v>1</v>
      </c>
      <c r="D488" s="88">
        <v>284.27999999999997</v>
      </c>
      <c r="E488" s="4" t="s">
        <v>604</v>
      </c>
      <c r="F488" s="4">
        <v>44895</v>
      </c>
      <c r="G488" s="83" t="e">
        <f t="shared" si="59"/>
        <v>#VALUE!</v>
      </c>
    </row>
    <row r="489" spans="1:7" x14ac:dyDescent="0.2">
      <c r="A489" s="7" t="s">
        <v>1581</v>
      </c>
      <c r="B489" s="87" t="s">
        <v>43</v>
      </c>
      <c r="C489" s="87" t="s">
        <v>44</v>
      </c>
      <c r="D489" s="88">
        <v>9</v>
      </c>
      <c r="E489" s="4">
        <v>44357</v>
      </c>
      <c r="F489" s="4">
        <v>44721</v>
      </c>
      <c r="G489" s="83">
        <f t="shared" si="59"/>
        <v>1.0111111111111111</v>
      </c>
    </row>
    <row r="490" spans="1:7" customFormat="1" ht="15" hidden="1" x14ac:dyDescent="0.25">
      <c r="A490" s="50" t="s">
        <v>1584</v>
      </c>
      <c r="B490" s="75"/>
      <c r="C490" s="75"/>
      <c r="D490" s="76"/>
      <c r="E490" s="154">
        <v>43936</v>
      </c>
      <c r="F490" s="4">
        <v>45030</v>
      </c>
    </row>
    <row r="491" spans="1:7" x14ac:dyDescent="0.2">
      <c r="A491" s="50" t="s">
        <v>1584</v>
      </c>
      <c r="B491" s="87" t="s">
        <v>115</v>
      </c>
      <c r="C491" s="87">
        <v>1</v>
      </c>
      <c r="D491" s="88">
        <v>60</v>
      </c>
      <c r="E491" s="154"/>
      <c r="F491" s="4">
        <v>45129</v>
      </c>
      <c r="G491" s="83">
        <f>(F491-E491)/360</f>
        <v>125.35833333333333</v>
      </c>
    </row>
    <row r="492" spans="1:7" customFormat="1" ht="15" hidden="1" x14ac:dyDescent="0.25">
      <c r="A492" s="50" t="s">
        <v>1589</v>
      </c>
      <c r="B492" s="75"/>
      <c r="C492" s="75"/>
      <c r="D492" s="76"/>
      <c r="E492" s="4">
        <v>43132</v>
      </c>
      <c r="F492" s="4">
        <v>44227</v>
      </c>
    </row>
    <row r="493" spans="1:7" x14ac:dyDescent="0.2">
      <c r="A493" s="50" t="s">
        <v>1589</v>
      </c>
      <c r="B493" s="87" t="s">
        <v>96</v>
      </c>
      <c r="C493" s="87">
        <v>1</v>
      </c>
      <c r="D493" s="88">
        <v>63.304000000000002</v>
      </c>
      <c r="E493" s="4">
        <v>44300</v>
      </c>
      <c r="F493" s="4">
        <v>45395</v>
      </c>
      <c r="G493" s="83">
        <f t="shared" ref="G493:G495" si="60">(F493-E493)/360</f>
        <v>3.0416666666666665</v>
      </c>
    </row>
    <row r="494" spans="1:7" x14ac:dyDescent="0.2">
      <c r="A494" s="50" t="s">
        <v>1589</v>
      </c>
      <c r="B494" s="87" t="s">
        <v>96</v>
      </c>
      <c r="C494" s="87">
        <v>3</v>
      </c>
      <c r="D494" s="88" t="s">
        <v>1595</v>
      </c>
      <c r="E494" s="4">
        <v>44287</v>
      </c>
      <c r="F494" s="4">
        <v>45382</v>
      </c>
      <c r="G494" s="83">
        <f t="shared" si="60"/>
        <v>3.0416666666666665</v>
      </c>
    </row>
    <row r="495" spans="1:7" x14ac:dyDescent="0.2">
      <c r="A495" s="7" t="s">
        <v>1597</v>
      </c>
      <c r="B495" s="87" t="s">
        <v>96</v>
      </c>
      <c r="C495" s="87">
        <v>2</v>
      </c>
      <c r="D495" s="88">
        <v>12.79</v>
      </c>
      <c r="E495" s="4">
        <v>43892</v>
      </c>
      <c r="F495" s="4">
        <v>44986</v>
      </c>
      <c r="G495" s="83">
        <f t="shared" si="60"/>
        <v>3.0388888888888888</v>
      </c>
    </row>
    <row r="496" spans="1:7" customFormat="1" ht="15" hidden="1" x14ac:dyDescent="0.25">
      <c r="A496" s="50" t="s">
        <v>1600</v>
      </c>
      <c r="B496" s="75"/>
      <c r="C496" s="75"/>
      <c r="D496" s="76"/>
      <c r="E496" s="4">
        <v>43054</v>
      </c>
      <c r="F496" s="4">
        <v>44149</v>
      </c>
    </row>
    <row r="497" spans="1:7" customFormat="1" ht="15" hidden="1" x14ac:dyDescent="0.25">
      <c r="A497" s="50" t="s">
        <v>1600</v>
      </c>
      <c r="B497" s="75"/>
      <c r="C497" s="75"/>
      <c r="D497" s="76"/>
      <c r="E497" s="4">
        <v>44265</v>
      </c>
      <c r="F497" s="4">
        <v>44629</v>
      </c>
    </row>
    <row r="498" spans="1:7" customFormat="1" ht="15" hidden="1" x14ac:dyDescent="0.25">
      <c r="A498" s="50" t="s">
        <v>1600</v>
      </c>
      <c r="B498" s="75"/>
      <c r="C498" s="75"/>
      <c r="D498" s="76"/>
      <c r="E498" s="4">
        <v>44630</v>
      </c>
      <c r="F498" s="4">
        <v>44721</v>
      </c>
    </row>
    <row r="499" spans="1:7" x14ac:dyDescent="0.2">
      <c r="A499" s="50" t="s">
        <v>1600</v>
      </c>
      <c r="B499" s="87" t="s">
        <v>96</v>
      </c>
      <c r="C499" s="87" t="s">
        <v>44</v>
      </c>
      <c r="D499" s="88">
        <v>66.739999999999995</v>
      </c>
      <c r="E499" s="4">
        <v>44722</v>
      </c>
      <c r="F499" s="4">
        <v>44813</v>
      </c>
      <c r="G499" s="83">
        <f>(F499-E499)/360</f>
        <v>0.25277777777777777</v>
      </c>
    </row>
    <row r="500" spans="1:7" customFormat="1" ht="15" hidden="1" x14ac:dyDescent="0.25">
      <c r="A500" s="50" t="s">
        <v>1607</v>
      </c>
      <c r="B500" s="75"/>
      <c r="C500" s="75"/>
      <c r="D500" s="76"/>
      <c r="E500" s="4" t="s">
        <v>1611</v>
      </c>
      <c r="F500" s="4" t="s">
        <v>1612</v>
      </c>
    </row>
    <row r="501" spans="1:7" customFormat="1" ht="15" hidden="1" x14ac:dyDescent="0.25">
      <c r="A501" s="50" t="s">
        <v>1607</v>
      </c>
      <c r="B501" s="75"/>
      <c r="C501" s="75"/>
      <c r="D501" s="76"/>
      <c r="E501" s="4" t="s">
        <v>176</v>
      </c>
      <c r="F501" s="4" t="s">
        <v>1617</v>
      </c>
    </row>
    <row r="502" spans="1:7" x14ac:dyDescent="0.2">
      <c r="A502" s="50" t="s">
        <v>1607</v>
      </c>
      <c r="B502" s="87" t="s">
        <v>43</v>
      </c>
      <c r="C502" s="87">
        <v>3</v>
      </c>
      <c r="D502" s="88">
        <v>1057.92</v>
      </c>
      <c r="E502" s="4" t="s">
        <v>1622</v>
      </c>
      <c r="F502" s="4" t="s">
        <v>177</v>
      </c>
      <c r="G502" s="83" t="e">
        <f>(F502-E502)/360</f>
        <v>#VALUE!</v>
      </c>
    </row>
    <row r="503" spans="1:7" customFormat="1" ht="25.5" hidden="1" x14ac:dyDescent="0.25">
      <c r="A503" s="50" t="s">
        <v>1629</v>
      </c>
      <c r="B503" s="75"/>
      <c r="C503" s="75"/>
      <c r="D503" s="76"/>
      <c r="E503" s="4">
        <v>43556</v>
      </c>
      <c r="F503" s="4">
        <v>44408</v>
      </c>
    </row>
    <row r="504" spans="1:7" customFormat="1" ht="25.5" hidden="1" x14ac:dyDescent="0.25">
      <c r="A504" s="50" t="s">
        <v>1629</v>
      </c>
      <c r="B504" s="75"/>
      <c r="C504" s="75"/>
      <c r="D504" s="76"/>
      <c r="E504" s="4" t="s">
        <v>1042</v>
      </c>
      <c r="F504" s="4" t="s">
        <v>349</v>
      </c>
    </row>
    <row r="505" spans="1:7" ht="25.5" x14ac:dyDescent="0.2">
      <c r="A505" s="50" t="s">
        <v>1629</v>
      </c>
      <c r="B505" s="87" t="s">
        <v>115</v>
      </c>
      <c r="C505" s="87">
        <v>1</v>
      </c>
      <c r="D505" s="88">
        <v>677.89</v>
      </c>
      <c r="E505" s="4">
        <v>44525</v>
      </c>
      <c r="F505" s="4">
        <v>44889</v>
      </c>
      <c r="G505" s="83">
        <f>(F505-E505)/360</f>
        <v>1.0111111111111111</v>
      </c>
    </row>
    <row r="506" spans="1:7" customFormat="1" ht="15" hidden="1" x14ac:dyDescent="0.25">
      <c r="A506" s="50" t="s">
        <v>1639</v>
      </c>
      <c r="B506" s="75"/>
      <c r="C506" s="75"/>
      <c r="D506" s="76"/>
      <c r="E506" s="4" t="s">
        <v>1642</v>
      </c>
      <c r="F506" s="4" t="s">
        <v>1643</v>
      </c>
    </row>
    <row r="507" spans="1:7" x14ac:dyDescent="0.2">
      <c r="A507" s="50" t="s">
        <v>1639</v>
      </c>
      <c r="B507" s="87" t="s">
        <v>96</v>
      </c>
      <c r="C507" s="87">
        <v>2</v>
      </c>
      <c r="D507" s="88">
        <v>37</v>
      </c>
      <c r="E507" s="28" t="s">
        <v>1642</v>
      </c>
      <c r="F507" s="4" t="s">
        <v>1643</v>
      </c>
      <c r="G507" s="83" t="e">
        <f t="shared" ref="G507:G509" si="61">(F507-E507)/360</f>
        <v>#VALUE!</v>
      </c>
    </row>
    <row r="508" spans="1:7" x14ac:dyDescent="0.2">
      <c r="A508" s="7" t="s">
        <v>1646</v>
      </c>
      <c r="B508" s="87" t="s">
        <v>96</v>
      </c>
      <c r="C508" s="87" t="s">
        <v>44</v>
      </c>
      <c r="D508" s="88">
        <v>65.56</v>
      </c>
      <c r="E508" s="4">
        <v>43710</v>
      </c>
      <c r="F508" s="4">
        <v>44805</v>
      </c>
      <c r="G508" s="83">
        <f t="shared" si="61"/>
        <v>3.0416666666666665</v>
      </c>
    </row>
    <row r="509" spans="1:7" x14ac:dyDescent="0.2">
      <c r="A509" s="7" t="s">
        <v>1649</v>
      </c>
      <c r="B509" s="87" t="s">
        <v>115</v>
      </c>
      <c r="C509" s="87">
        <v>1</v>
      </c>
      <c r="D509" s="88">
        <v>1295.325</v>
      </c>
      <c r="E509" s="4">
        <v>44666</v>
      </c>
      <c r="F509" s="4">
        <v>46491</v>
      </c>
      <c r="G509" s="83">
        <f t="shared" si="61"/>
        <v>5.0694444444444446</v>
      </c>
    </row>
    <row r="510" spans="1:7" customFormat="1" ht="15" hidden="1" x14ac:dyDescent="0.25">
      <c r="A510" s="66" t="s">
        <v>1654</v>
      </c>
      <c r="B510" s="75"/>
      <c r="C510" s="75"/>
      <c r="D510" s="76"/>
      <c r="E510" s="4">
        <v>42901</v>
      </c>
      <c r="F510" s="4">
        <v>44726</v>
      </c>
    </row>
    <row r="511" spans="1:7" customFormat="1" ht="15" hidden="1" x14ac:dyDescent="0.25">
      <c r="A511" s="66" t="s">
        <v>1654</v>
      </c>
      <c r="B511" s="75"/>
      <c r="C511" s="75"/>
      <c r="D511" s="76"/>
      <c r="E511" s="75"/>
      <c r="F511" s="75"/>
    </row>
    <row r="512" spans="1:7" x14ac:dyDescent="0.2">
      <c r="A512" s="66" t="s">
        <v>1654</v>
      </c>
      <c r="B512" s="87" t="s">
        <v>52</v>
      </c>
      <c r="C512" s="87">
        <v>2</v>
      </c>
      <c r="D512" s="88">
        <v>209.76</v>
      </c>
      <c r="E512" s="4">
        <v>42908</v>
      </c>
      <c r="F512" s="4">
        <v>44733</v>
      </c>
      <c r="G512" s="83">
        <f t="shared" ref="G512:G513" si="62">(F512-E512)/360</f>
        <v>5.0694444444444446</v>
      </c>
    </row>
    <row r="513" spans="1:7" x14ac:dyDescent="0.2">
      <c r="A513" s="7" t="s">
        <v>1662</v>
      </c>
      <c r="B513" s="87" t="s">
        <v>96</v>
      </c>
      <c r="C513" s="87" t="s">
        <v>44</v>
      </c>
      <c r="D513" s="88">
        <v>85.28</v>
      </c>
      <c r="E513" s="4" t="s">
        <v>517</v>
      </c>
      <c r="F513" s="4">
        <v>45565</v>
      </c>
      <c r="G513" s="83" t="e">
        <f t="shared" si="62"/>
        <v>#VALUE!</v>
      </c>
    </row>
    <row r="514" spans="1:7" customFormat="1" ht="15" hidden="1" x14ac:dyDescent="0.25">
      <c r="A514" s="50" t="s">
        <v>1665</v>
      </c>
      <c r="B514" s="75"/>
      <c r="C514" s="75"/>
      <c r="D514" s="76"/>
      <c r="E514" s="4" t="s">
        <v>1668</v>
      </c>
      <c r="F514" s="4" t="s">
        <v>1669</v>
      </c>
    </row>
    <row r="515" spans="1:7" customFormat="1" ht="15" hidden="1" x14ac:dyDescent="0.25">
      <c r="A515" s="50"/>
      <c r="B515" s="75"/>
      <c r="C515" s="75"/>
      <c r="D515" s="76"/>
      <c r="E515" s="4" t="s">
        <v>1671</v>
      </c>
      <c r="F515" s="4" t="s">
        <v>1672</v>
      </c>
    </row>
    <row r="516" spans="1:7" customFormat="1" ht="15" hidden="1" x14ac:dyDescent="0.25">
      <c r="A516" s="50"/>
      <c r="B516" s="75"/>
      <c r="C516" s="75"/>
      <c r="D516" s="76"/>
      <c r="E516" s="4">
        <v>44509</v>
      </c>
      <c r="F516" s="4">
        <v>44508</v>
      </c>
    </row>
    <row r="517" spans="1:7" x14ac:dyDescent="0.2">
      <c r="A517" s="50"/>
      <c r="B517" s="87" t="s">
        <v>96</v>
      </c>
      <c r="C517" s="87" t="s">
        <v>44</v>
      </c>
      <c r="D517" s="88">
        <v>10</v>
      </c>
      <c r="E517" s="4">
        <v>44509</v>
      </c>
      <c r="F517" s="4">
        <v>44873</v>
      </c>
      <c r="G517" s="83">
        <f>(F517-E517)/360</f>
        <v>1.0111111111111111</v>
      </c>
    </row>
    <row r="518" spans="1:7" customFormat="1" ht="15" hidden="1" x14ac:dyDescent="0.25">
      <c r="A518" s="66" t="s">
        <v>1676</v>
      </c>
      <c r="B518" s="75"/>
      <c r="C518" s="75"/>
      <c r="D518" s="76"/>
      <c r="E518" s="4" t="s">
        <v>1679</v>
      </c>
      <c r="F518" s="4" t="s">
        <v>1680</v>
      </c>
    </row>
    <row r="519" spans="1:7" customFormat="1" ht="15" hidden="1" x14ac:dyDescent="0.25">
      <c r="A519" s="66" t="s">
        <v>1676</v>
      </c>
      <c r="B519" s="75"/>
      <c r="C519" s="75"/>
      <c r="D519" s="76"/>
      <c r="E519" s="4">
        <v>43040</v>
      </c>
      <c r="F519" s="4" t="s">
        <v>1069</v>
      </c>
    </row>
    <row r="520" spans="1:7" x14ac:dyDescent="0.2">
      <c r="A520" s="66" t="s">
        <v>1676</v>
      </c>
      <c r="B520" s="87" t="s">
        <v>52</v>
      </c>
      <c r="C520" s="87">
        <v>1</v>
      </c>
      <c r="D520" s="88">
        <v>66.31</v>
      </c>
      <c r="E520" s="4">
        <v>44222</v>
      </c>
      <c r="F520" s="4">
        <v>45314</v>
      </c>
      <c r="G520" s="83">
        <f t="shared" ref="G520:G521" si="63">(F520-E520)/360</f>
        <v>3.0333333333333332</v>
      </c>
    </row>
    <row r="521" spans="1:7" x14ac:dyDescent="0.2">
      <c r="A521" s="7" t="s">
        <v>1686</v>
      </c>
      <c r="B521" s="87" t="s">
        <v>96</v>
      </c>
      <c r="C521" s="87">
        <v>1</v>
      </c>
      <c r="D521" s="88">
        <v>93.18</v>
      </c>
      <c r="E521" s="4">
        <v>43647</v>
      </c>
      <c r="F521" s="4">
        <v>45473</v>
      </c>
      <c r="G521" s="83">
        <f t="shared" si="63"/>
        <v>5.072222222222222</v>
      </c>
    </row>
    <row r="522" spans="1:7" customFormat="1" ht="15" hidden="1" x14ac:dyDescent="0.25">
      <c r="A522" s="66" t="s">
        <v>1689</v>
      </c>
      <c r="B522" s="75"/>
      <c r="C522" s="75"/>
      <c r="D522" s="76"/>
      <c r="E522" s="4" t="s">
        <v>1121</v>
      </c>
      <c r="F522" s="4">
        <v>44469</v>
      </c>
    </row>
    <row r="523" spans="1:7" hidden="1" x14ac:dyDescent="0.2">
      <c r="A523" s="66" t="s">
        <v>1689</v>
      </c>
      <c r="B523" s="87" t="s">
        <v>115</v>
      </c>
      <c r="C523" s="87" t="s">
        <v>44</v>
      </c>
      <c r="D523" s="88">
        <v>36</v>
      </c>
      <c r="E523" s="4" t="s">
        <v>517</v>
      </c>
      <c r="F523" s="4">
        <v>44469</v>
      </c>
      <c r="G523" s="83" t="e">
        <f t="shared" ref="G523:G524" si="64">(F523-E523)/360</f>
        <v>#VALUE!</v>
      </c>
    </row>
    <row r="524" spans="1:7" x14ac:dyDescent="0.2">
      <c r="A524" s="66" t="s">
        <v>1689</v>
      </c>
      <c r="B524" s="87" t="s">
        <v>52</v>
      </c>
      <c r="C524" s="87" t="s">
        <v>44</v>
      </c>
      <c r="D524" s="88">
        <v>22</v>
      </c>
      <c r="E524" s="4" t="s">
        <v>615</v>
      </c>
      <c r="F524" s="4">
        <v>44773</v>
      </c>
      <c r="G524" s="83" t="e">
        <f t="shared" si="64"/>
        <v>#VALUE!</v>
      </c>
    </row>
    <row r="525" spans="1:7" customFormat="1" ht="15" hidden="1" x14ac:dyDescent="0.25">
      <c r="A525" s="50" t="s">
        <v>1695</v>
      </c>
      <c r="B525" s="75"/>
      <c r="C525" s="75"/>
      <c r="D525" s="76"/>
      <c r="E525" s="4">
        <v>44382</v>
      </c>
      <c r="F525" s="4">
        <v>44746</v>
      </c>
    </row>
    <row r="526" spans="1:7" customFormat="1" ht="15" hidden="1" x14ac:dyDescent="0.25">
      <c r="A526" s="50" t="s">
        <v>1695</v>
      </c>
      <c r="B526" s="75"/>
      <c r="C526" s="75"/>
      <c r="D526" s="76"/>
      <c r="E526" s="4">
        <v>44378</v>
      </c>
      <c r="F526" s="4">
        <v>44742</v>
      </c>
    </row>
    <row r="527" spans="1:7" x14ac:dyDescent="0.2">
      <c r="A527" s="50" t="s">
        <v>1695</v>
      </c>
      <c r="B527" s="87" t="s">
        <v>59</v>
      </c>
      <c r="C527" s="87">
        <v>2</v>
      </c>
      <c r="D527" s="88">
        <v>38.479999999999997</v>
      </c>
      <c r="E527" s="4">
        <v>44743</v>
      </c>
      <c r="F527" s="4">
        <v>45107</v>
      </c>
      <c r="G527" s="83">
        <f>(F527-E527)/360</f>
        <v>1.0111111111111111</v>
      </c>
    </row>
    <row r="528" spans="1:7" customFormat="1" ht="15" hidden="1" x14ac:dyDescent="0.25">
      <c r="A528" s="50" t="s">
        <v>1702</v>
      </c>
      <c r="B528" s="75"/>
      <c r="C528" s="75"/>
      <c r="D528" s="76"/>
      <c r="E528" s="4">
        <v>42552</v>
      </c>
      <c r="F528" s="4">
        <v>44377</v>
      </c>
    </row>
    <row r="529" spans="1:7" x14ac:dyDescent="0.2">
      <c r="A529" s="50" t="s">
        <v>1702</v>
      </c>
      <c r="B529" s="87" t="s">
        <v>96</v>
      </c>
      <c r="C529" s="87">
        <v>1</v>
      </c>
      <c r="D529" s="88">
        <v>23.93</v>
      </c>
      <c r="E529" s="4" t="s">
        <v>442</v>
      </c>
      <c r="F529" s="4" t="s">
        <v>1707</v>
      </c>
      <c r="G529" s="83" t="e">
        <f>(F529-E529)/360</f>
        <v>#VALUE!</v>
      </c>
    </row>
    <row r="530" spans="1:7" customFormat="1" ht="15" hidden="1" x14ac:dyDescent="0.25">
      <c r="A530" s="50" t="s">
        <v>1708</v>
      </c>
      <c r="B530" s="75"/>
      <c r="C530" s="75"/>
      <c r="D530" s="76"/>
      <c r="E530" s="4" t="s">
        <v>804</v>
      </c>
      <c r="F530" s="4">
        <v>44469</v>
      </c>
    </row>
    <row r="531" spans="1:7" x14ac:dyDescent="0.2">
      <c r="A531" s="50" t="s">
        <v>1708</v>
      </c>
      <c r="B531" s="87" t="s">
        <v>52</v>
      </c>
      <c r="C531" s="87" t="s">
        <v>44</v>
      </c>
      <c r="D531" s="88">
        <v>16</v>
      </c>
      <c r="E531" s="4">
        <v>44572</v>
      </c>
      <c r="F531" s="4">
        <v>45301</v>
      </c>
      <c r="G531" s="83">
        <f t="shared" ref="G531:G535" si="65">(F531-E531)/360</f>
        <v>2.0249999999999999</v>
      </c>
    </row>
    <row r="532" spans="1:7" x14ac:dyDescent="0.2">
      <c r="A532" s="62" t="s">
        <v>1712</v>
      </c>
      <c r="B532" s="87" t="s">
        <v>96</v>
      </c>
      <c r="C532" s="87">
        <v>2</v>
      </c>
      <c r="D532" s="88">
        <v>62.8</v>
      </c>
      <c r="E532" s="4">
        <v>43882</v>
      </c>
      <c r="F532" s="4" t="s">
        <v>171</v>
      </c>
      <c r="G532" s="83" t="e">
        <f t="shared" si="65"/>
        <v>#VALUE!</v>
      </c>
    </row>
    <row r="533" spans="1:7" x14ac:dyDescent="0.2">
      <c r="A533" s="62" t="s">
        <v>1712</v>
      </c>
      <c r="B533" s="87" t="s">
        <v>96</v>
      </c>
      <c r="C533" s="87">
        <v>3</v>
      </c>
      <c r="D533" s="88">
        <v>100.7</v>
      </c>
      <c r="E533" s="4">
        <v>43385</v>
      </c>
      <c r="F533" s="81">
        <v>45180</v>
      </c>
      <c r="G533" s="83">
        <f t="shared" si="65"/>
        <v>4.9861111111111107</v>
      </c>
    </row>
    <row r="534" spans="1:7" x14ac:dyDescent="0.2">
      <c r="A534" s="7" t="s">
        <v>1719</v>
      </c>
      <c r="B534" s="87" t="s">
        <v>96</v>
      </c>
      <c r="C534" s="87">
        <v>1</v>
      </c>
      <c r="D534" s="88">
        <v>54.75</v>
      </c>
      <c r="E534" s="4">
        <v>43985</v>
      </c>
      <c r="F534" s="4">
        <v>45402</v>
      </c>
      <c r="G534" s="83">
        <f t="shared" si="65"/>
        <v>3.9361111111111109</v>
      </c>
    </row>
    <row r="535" spans="1:7" x14ac:dyDescent="0.2">
      <c r="A535" s="7" t="s">
        <v>1723</v>
      </c>
      <c r="B535" s="87" t="s">
        <v>96</v>
      </c>
      <c r="C535" s="87">
        <v>1</v>
      </c>
      <c r="D535" s="88">
        <v>110</v>
      </c>
      <c r="E535" s="4">
        <v>43405</v>
      </c>
      <c r="F535" s="4" t="s">
        <v>357</v>
      </c>
      <c r="G535" s="83" t="e">
        <f t="shared" si="65"/>
        <v>#VALUE!</v>
      </c>
    </row>
    <row r="536" spans="1:7" customFormat="1" ht="15" hidden="1" x14ac:dyDescent="0.25">
      <c r="A536" s="50" t="s">
        <v>1727</v>
      </c>
      <c r="B536" s="75"/>
      <c r="C536" s="75"/>
      <c r="D536" s="76"/>
      <c r="E536" s="75"/>
      <c r="F536" s="75"/>
    </row>
    <row r="537" spans="1:7" hidden="1" x14ac:dyDescent="0.2">
      <c r="A537" s="50" t="s">
        <v>1727</v>
      </c>
      <c r="B537" s="87" t="s">
        <v>96</v>
      </c>
      <c r="C537" s="87">
        <v>3</v>
      </c>
      <c r="D537" s="88">
        <v>2307</v>
      </c>
      <c r="E537" s="4">
        <v>40734</v>
      </c>
      <c r="F537" s="4">
        <v>11513</v>
      </c>
      <c r="G537" s="83">
        <f t="shared" ref="G537:G542" si="66">(F537-E537)/360</f>
        <v>-81.169444444444451</v>
      </c>
    </row>
    <row r="538" spans="1:7" x14ac:dyDescent="0.2">
      <c r="A538" s="7" t="s">
        <v>1733</v>
      </c>
      <c r="B538" s="87" t="s">
        <v>115</v>
      </c>
      <c r="C538" s="87" t="s">
        <v>44</v>
      </c>
      <c r="D538" s="88">
        <v>76.569999999999993</v>
      </c>
      <c r="E538" s="4">
        <v>44373</v>
      </c>
      <c r="F538" s="4">
        <v>45833</v>
      </c>
      <c r="G538" s="83">
        <f t="shared" si="66"/>
        <v>4.0555555555555554</v>
      </c>
    </row>
    <row r="539" spans="1:7" x14ac:dyDescent="0.2">
      <c r="A539" s="7" t="s">
        <v>1736</v>
      </c>
      <c r="B539" s="87" t="s">
        <v>115</v>
      </c>
      <c r="C539" s="87">
        <v>1</v>
      </c>
      <c r="D539" s="88">
        <v>377.79</v>
      </c>
      <c r="E539" s="4">
        <v>43511</v>
      </c>
      <c r="F539" s="4">
        <v>45336</v>
      </c>
      <c r="G539" s="83">
        <f t="shared" si="66"/>
        <v>5.0694444444444446</v>
      </c>
    </row>
    <row r="540" spans="1:7" x14ac:dyDescent="0.2">
      <c r="A540" s="7" t="s">
        <v>1740</v>
      </c>
      <c r="B540" s="87" t="s">
        <v>52</v>
      </c>
      <c r="C540" s="87" t="s">
        <v>44</v>
      </c>
      <c r="D540" s="88">
        <v>72.36</v>
      </c>
      <c r="E540" s="4" t="s">
        <v>1743</v>
      </c>
      <c r="F540" s="4">
        <v>45260</v>
      </c>
      <c r="G540" s="83" t="e">
        <f t="shared" si="66"/>
        <v>#VALUE!</v>
      </c>
    </row>
    <row r="541" spans="1:7" x14ac:dyDescent="0.2">
      <c r="A541" s="7" t="s">
        <v>1745</v>
      </c>
      <c r="B541" s="87" t="s">
        <v>115</v>
      </c>
      <c r="C541" s="87" t="s">
        <v>44</v>
      </c>
      <c r="D541" s="88">
        <v>221.26</v>
      </c>
      <c r="E541" s="4">
        <v>43770</v>
      </c>
      <c r="F541" s="4" t="s">
        <v>1749</v>
      </c>
      <c r="G541" s="83" t="e">
        <f t="shared" si="66"/>
        <v>#VALUE!</v>
      </c>
    </row>
    <row r="542" spans="1:7" x14ac:dyDescent="0.2">
      <c r="A542" s="52" t="s">
        <v>760</v>
      </c>
      <c r="B542" s="87" t="s">
        <v>96</v>
      </c>
      <c r="C542" s="87" t="s">
        <v>764</v>
      </c>
      <c r="D542" s="88">
        <v>7158.35</v>
      </c>
      <c r="E542" s="25" t="s">
        <v>517</v>
      </c>
      <c r="F542" s="25">
        <v>46295</v>
      </c>
      <c r="G542" s="83" t="e">
        <f t="shared" si="66"/>
        <v>#VALUE!</v>
      </c>
    </row>
  </sheetData>
  <autoFilter ref="A4:F542">
    <filterColumn colId="3">
      <filters>
        <filter val="1,057.92"/>
        <filter val="1,295.33"/>
        <filter val="1.50"/>
        <filter val="1.69"/>
        <filter val="1.80"/>
        <filter val="10.00"/>
        <filter val="10.80"/>
        <filter val="100.00"/>
        <filter val="100.25"/>
        <filter val="100.70"/>
        <filter val="102.00"/>
        <filter val="103.44"/>
        <filter val="104.73"/>
        <filter val="106.40"/>
        <filter val="107.42"/>
        <filter val="110.00"/>
        <filter val="111.81"/>
        <filter val="116.15"/>
        <filter val="117.66"/>
        <filter val="119.86"/>
        <filter val="12.00"/>
        <filter val="12.50"/>
        <filter val="12.79"/>
        <filter val="120.00"/>
        <filter val="126.95"/>
        <filter val="127.20"/>
        <filter val="127.42"/>
        <filter val="128.00"/>
        <filter val="133.29"/>
        <filter val="134.00"/>
        <filter val="134.86"/>
        <filter val="135.00"/>
        <filter val="136.00"/>
        <filter val="136.75"/>
        <filter val="142.30"/>
        <filter val="15.00"/>
        <filter val="151.20"/>
        <filter val="156.35"/>
        <filter val="16.00"/>
        <filter val="16.10"/>
        <filter val="162.00"/>
        <filter val="163.13"/>
        <filter val="17.65"/>
        <filter val="170.46"/>
        <filter val="175.44"/>
        <filter val="180.00"/>
        <filter val="182.44"/>
        <filter val="183.62"/>
        <filter val="186.88"/>
        <filter val="187.00"/>
        <filter val="187.57"/>
        <filter val="190.00"/>
        <filter val="192.00"/>
        <filter val="198.51"/>
        <filter val="2,056.75"/>
        <filter val="2,298.04"/>
        <filter val="2,307.00"/>
        <filter val="2,819.60"/>
        <filter val="2.80"/>
        <filter val="20.00"/>
        <filter val="20.40"/>
        <filter val="202.35"/>
        <filter val="209.76"/>
        <filter val="21.00"/>
        <filter val="21.61"/>
        <filter val="21.68"/>
        <filter val="22.00"/>
        <filter val="22.33"/>
        <filter val="22.58"/>
        <filter val="22.81"/>
        <filter val="221.26"/>
        <filter val="222.43"/>
        <filter val="222.53"/>
        <filter val="223.39"/>
        <filter val="226.70"/>
        <filter val="228.18"/>
        <filter val="23.34"/>
        <filter val="23.93"/>
        <filter val="238.68"/>
        <filter val="24.00"/>
        <filter val="24.54"/>
        <filter val="25.18"/>
        <filter val="25.76"/>
        <filter val="25.95"/>
        <filter val="250.00"/>
        <filter val="26.93"/>
        <filter val="266.16"/>
        <filter val="267.08"/>
        <filter val="267.27"/>
        <filter val="28.00"/>
        <filter val="28.23"/>
        <filter val="284.28"/>
        <filter val="284.40"/>
        <filter val="29.92"/>
        <filter val="292.78"/>
        <filter val="294.32"/>
        <filter val="3,732.22"/>
        <filter val="3.00"/>
        <filter val="30.00"/>
        <filter val="306.00"/>
        <filter val="307.00"/>
        <filter val="31.20"/>
        <filter val="31.50"/>
        <filter val="31.62"/>
        <filter val="32.00"/>
        <filter val="32.07"/>
        <filter val="32.80"/>
        <filter val="33.02"/>
        <filter val="33.22"/>
        <filter val="33.83"/>
        <filter val="339.24"/>
        <filter val="342.14"/>
        <filter val="348.91"/>
        <filter val="35.00"/>
        <filter val="36.00"/>
        <filter val="37.00"/>
        <filter val="37.02"/>
        <filter val="37.80"/>
        <filter val="370.24"/>
        <filter val="377.79"/>
        <filter val="38.48"/>
        <filter val="38.76"/>
        <filter val="39.84"/>
        <filter val="39.91"/>
        <filter val="4,578.83"/>
        <filter val="4.00"/>
        <filter val="40.03"/>
        <filter val="406.68"/>
        <filter val="41.50"/>
        <filter val="42.96"/>
        <filter val="421.00"/>
        <filter val="43.27"/>
        <filter val="44.06"/>
        <filter val="44.40"/>
        <filter val="44.53"/>
        <filter val="46.03"/>
        <filter val="46.12"/>
        <filter val="47.22"/>
        <filter val="47.42"/>
        <filter val="47.50"/>
        <filter val="48.50"/>
        <filter val="49.43"/>
        <filter val="49.85"/>
        <filter val="50.00"/>
        <filter val="50.19"/>
        <filter val="50.40"/>
        <filter val="51.78"/>
        <filter val="51.92"/>
        <filter val="52.50"/>
        <filter val="52.56"/>
        <filter val="54.62"/>
        <filter val="54.75"/>
        <filter val="54.83"/>
        <filter val="55.00"/>
        <filter val="55.22"/>
        <filter val="55.30"/>
        <filter val="55.46"/>
        <filter val="55.56"/>
        <filter val="55.80"/>
        <filter val="56.51"/>
        <filter val="56.89"/>
        <filter val="57.20"/>
        <filter val="57.56"/>
        <filter val="6.00"/>
        <filter val="60.00"/>
        <filter val="60.21"/>
        <filter val="61.50"/>
        <filter val="61.62"/>
        <filter val="61.97"/>
        <filter val="62.20"/>
        <filter val="62.80"/>
        <filter val="63.05"/>
        <filter val="63.30"/>
        <filter val="63.52"/>
        <filter val="63.87"/>
        <filter val="64.00"/>
        <filter val="64.03"/>
        <filter val="64.83"/>
        <filter val="65.56"/>
        <filter val="66.31"/>
        <filter val="66.32"/>
        <filter val="66.60"/>
        <filter val="66.74"/>
        <filter val="67.85"/>
        <filter val="677.89"/>
        <filter val="68.43"/>
        <filter val="68.60"/>
        <filter val="68.76"/>
        <filter val="68.80"/>
        <filter val="70.00"/>
        <filter val="70.43"/>
        <filter val="70.54"/>
        <filter val="700.00"/>
        <filter val="715.94"/>
        <filter val="72.36"/>
        <filter val="73.20"/>
        <filter val="73.64"/>
        <filter val="74.00"/>
        <filter val="74.53"/>
        <filter val="748.00"/>
        <filter val="76.57"/>
        <filter val="77.00"/>
        <filter val="8,530.66"/>
        <filter val="80.00"/>
        <filter val="80.04"/>
        <filter val="82.28"/>
        <filter val="84.16"/>
        <filter val="85.28"/>
        <filter val="856.00"/>
        <filter val="86.14"/>
        <filter val="9,996.49"/>
        <filter val="9.00"/>
        <filter val="9.60"/>
        <filter val="900.00"/>
        <filter val="91.00"/>
        <filter val="91.59"/>
        <filter val="92.38"/>
        <filter val="92.92"/>
        <filter val="93.18"/>
        <filter val="93.60"/>
        <filter val="93.78"/>
        <filter val="94.23"/>
        <filter val="94.56"/>
        <filter val="96.50"/>
        <filter val="96.78"/>
        <filter val="97.50"/>
        <filter val="99.70"/>
        <filter val="99.82"/>
        <filter val="NA"/>
      </filters>
    </filterColumn>
    <filterColumn colId="5">
      <filters blank="1">
        <filter val="09-Des-26"/>
        <filter val="10-Ags-22"/>
        <filter val="11-Des-23"/>
        <filter val="11-Mei-23"/>
        <filter val="13-Okt-22"/>
        <filter val="14-Ags-24"/>
        <filter val="14-Ags-25"/>
        <filter val="14-Des-22"/>
        <filter val="14-Mei-25"/>
        <filter val="15-Mei-23"/>
        <filter val="16-Ags-23"/>
        <filter val="16-Des-24"/>
        <filter val="17-Des-26"/>
        <filter val="17-Okt-26"/>
        <filter val="18-Des-24"/>
        <filter val="18-Mei-25"/>
        <filter val="19-Ags-23"/>
        <filter val="19-Mei-24"/>
        <filter val="1-Ags-22"/>
        <filter val="1-Okt-24"/>
        <filter val="20-Des-22"/>
        <filter val="20-Mei-23"/>
        <filter val="21-Ags-22"/>
        <filter val="22-Des-22"/>
        <filter val="22-Okt-22"/>
        <filter val="23-Ags-23"/>
        <filter val="23-Des-22"/>
        <filter val="23-Mei-23"/>
        <filter val="24-Des-22"/>
        <filter val="26-Ags-24"/>
        <filter val="27-Mei-23"/>
        <filter val="28-Des-24"/>
        <filter val="28-Fbe-23"/>
        <filter val="29-Des-22"/>
        <filter val="29-Des-31"/>
        <filter val="29-Okt-22"/>
        <filter val="29-Okt-26"/>
        <filter val="2-Ags-22"/>
        <filter val="2-Ags-23"/>
        <filter val="31-Ags-21"/>
        <filter val="31-Ags-22"/>
        <filter val="31-Ags-23"/>
        <filter val="31-Ags-24"/>
        <filter val="31-Des-22"/>
        <filter val="31-Des-23"/>
        <filter val="31-Des-24"/>
        <filter val="31-Mei-22"/>
        <filter val="31-Mei-23"/>
        <filter val="31-Mei-24"/>
        <filter val="31-Mei-25"/>
        <filter val="31-Okt-22"/>
        <filter val="31-Okt-23"/>
        <filter val="31-Okt-24"/>
        <filter val="3-Des-22"/>
        <filter val="3-Mei-27"/>
        <filter val="3-Okt-35"/>
        <filter val="4-Mei-23"/>
        <filter val="5-Okt-23"/>
        <filter val="6-Des-23"/>
        <filter val="6-Mei-23"/>
        <filter val="6-Okt-22"/>
        <filter val="7-Mei-22"/>
        <filter val="7-Okt-24"/>
        <filter val="9-Ags-23"/>
        <filter val="9-Mei-22"/>
        <dateGroupItem year="2030" dateTimeGrouping="year"/>
        <dateGroupItem year="2027" dateTimeGrouping="year"/>
        <dateGroupItem year="2026" dateTimeGrouping="year"/>
        <dateGroupItem year="2025" dateTimeGrouping="year"/>
        <dateGroupItem year="2024" dateTimeGrouping="year"/>
        <dateGroupItem year="2023" dateTimeGrouping="year"/>
        <dateGroupItem year="2022" dateTimeGrouping="year"/>
      </filters>
    </filterColumn>
  </autoFilter>
  <mergeCells count="91">
    <mergeCell ref="F473:F474"/>
    <mergeCell ref="F362:F364"/>
    <mergeCell ref="F373:F374"/>
    <mergeCell ref="F384:F385"/>
    <mergeCell ref="F400:F401"/>
    <mergeCell ref="F404:F405"/>
    <mergeCell ref="F412:F413"/>
    <mergeCell ref="F426:F427"/>
    <mergeCell ref="F433:F434"/>
    <mergeCell ref="F451:F452"/>
    <mergeCell ref="F453:F454"/>
    <mergeCell ref="F469:F470"/>
    <mergeCell ref="F337:F338"/>
    <mergeCell ref="F129:F130"/>
    <mergeCell ref="F131:F132"/>
    <mergeCell ref="F150:F151"/>
    <mergeCell ref="F152:F153"/>
    <mergeCell ref="F169:F170"/>
    <mergeCell ref="F195:F196"/>
    <mergeCell ref="F208:F209"/>
    <mergeCell ref="F243:F244"/>
    <mergeCell ref="F297:F298"/>
    <mergeCell ref="F303:F304"/>
    <mergeCell ref="F332:F333"/>
    <mergeCell ref="E469:E470"/>
    <mergeCell ref="E471:E472"/>
    <mergeCell ref="E473:E474"/>
    <mergeCell ref="E483:E484"/>
    <mergeCell ref="E490:E491"/>
    <mergeCell ref="F15:F16"/>
    <mergeCell ref="F63:F64"/>
    <mergeCell ref="F98:F99"/>
    <mergeCell ref="F103:F104"/>
    <mergeCell ref="F116:F117"/>
    <mergeCell ref="E297:E298"/>
    <mergeCell ref="E453:E454"/>
    <mergeCell ref="E332:E333"/>
    <mergeCell ref="E337:E338"/>
    <mergeCell ref="E362:E364"/>
    <mergeCell ref="E373:E374"/>
    <mergeCell ref="E384:E385"/>
    <mergeCell ref="E400:E401"/>
    <mergeCell ref="E404:E405"/>
    <mergeCell ref="E412:E413"/>
    <mergeCell ref="E426:E427"/>
    <mergeCell ref="E433:E434"/>
    <mergeCell ref="E451:E452"/>
    <mergeCell ref="E116:E117"/>
    <mergeCell ref="E129:E130"/>
    <mergeCell ref="E131:E132"/>
    <mergeCell ref="E133:E134"/>
    <mergeCell ref="E150:E151"/>
    <mergeCell ref="E152:E153"/>
    <mergeCell ref="A191:A192"/>
    <mergeCell ref="A193:A194"/>
    <mergeCell ref="A230:A232"/>
    <mergeCell ref="A408:A409"/>
    <mergeCell ref="E303:E304"/>
    <mergeCell ref="E156:E157"/>
    <mergeCell ref="E158:E159"/>
    <mergeCell ref="E160:E161"/>
    <mergeCell ref="E169:E170"/>
    <mergeCell ref="E195:E196"/>
    <mergeCell ref="E200:E201"/>
    <mergeCell ref="E208:E209"/>
    <mergeCell ref="E211:E212"/>
    <mergeCell ref="E243:E244"/>
    <mergeCell ref="E260:E261"/>
    <mergeCell ref="A410:A411"/>
    <mergeCell ref="E15:E16"/>
    <mergeCell ref="E35:E36"/>
    <mergeCell ref="E63:E64"/>
    <mergeCell ref="E98:E99"/>
    <mergeCell ref="E103:E105"/>
    <mergeCell ref="A162:A165"/>
    <mergeCell ref="A169:A170"/>
    <mergeCell ref="A171:A172"/>
    <mergeCell ref="A177:A178"/>
    <mergeCell ref="A185:A186"/>
    <mergeCell ref="A189:A190"/>
    <mergeCell ref="A81:A82"/>
    <mergeCell ref="A111:A112"/>
    <mergeCell ref="A114:A115"/>
    <mergeCell ref="A139:A140"/>
    <mergeCell ref="A142:A143"/>
    <mergeCell ref="A147:A148"/>
    <mergeCell ref="A12:A13"/>
    <mergeCell ref="A20:A21"/>
    <mergeCell ref="A24:A25"/>
    <mergeCell ref="A40:A41"/>
    <mergeCell ref="A61:A6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542"/>
  <sheetViews>
    <sheetView workbookViewId="0">
      <selection activeCell="F7" sqref="F7"/>
    </sheetView>
  </sheetViews>
  <sheetFormatPr defaultRowHeight="15" x14ac:dyDescent="0.25"/>
  <cols>
    <col min="1" max="1" width="33.7109375" customWidth="1"/>
    <col min="2" max="2" width="11.28515625" bestFit="1" customWidth="1"/>
    <col min="3" max="3" width="8.7109375" bestFit="1" customWidth="1"/>
    <col min="4" max="4" width="8.5703125" bestFit="1" customWidth="1"/>
  </cols>
  <sheetData>
    <row r="4" spans="1:6" ht="26.25" x14ac:dyDescent="0.25">
      <c r="A4" s="74" t="s">
        <v>1</v>
      </c>
      <c r="B4" s="85" t="s">
        <v>14</v>
      </c>
      <c r="C4" s="85" t="s">
        <v>15</v>
      </c>
      <c r="D4" s="86" t="s">
        <v>16</v>
      </c>
      <c r="E4" s="74" t="s">
        <v>17</v>
      </c>
      <c r="F4" s="74" t="s">
        <v>18</v>
      </c>
    </row>
    <row r="5" spans="1:6" x14ac:dyDescent="0.25">
      <c r="A5" s="50" t="s">
        <v>841</v>
      </c>
      <c r="B5" s="75"/>
      <c r="C5" s="75"/>
      <c r="D5" s="76"/>
      <c r="E5" s="4" t="s">
        <v>848</v>
      </c>
      <c r="F5" s="4" t="s">
        <v>849</v>
      </c>
    </row>
    <row r="6" spans="1:6" x14ac:dyDescent="0.25">
      <c r="A6" s="50" t="s">
        <v>841</v>
      </c>
      <c r="B6" s="75"/>
      <c r="C6" s="75"/>
      <c r="D6" s="76"/>
      <c r="E6" s="112" t="s">
        <v>844</v>
      </c>
      <c r="F6" s="112" t="s">
        <v>441</v>
      </c>
    </row>
    <row r="7" spans="1:6" x14ac:dyDescent="0.25">
      <c r="A7" s="50" t="s">
        <v>1368</v>
      </c>
      <c r="B7" s="75"/>
      <c r="C7" s="75"/>
      <c r="D7" s="76"/>
      <c r="E7" s="4" t="s">
        <v>1372</v>
      </c>
      <c r="F7" s="4" t="s">
        <v>441</v>
      </c>
    </row>
    <row r="8" spans="1:6" x14ac:dyDescent="0.25">
      <c r="A8" s="50" t="s">
        <v>454</v>
      </c>
      <c r="B8" s="75"/>
      <c r="C8" s="75"/>
      <c r="D8" s="76"/>
      <c r="E8" s="4" t="s">
        <v>457</v>
      </c>
      <c r="F8" s="4" t="s">
        <v>458</v>
      </c>
    </row>
    <row r="9" spans="1:6" x14ac:dyDescent="0.25">
      <c r="A9" s="50" t="s">
        <v>836</v>
      </c>
      <c r="B9" s="87" t="s">
        <v>115</v>
      </c>
      <c r="C9" s="87" t="s">
        <v>44</v>
      </c>
      <c r="D9" s="88">
        <v>9</v>
      </c>
      <c r="E9" s="4" t="s">
        <v>343</v>
      </c>
      <c r="F9" s="4" t="s">
        <v>840</v>
      </c>
    </row>
    <row r="10" spans="1:6" ht="25.5" x14ac:dyDescent="0.25">
      <c r="A10" s="50" t="s">
        <v>1529</v>
      </c>
      <c r="B10" s="75"/>
      <c r="C10" s="75"/>
      <c r="D10" s="76"/>
      <c r="E10" s="112" t="s">
        <v>1533</v>
      </c>
      <c r="F10" s="4" t="s">
        <v>1534</v>
      </c>
    </row>
    <row r="11" spans="1:6" ht="25.5" x14ac:dyDescent="0.25">
      <c r="A11" s="50" t="s">
        <v>855</v>
      </c>
      <c r="B11" s="87" t="s">
        <v>96</v>
      </c>
      <c r="C11" s="87">
        <v>3</v>
      </c>
      <c r="D11" s="88">
        <v>41.5</v>
      </c>
      <c r="E11" s="4" t="s">
        <v>643</v>
      </c>
      <c r="F11" s="4" t="s">
        <v>866</v>
      </c>
    </row>
    <row r="12" spans="1:6" x14ac:dyDescent="0.25">
      <c r="A12" s="203" t="s">
        <v>855</v>
      </c>
      <c r="B12" s="75"/>
      <c r="C12" s="75"/>
      <c r="D12" s="76"/>
      <c r="E12" s="4" t="s">
        <v>862</v>
      </c>
      <c r="F12" s="4" t="s">
        <v>864</v>
      </c>
    </row>
    <row r="13" spans="1:6" x14ac:dyDescent="0.25">
      <c r="A13" s="203" t="s">
        <v>435</v>
      </c>
      <c r="B13" s="75"/>
      <c r="C13" s="75"/>
      <c r="D13" s="76"/>
      <c r="E13" s="4" t="s">
        <v>441</v>
      </c>
      <c r="F13" s="4" t="s">
        <v>442</v>
      </c>
    </row>
    <row r="14" spans="1:6" x14ac:dyDescent="0.25">
      <c r="A14" s="50" t="s">
        <v>1150</v>
      </c>
      <c r="B14" s="75"/>
      <c r="C14" s="75"/>
      <c r="D14" s="76"/>
      <c r="E14" s="4" t="s">
        <v>1153</v>
      </c>
      <c r="F14" s="4" t="s">
        <v>442</v>
      </c>
    </row>
    <row r="15" spans="1:6" x14ac:dyDescent="0.25">
      <c r="A15" s="50" t="s">
        <v>435</v>
      </c>
      <c r="B15" s="75"/>
      <c r="C15" s="75"/>
      <c r="D15" s="76"/>
      <c r="E15" s="154" t="s">
        <v>438</v>
      </c>
      <c r="F15" s="154" t="s">
        <v>439</v>
      </c>
    </row>
    <row r="16" spans="1:6" x14ac:dyDescent="0.25">
      <c r="A16" s="50" t="s">
        <v>1702</v>
      </c>
      <c r="B16" s="87" t="s">
        <v>96</v>
      </c>
      <c r="C16" s="87">
        <v>1</v>
      </c>
      <c r="D16" s="88">
        <v>23.93</v>
      </c>
      <c r="E16" s="154" t="s">
        <v>442</v>
      </c>
      <c r="F16" s="154" t="s">
        <v>1707</v>
      </c>
    </row>
    <row r="17" spans="1:6" x14ac:dyDescent="0.25">
      <c r="A17" s="50" t="s">
        <v>1562</v>
      </c>
      <c r="B17" s="87" t="s">
        <v>52</v>
      </c>
      <c r="C17" s="87" t="s">
        <v>44</v>
      </c>
      <c r="D17" s="88">
        <v>23.34</v>
      </c>
      <c r="E17" s="112"/>
      <c r="F17" s="4" t="s">
        <v>512</v>
      </c>
    </row>
    <row r="18" spans="1:6" ht="25.5" x14ac:dyDescent="0.25">
      <c r="A18" s="7" t="s">
        <v>1034</v>
      </c>
      <c r="B18" s="87" t="s">
        <v>52</v>
      </c>
      <c r="C18" s="87">
        <v>1</v>
      </c>
      <c r="D18" s="88">
        <v>284.39999999999998</v>
      </c>
      <c r="E18" s="4" t="s">
        <v>1037</v>
      </c>
      <c r="F18" s="4" t="s">
        <v>1038</v>
      </c>
    </row>
    <row r="19" spans="1:6" x14ac:dyDescent="0.25">
      <c r="A19" s="111"/>
      <c r="B19" s="87" t="s">
        <v>96</v>
      </c>
      <c r="C19" s="87">
        <v>2</v>
      </c>
      <c r="D19" s="88">
        <v>186.88</v>
      </c>
      <c r="E19" s="4" t="s">
        <v>512</v>
      </c>
      <c r="F19" s="4" t="s">
        <v>513</v>
      </c>
    </row>
    <row r="20" spans="1:6" x14ac:dyDescent="0.25">
      <c r="A20" s="203" t="s">
        <v>855</v>
      </c>
      <c r="B20" s="75"/>
      <c r="C20" s="75"/>
      <c r="D20" s="76"/>
      <c r="E20" s="4" t="s">
        <v>874</v>
      </c>
      <c r="F20" s="4" t="s">
        <v>875</v>
      </c>
    </row>
    <row r="21" spans="1:6" x14ac:dyDescent="0.25">
      <c r="A21" s="152"/>
      <c r="B21" s="87" t="s">
        <v>52</v>
      </c>
      <c r="C21" s="87">
        <v>2</v>
      </c>
      <c r="D21" s="88">
        <v>26.93</v>
      </c>
      <c r="E21" s="4" t="s">
        <v>1330</v>
      </c>
      <c r="F21" s="4" t="s">
        <v>1331</v>
      </c>
    </row>
    <row r="22" spans="1:6" x14ac:dyDescent="0.25">
      <c r="A22" s="111"/>
      <c r="B22" s="87" t="s">
        <v>96</v>
      </c>
      <c r="C22" s="87">
        <v>2</v>
      </c>
      <c r="D22" s="88">
        <v>96.5</v>
      </c>
      <c r="E22" s="4" t="s">
        <v>1330</v>
      </c>
      <c r="F22" s="4" t="s">
        <v>1331</v>
      </c>
    </row>
    <row r="23" spans="1:6" x14ac:dyDescent="0.25">
      <c r="A23" s="111" t="s">
        <v>1333</v>
      </c>
      <c r="B23" s="75"/>
      <c r="C23" s="75"/>
      <c r="D23" s="76"/>
      <c r="E23" s="4" t="s">
        <v>1336</v>
      </c>
      <c r="F23" s="4" t="s">
        <v>1337</v>
      </c>
    </row>
    <row r="24" spans="1:6" x14ac:dyDescent="0.25">
      <c r="A24" s="203" t="s">
        <v>1087</v>
      </c>
      <c r="B24" s="87" t="s">
        <v>96</v>
      </c>
      <c r="C24" s="87">
        <v>2</v>
      </c>
      <c r="D24" s="88">
        <v>42.96</v>
      </c>
      <c r="E24" s="4" t="s">
        <v>1093</v>
      </c>
      <c r="F24" s="4" t="s">
        <v>1094</v>
      </c>
    </row>
    <row r="25" spans="1:6" x14ac:dyDescent="0.25">
      <c r="A25" s="204" t="s">
        <v>1676</v>
      </c>
      <c r="B25" s="75"/>
      <c r="C25" s="75"/>
      <c r="D25" s="76"/>
      <c r="E25" s="4" t="s">
        <v>1679</v>
      </c>
      <c r="F25" s="4" t="s">
        <v>1680</v>
      </c>
    </row>
    <row r="26" spans="1:6" x14ac:dyDescent="0.25">
      <c r="A26" s="50" t="s">
        <v>1477</v>
      </c>
      <c r="B26" s="87" t="s">
        <v>52</v>
      </c>
      <c r="C26" s="87" t="s">
        <v>44</v>
      </c>
      <c r="D26" s="88">
        <v>180</v>
      </c>
      <c r="E26" s="4" t="s">
        <v>1482</v>
      </c>
      <c r="F26" s="4" t="s">
        <v>1483</v>
      </c>
    </row>
    <row r="27" spans="1:6" x14ac:dyDescent="0.25">
      <c r="A27" s="111"/>
      <c r="B27" s="75"/>
      <c r="C27" s="75"/>
      <c r="D27" s="76"/>
      <c r="E27" s="4" t="s">
        <v>583</v>
      </c>
      <c r="F27" s="4" t="s">
        <v>584</v>
      </c>
    </row>
    <row r="28" spans="1:6" x14ac:dyDescent="0.25">
      <c r="A28" s="7" t="s">
        <v>1045</v>
      </c>
      <c r="B28" s="87" t="s">
        <v>43</v>
      </c>
      <c r="C28" s="87" t="s">
        <v>44</v>
      </c>
      <c r="D28" s="88">
        <v>9996.49</v>
      </c>
      <c r="E28" s="4" t="s">
        <v>1047</v>
      </c>
      <c r="F28" s="4" t="s">
        <v>1048</v>
      </c>
    </row>
    <row r="29" spans="1:6" ht="25.5" x14ac:dyDescent="0.25">
      <c r="A29" s="50" t="s">
        <v>823</v>
      </c>
      <c r="B29" s="87" t="s">
        <v>96</v>
      </c>
      <c r="C29" s="87">
        <v>2</v>
      </c>
      <c r="D29" s="88">
        <v>57.56</v>
      </c>
      <c r="E29" s="4" t="s">
        <v>584</v>
      </c>
      <c r="F29" s="4" t="s">
        <v>833</v>
      </c>
    </row>
    <row r="30" spans="1:6" x14ac:dyDescent="0.25">
      <c r="A30" s="50" t="s">
        <v>912</v>
      </c>
      <c r="B30" s="87" t="s">
        <v>96</v>
      </c>
      <c r="C30" s="87">
        <v>1</v>
      </c>
      <c r="D30" s="88">
        <v>61.97</v>
      </c>
      <c r="E30" s="4" t="s">
        <v>917</v>
      </c>
      <c r="F30" s="4" t="s">
        <v>918</v>
      </c>
    </row>
    <row r="31" spans="1:6" ht="38.25" x14ac:dyDescent="0.25">
      <c r="A31" s="50" t="s">
        <v>1629</v>
      </c>
      <c r="B31" s="75"/>
      <c r="C31" s="75"/>
      <c r="D31" s="76"/>
      <c r="E31" s="4" t="s">
        <v>1042</v>
      </c>
      <c r="F31" s="4" t="s">
        <v>349</v>
      </c>
    </row>
    <row r="32" spans="1:6" x14ac:dyDescent="0.25">
      <c r="A32" s="50" t="s">
        <v>1419</v>
      </c>
      <c r="B32" s="75"/>
      <c r="C32" s="75"/>
      <c r="D32" s="76"/>
      <c r="E32" s="4">
        <v>44501</v>
      </c>
      <c r="F32" s="4" t="s">
        <v>1423</v>
      </c>
    </row>
    <row r="33" spans="1:6" x14ac:dyDescent="0.25">
      <c r="A33" s="7" t="s">
        <v>1745</v>
      </c>
      <c r="B33" s="87" t="s">
        <v>115</v>
      </c>
      <c r="C33" s="87" t="s">
        <v>44</v>
      </c>
      <c r="D33" s="88">
        <v>221.26</v>
      </c>
      <c r="E33" s="4">
        <v>43770</v>
      </c>
      <c r="F33" s="4" t="s">
        <v>1749</v>
      </c>
    </row>
    <row r="34" spans="1:6" x14ac:dyDescent="0.25">
      <c r="A34" s="7" t="s">
        <v>354</v>
      </c>
      <c r="B34" s="87" t="s">
        <v>52</v>
      </c>
      <c r="C34" s="87">
        <v>1</v>
      </c>
      <c r="D34" s="88">
        <v>136</v>
      </c>
      <c r="E34" s="4">
        <v>43405</v>
      </c>
      <c r="F34" s="4" t="s">
        <v>357</v>
      </c>
    </row>
    <row r="35" spans="1:6" x14ac:dyDescent="0.25">
      <c r="A35" s="7" t="s">
        <v>1723</v>
      </c>
      <c r="B35" s="87" t="s">
        <v>96</v>
      </c>
      <c r="C35" s="87">
        <v>1</v>
      </c>
      <c r="D35" s="88">
        <v>110</v>
      </c>
      <c r="E35" s="154">
        <v>43405</v>
      </c>
      <c r="F35" s="4" t="s">
        <v>357</v>
      </c>
    </row>
    <row r="36" spans="1:6" ht="25.5" x14ac:dyDescent="0.25">
      <c r="A36" s="7" t="s">
        <v>935</v>
      </c>
      <c r="B36" s="87" t="s">
        <v>96</v>
      </c>
      <c r="C36" s="87">
        <v>1</v>
      </c>
      <c r="D36" s="88">
        <v>66.319999999999993</v>
      </c>
      <c r="E36" s="154">
        <v>43040</v>
      </c>
      <c r="F36" s="4" t="s">
        <v>938</v>
      </c>
    </row>
    <row r="37" spans="1:6" x14ac:dyDescent="0.25">
      <c r="A37" s="50" t="s">
        <v>976</v>
      </c>
      <c r="B37" s="87" t="s">
        <v>96</v>
      </c>
      <c r="C37" s="87" t="s">
        <v>44</v>
      </c>
      <c r="D37" s="88">
        <v>12.5</v>
      </c>
      <c r="E37" s="4" t="s">
        <v>297</v>
      </c>
      <c r="F37" s="4" t="s">
        <v>938</v>
      </c>
    </row>
    <row r="38" spans="1:6" x14ac:dyDescent="0.25">
      <c r="A38" s="50" t="s">
        <v>1203</v>
      </c>
      <c r="B38" s="75"/>
      <c r="C38" s="75"/>
      <c r="D38" s="76"/>
      <c r="E38" s="112">
        <v>43770</v>
      </c>
      <c r="F38" s="112" t="s">
        <v>938</v>
      </c>
    </row>
    <row r="39" spans="1:6" x14ac:dyDescent="0.25">
      <c r="A39" s="50" t="s">
        <v>155</v>
      </c>
      <c r="B39" s="75"/>
      <c r="C39" s="75"/>
      <c r="D39" s="76"/>
      <c r="E39" s="112">
        <v>43770</v>
      </c>
      <c r="F39" s="4" t="s">
        <v>158</v>
      </c>
    </row>
    <row r="40" spans="1:6" x14ac:dyDescent="0.25">
      <c r="A40" s="203" t="s">
        <v>364</v>
      </c>
      <c r="B40" s="75"/>
      <c r="C40" s="75"/>
      <c r="D40" s="76"/>
      <c r="E40" s="4" t="s">
        <v>372</v>
      </c>
      <c r="F40" s="4" t="s">
        <v>158</v>
      </c>
    </row>
    <row r="41" spans="1:6" x14ac:dyDescent="0.25">
      <c r="A41" s="203" t="s">
        <v>1171</v>
      </c>
      <c r="B41" s="75"/>
      <c r="C41" s="75"/>
      <c r="D41" s="76"/>
      <c r="E41" s="4">
        <v>43405</v>
      </c>
      <c r="F41" s="4" t="s">
        <v>158</v>
      </c>
    </row>
    <row r="42" spans="1:6" x14ac:dyDescent="0.25">
      <c r="A42" s="50" t="s">
        <v>1281</v>
      </c>
      <c r="B42" s="75"/>
      <c r="C42" s="75"/>
      <c r="D42" s="76"/>
      <c r="E42" s="4">
        <v>43770</v>
      </c>
      <c r="F42" s="4" t="s">
        <v>158</v>
      </c>
    </row>
    <row r="43" spans="1:6" x14ac:dyDescent="0.25">
      <c r="A43" s="50" t="s">
        <v>1066</v>
      </c>
      <c r="B43" s="75"/>
      <c r="C43" s="75"/>
      <c r="D43" s="76"/>
      <c r="E43" s="4">
        <v>43770</v>
      </c>
      <c r="F43" s="4" t="s">
        <v>1069</v>
      </c>
    </row>
    <row r="44" spans="1:6" x14ac:dyDescent="0.25">
      <c r="A44" s="50" t="s">
        <v>1087</v>
      </c>
      <c r="B44" s="75"/>
      <c r="C44" s="75"/>
      <c r="D44" s="76"/>
      <c r="E44" s="4">
        <v>43770</v>
      </c>
      <c r="F44" s="4" t="s">
        <v>1069</v>
      </c>
    </row>
    <row r="45" spans="1:6" x14ac:dyDescent="0.25">
      <c r="A45" s="66" t="s">
        <v>1676</v>
      </c>
      <c r="B45" s="75"/>
      <c r="C45" s="75"/>
      <c r="D45" s="76"/>
      <c r="E45" s="4">
        <v>43040</v>
      </c>
      <c r="F45" s="4" t="s">
        <v>1069</v>
      </c>
    </row>
    <row r="46" spans="1:6" x14ac:dyDescent="0.25">
      <c r="A46" s="7" t="s">
        <v>187</v>
      </c>
      <c r="B46" s="87" t="s">
        <v>43</v>
      </c>
      <c r="C46" s="87" t="s">
        <v>44</v>
      </c>
      <c r="D46" s="88">
        <v>60</v>
      </c>
      <c r="E46" s="4">
        <v>44713</v>
      </c>
      <c r="F46" s="4" t="s">
        <v>190</v>
      </c>
    </row>
    <row r="47" spans="1:6" x14ac:dyDescent="0.25">
      <c r="A47" s="7" t="s">
        <v>71</v>
      </c>
      <c r="B47" s="87" t="s">
        <v>52</v>
      </c>
      <c r="C47" s="87">
        <v>1</v>
      </c>
      <c r="D47" s="88">
        <v>292.77999999999997</v>
      </c>
      <c r="E47" s="4">
        <v>43617</v>
      </c>
      <c r="F47" s="4" t="s">
        <v>74</v>
      </c>
    </row>
    <row r="48" spans="1:6" x14ac:dyDescent="0.25">
      <c r="A48" s="50" t="s">
        <v>312</v>
      </c>
      <c r="B48" s="87" t="s">
        <v>283</v>
      </c>
      <c r="C48" s="87" t="s">
        <v>44</v>
      </c>
      <c r="D48" s="88">
        <v>1.5</v>
      </c>
      <c r="E48" s="4">
        <v>44713</v>
      </c>
      <c r="F48" s="4" t="s">
        <v>74</v>
      </c>
    </row>
    <row r="49" spans="1:6" x14ac:dyDescent="0.25">
      <c r="A49" s="50" t="s">
        <v>312</v>
      </c>
      <c r="B49" s="87" t="s">
        <v>283</v>
      </c>
      <c r="C49" s="87" t="s">
        <v>44</v>
      </c>
      <c r="D49" s="88">
        <v>1.5</v>
      </c>
      <c r="E49" s="4">
        <v>44713</v>
      </c>
      <c r="F49" s="4" t="s">
        <v>74</v>
      </c>
    </row>
    <row r="50" spans="1:6" ht="25.5" x14ac:dyDescent="0.25">
      <c r="A50" s="7" t="s">
        <v>752</v>
      </c>
      <c r="B50" s="87" t="s">
        <v>96</v>
      </c>
      <c r="C50" s="87">
        <v>3</v>
      </c>
      <c r="D50" s="88">
        <v>748</v>
      </c>
      <c r="E50" s="4">
        <v>43617</v>
      </c>
      <c r="F50" s="4" t="s">
        <v>74</v>
      </c>
    </row>
    <row r="51" spans="1:6" x14ac:dyDescent="0.25">
      <c r="A51" s="7" t="s">
        <v>1025</v>
      </c>
      <c r="B51" s="87" t="s">
        <v>43</v>
      </c>
      <c r="C51" s="87">
        <v>2</v>
      </c>
      <c r="D51" s="88">
        <v>64</v>
      </c>
      <c r="E51" s="4">
        <v>43617</v>
      </c>
      <c r="F51" s="4" t="s">
        <v>74</v>
      </c>
    </row>
    <row r="52" spans="1:6" x14ac:dyDescent="0.25">
      <c r="A52" s="50" t="s">
        <v>1484</v>
      </c>
      <c r="B52" s="87" t="s">
        <v>43</v>
      </c>
      <c r="C52" s="87" t="s">
        <v>44</v>
      </c>
      <c r="D52" s="88">
        <v>21</v>
      </c>
      <c r="E52" s="4">
        <v>44713</v>
      </c>
      <c r="F52" s="4" t="s">
        <v>74</v>
      </c>
    </row>
    <row r="53" spans="1:6" x14ac:dyDescent="0.25">
      <c r="A53" s="50" t="s">
        <v>165</v>
      </c>
      <c r="B53" s="87" t="s">
        <v>52</v>
      </c>
      <c r="C53" s="87">
        <v>1</v>
      </c>
      <c r="D53" s="88">
        <v>96.78</v>
      </c>
      <c r="E53" s="4">
        <v>43132</v>
      </c>
      <c r="F53" s="4" t="s">
        <v>171</v>
      </c>
    </row>
    <row r="54" spans="1:6" ht="25.5" x14ac:dyDescent="0.25">
      <c r="A54" s="50" t="s">
        <v>285</v>
      </c>
      <c r="B54" s="87" t="s">
        <v>283</v>
      </c>
      <c r="C54" s="87" t="s">
        <v>44</v>
      </c>
      <c r="D54" s="88">
        <v>1.5</v>
      </c>
      <c r="E54" s="4">
        <v>44713</v>
      </c>
      <c r="F54" s="4" t="s">
        <v>171</v>
      </c>
    </row>
    <row r="55" spans="1:6" x14ac:dyDescent="0.25">
      <c r="A55" s="7" t="s">
        <v>1568</v>
      </c>
      <c r="B55" s="87" t="s">
        <v>52</v>
      </c>
      <c r="C55" s="87">
        <v>2</v>
      </c>
      <c r="D55" s="88">
        <v>73.64</v>
      </c>
      <c r="E55" s="4">
        <v>43983</v>
      </c>
      <c r="F55" s="4" t="s">
        <v>171</v>
      </c>
    </row>
    <row r="56" spans="1:6" x14ac:dyDescent="0.25">
      <c r="A56" s="62" t="s">
        <v>1712</v>
      </c>
      <c r="B56" s="87" t="s">
        <v>96</v>
      </c>
      <c r="C56" s="87">
        <v>2</v>
      </c>
      <c r="D56" s="88">
        <v>62.8</v>
      </c>
      <c r="E56" s="4">
        <v>43882</v>
      </c>
      <c r="F56" s="4" t="s">
        <v>171</v>
      </c>
    </row>
    <row r="57" spans="1:6" x14ac:dyDescent="0.25">
      <c r="A57" s="7" t="s">
        <v>192</v>
      </c>
      <c r="B57" s="87" t="s">
        <v>59</v>
      </c>
      <c r="C57" s="87">
        <v>3</v>
      </c>
      <c r="D57" s="88">
        <v>22.33</v>
      </c>
      <c r="E57" s="4">
        <v>43617</v>
      </c>
      <c r="F57" s="4" t="s">
        <v>195</v>
      </c>
    </row>
    <row r="58" spans="1:6" ht="25.5" x14ac:dyDescent="0.25">
      <c r="A58" s="50" t="s">
        <v>285</v>
      </c>
      <c r="B58" s="87" t="s">
        <v>283</v>
      </c>
      <c r="C58" s="87" t="s">
        <v>44</v>
      </c>
      <c r="D58" s="88" t="s">
        <v>265</v>
      </c>
      <c r="E58" s="4">
        <v>43983</v>
      </c>
      <c r="F58" s="4" t="s">
        <v>195</v>
      </c>
    </row>
    <row r="59" spans="1:6" x14ac:dyDescent="0.25">
      <c r="A59" s="50" t="s">
        <v>312</v>
      </c>
      <c r="B59" s="75"/>
      <c r="C59" s="75"/>
      <c r="D59" s="76"/>
      <c r="E59" s="4">
        <v>43617</v>
      </c>
      <c r="F59" s="4" t="s">
        <v>195</v>
      </c>
    </row>
    <row r="60" spans="1:6" x14ac:dyDescent="0.25">
      <c r="A60" s="7" t="s">
        <v>714</v>
      </c>
      <c r="B60" s="87" t="s">
        <v>96</v>
      </c>
      <c r="C60" s="87" t="s">
        <v>44</v>
      </c>
      <c r="D60" s="88">
        <v>80</v>
      </c>
      <c r="E60" s="4">
        <v>43617</v>
      </c>
      <c r="F60" s="4" t="s">
        <v>195</v>
      </c>
    </row>
    <row r="61" spans="1:6" x14ac:dyDescent="0.25">
      <c r="A61" s="203" t="s">
        <v>1484</v>
      </c>
      <c r="B61" s="75"/>
      <c r="C61" s="75"/>
      <c r="D61" s="76"/>
      <c r="E61" s="4">
        <v>43983</v>
      </c>
      <c r="F61" s="4" t="s">
        <v>195</v>
      </c>
    </row>
    <row r="62" spans="1:6" x14ac:dyDescent="0.25">
      <c r="A62" s="203" t="s">
        <v>1016</v>
      </c>
      <c r="B62" s="75"/>
      <c r="C62" s="75"/>
      <c r="D62" s="76"/>
      <c r="E62" s="112">
        <v>43252</v>
      </c>
      <c r="F62" s="112" t="s">
        <v>1020</v>
      </c>
    </row>
    <row r="63" spans="1:6" x14ac:dyDescent="0.25">
      <c r="A63" s="50" t="s">
        <v>963</v>
      </c>
      <c r="B63" s="75"/>
      <c r="C63" s="75"/>
      <c r="D63" s="76"/>
      <c r="E63" s="154" t="s">
        <v>966</v>
      </c>
      <c r="F63" s="154" t="s">
        <v>967</v>
      </c>
    </row>
    <row r="64" spans="1:6" x14ac:dyDescent="0.25">
      <c r="A64" s="50" t="s">
        <v>271</v>
      </c>
      <c r="B64" s="87" t="s">
        <v>283</v>
      </c>
      <c r="C64" s="87" t="s">
        <v>44</v>
      </c>
      <c r="D64" s="88" t="s">
        <v>265</v>
      </c>
      <c r="E64" s="154">
        <v>44562</v>
      </c>
      <c r="F64" s="154" t="s">
        <v>284</v>
      </c>
    </row>
    <row r="65" spans="1:6" x14ac:dyDescent="0.25">
      <c r="A65" s="50" t="s">
        <v>298</v>
      </c>
      <c r="B65" s="87" t="s">
        <v>283</v>
      </c>
      <c r="C65" s="87" t="s">
        <v>44</v>
      </c>
      <c r="D65" s="88" t="s">
        <v>265</v>
      </c>
      <c r="E65" s="4">
        <v>44562</v>
      </c>
      <c r="F65" s="4" t="s">
        <v>284</v>
      </c>
    </row>
    <row r="66" spans="1:6" ht="25.5" x14ac:dyDescent="0.25">
      <c r="A66" s="7" t="s">
        <v>587</v>
      </c>
      <c r="B66" s="87" t="s">
        <v>265</v>
      </c>
      <c r="C66" s="87" t="s">
        <v>265</v>
      </c>
      <c r="D66" s="88" t="s">
        <v>265</v>
      </c>
      <c r="E66" s="4">
        <v>43831</v>
      </c>
      <c r="F66" s="4" t="s">
        <v>284</v>
      </c>
    </row>
    <row r="67" spans="1:6" ht="25.5" x14ac:dyDescent="0.25">
      <c r="A67" s="50" t="s">
        <v>823</v>
      </c>
      <c r="B67" s="87" t="s">
        <v>43</v>
      </c>
      <c r="C67" s="87">
        <v>2</v>
      </c>
      <c r="D67" s="88">
        <v>92.38</v>
      </c>
      <c r="E67" s="4">
        <v>43466</v>
      </c>
      <c r="F67" s="4" t="s">
        <v>826</v>
      </c>
    </row>
    <row r="68" spans="1:6" x14ac:dyDescent="0.25">
      <c r="A68" s="50" t="s">
        <v>418</v>
      </c>
      <c r="B68" s="87" t="s">
        <v>115</v>
      </c>
      <c r="C68" s="87">
        <v>2</v>
      </c>
      <c r="D68" s="88">
        <v>2307</v>
      </c>
      <c r="E68" s="4">
        <v>43101</v>
      </c>
      <c r="F68" s="4" t="s">
        <v>431</v>
      </c>
    </row>
    <row r="69" spans="1:6" x14ac:dyDescent="0.25">
      <c r="A69" s="50" t="s">
        <v>906</v>
      </c>
      <c r="B69" s="87" t="s">
        <v>43</v>
      </c>
      <c r="C69" s="87" t="s">
        <v>44</v>
      </c>
      <c r="D69" s="88">
        <v>55.56</v>
      </c>
      <c r="E69" s="4">
        <v>44562</v>
      </c>
      <c r="F69" s="4" t="s">
        <v>431</v>
      </c>
    </row>
    <row r="70" spans="1:6" x14ac:dyDescent="0.25">
      <c r="A70" s="50" t="s">
        <v>1368</v>
      </c>
      <c r="B70" s="87" t="s">
        <v>96</v>
      </c>
      <c r="C70" s="87">
        <v>1</v>
      </c>
      <c r="D70" s="88">
        <v>127.2</v>
      </c>
      <c r="E70" s="4">
        <v>44743</v>
      </c>
      <c r="F70" s="4" t="s">
        <v>431</v>
      </c>
    </row>
    <row r="71" spans="1:6" x14ac:dyDescent="0.25">
      <c r="A71" s="50" t="s">
        <v>271</v>
      </c>
      <c r="B71" s="75"/>
      <c r="C71" s="75"/>
      <c r="D71" s="76"/>
      <c r="E71" s="4">
        <v>43101</v>
      </c>
      <c r="F71" s="4" t="s">
        <v>280</v>
      </c>
    </row>
    <row r="72" spans="1:6" x14ac:dyDescent="0.25">
      <c r="A72" s="50" t="s">
        <v>298</v>
      </c>
      <c r="B72" s="75"/>
      <c r="C72" s="75"/>
      <c r="D72" s="76"/>
      <c r="E72" s="4">
        <v>43466</v>
      </c>
      <c r="F72" s="4" t="s">
        <v>280</v>
      </c>
    </row>
    <row r="73" spans="1:6" x14ac:dyDescent="0.25">
      <c r="A73" s="50" t="s">
        <v>906</v>
      </c>
      <c r="B73" s="75"/>
      <c r="C73" s="75"/>
      <c r="D73" s="76"/>
      <c r="E73" s="4">
        <v>43466</v>
      </c>
      <c r="F73" s="4" t="s">
        <v>280</v>
      </c>
    </row>
    <row r="74" spans="1:6" x14ac:dyDescent="0.25">
      <c r="A74" s="50" t="s">
        <v>1368</v>
      </c>
      <c r="B74" s="75"/>
      <c r="C74" s="75"/>
      <c r="D74" s="76"/>
      <c r="E74" s="4">
        <v>44379</v>
      </c>
      <c r="F74" s="4" t="s">
        <v>280</v>
      </c>
    </row>
    <row r="75" spans="1:6" x14ac:dyDescent="0.25">
      <c r="A75" s="3" t="s">
        <v>1175</v>
      </c>
      <c r="B75" s="75"/>
      <c r="C75" s="75"/>
      <c r="D75" s="76"/>
      <c r="E75" s="4">
        <v>43770</v>
      </c>
      <c r="F75" s="4" t="s">
        <v>1178</v>
      </c>
    </row>
    <row r="76" spans="1:6" x14ac:dyDescent="0.25">
      <c r="A76" s="66" t="s">
        <v>1352</v>
      </c>
      <c r="B76" s="75"/>
      <c r="C76" s="75"/>
      <c r="D76" s="76"/>
      <c r="E76" s="4">
        <v>43466</v>
      </c>
      <c r="F76" s="4" t="s">
        <v>1178</v>
      </c>
    </row>
    <row r="77" spans="1:6" x14ac:dyDescent="0.25">
      <c r="A77" s="50" t="s">
        <v>418</v>
      </c>
      <c r="B77" s="75"/>
      <c r="C77" s="75"/>
      <c r="D77" s="76"/>
      <c r="E77" s="4">
        <v>41821</v>
      </c>
      <c r="F77" s="4" t="s">
        <v>426</v>
      </c>
    </row>
    <row r="78" spans="1:6" x14ac:dyDescent="0.25">
      <c r="A78" s="50" t="s">
        <v>271</v>
      </c>
      <c r="B78" s="87" t="s">
        <v>115</v>
      </c>
      <c r="C78" s="87" t="s">
        <v>44</v>
      </c>
      <c r="D78" s="88" t="s">
        <v>265</v>
      </c>
      <c r="E78" s="4">
        <v>44440</v>
      </c>
      <c r="F78" s="4" t="s">
        <v>278</v>
      </c>
    </row>
    <row r="79" spans="1:6" x14ac:dyDescent="0.25">
      <c r="A79" s="7" t="s">
        <v>359</v>
      </c>
      <c r="B79" s="87" t="s">
        <v>43</v>
      </c>
      <c r="C79" s="87">
        <v>1</v>
      </c>
      <c r="D79" s="88">
        <v>47.22</v>
      </c>
      <c r="E79" s="4">
        <v>44075</v>
      </c>
      <c r="F79" s="4" t="s">
        <v>362</v>
      </c>
    </row>
    <row r="80" spans="1:6" x14ac:dyDescent="0.25">
      <c r="A80" s="7" t="s">
        <v>1011</v>
      </c>
      <c r="B80" s="87" t="s">
        <v>96</v>
      </c>
      <c r="C80" s="87">
        <v>1</v>
      </c>
      <c r="D80" s="88">
        <v>43.27</v>
      </c>
      <c r="E80" s="4">
        <v>43709</v>
      </c>
      <c r="F80" s="4" t="s">
        <v>1014</v>
      </c>
    </row>
    <row r="81" spans="1:6" x14ac:dyDescent="0.25">
      <c r="A81" s="203" t="s">
        <v>1466</v>
      </c>
      <c r="B81" s="75"/>
      <c r="C81" s="75"/>
      <c r="D81" s="76"/>
      <c r="E81" s="112">
        <v>42979</v>
      </c>
      <c r="F81" s="112" t="s">
        <v>1014</v>
      </c>
    </row>
    <row r="82" spans="1:6" x14ac:dyDescent="0.25">
      <c r="A82" s="203" t="s">
        <v>1571</v>
      </c>
      <c r="B82" s="87" t="s">
        <v>52</v>
      </c>
      <c r="C82" s="87" t="s">
        <v>44</v>
      </c>
      <c r="D82" s="88">
        <v>31.62</v>
      </c>
      <c r="E82" s="4">
        <v>44440</v>
      </c>
      <c r="F82" s="4" t="s">
        <v>1014</v>
      </c>
    </row>
    <row r="83" spans="1:6" x14ac:dyDescent="0.25">
      <c r="A83" s="50" t="s">
        <v>179</v>
      </c>
      <c r="B83" s="87" t="s">
        <v>115</v>
      </c>
      <c r="C83" s="87" t="s">
        <v>44</v>
      </c>
      <c r="D83" s="88">
        <v>47.5</v>
      </c>
      <c r="E83" s="4">
        <v>43344</v>
      </c>
      <c r="F83" s="4" t="s">
        <v>182</v>
      </c>
    </row>
    <row r="84" spans="1:6" x14ac:dyDescent="0.25">
      <c r="A84" s="50" t="s">
        <v>271</v>
      </c>
      <c r="B84" s="75"/>
      <c r="C84" s="75"/>
      <c r="D84" s="76"/>
      <c r="E84" s="4">
        <v>43344</v>
      </c>
      <c r="F84" s="4" t="s">
        <v>182</v>
      </c>
    </row>
    <row r="85" spans="1:6" x14ac:dyDescent="0.25">
      <c r="A85" s="111" t="s">
        <v>403</v>
      </c>
      <c r="B85" s="75"/>
      <c r="C85" s="75"/>
      <c r="D85" s="76"/>
      <c r="E85" s="4">
        <v>43344</v>
      </c>
      <c r="F85" s="4" t="s">
        <v>182</v>
      </c>
    </row>
    <row r="86" spans="1:6" x14ac:dyDescent="0.25">
      <c r="A86" s="111" t="s">
        <v>412</v>
      </c>
      <c r="B86" s="75"/>
      <c r="C86" s="75"/>
      <c r="D86" s="76"/>
      <c r="E86" s="4">
        <v>43344</v>
      </c>
      <c r="F86" s="4" t="s">
        <v>182</v>
      </c>
    </row>
    <row r="87" spans="1:6" x14ac:dyDescent="0.25">
      <c r="A87" s="50" t="s">
        <v>141</v>
      </c>
      <c r="B87" s="75"/>
      <c r="C87" s="75"/>
      <c r="D87" s="76"/>
      <c r="E87" s="4">
        <v>42248</v>
      </c>
      <c r="F87" s="4" t="s">
        <v>144</v>
      </c>
    </row>
    <row r="88" spans="1:6" x14ac:dyDescent="0.25">
      <c r="A88" s="50" t="s">
        <v>485</v>
      </c>
      <c r="B88" s="75"/>
      <c r="C88" s="75"/>
      <c r="D88" s="76"/>
      <c r="E88" s="4">
        <v>43709</v>
      </c>
      <c r="F88" s="4" t="s">
        <v>144</v>
      </c>
    </row>
    <row r="89" spans="1:6" x14ac:dyDescent="0.25">
      <c r="A89" s="50" t="s">
        <v>688</v>
      </c>
      <c r="B89" s="75"/>
      <c r="C89" s="75"/>
      <c r="D89" s="76"/>
      <c r="E89" s="4" t="s">
        <v>696</v>
      </c>
      <c r="F89" s="4" t="s">
        <v>697</v>
      </c>
    </row>
    <row r="90" spans="1:6" x14ac:dyDescent="0.25">
      <c r="A90" s="50" t="s">
        <v>976</v>
      </c>
      <c r="B90" s="75"/>
      <c r="C90" s="75"/>
      <c r="D90" s="76"/>
      <c r="E90" s="4">
        <v>44289</v>
      </c>
      <c r="F90" s="4" t="s">
        <v>521</v>
      </c>
    </row>
    <row r="91" spans="1:6" x14ac:dyDescent="0.25">
      <c r="A91" s="50" t="s">
        <v>339</v>
      </c>
      <c r="B91" s="87" t="s">
        <v>115</v>
      </c>
      <c r="C91" s="87" t="s">
        <v>44</v>
      </c>
      <c r="D91" s="88">
        <v>9</v>
      </c>
      <c r="E91" s="4" t="s">
        <v>352</v>
      </c>
      <c r="F91" s="4" t="s">
        <v>353</v>
      </c>
    </row>
    <row r="92" spans="1:6" x14ac:dyDescent="0.25">
      <c r="A92" s="50" t="s">
        <v>339</v>
      </c>
      <c r="B92" s="75"/>
      <c r="C92" s="75"/>
      <c r="D92" s="76"/>
      <c r="E92" s="4" t="s">
        <v>349</v>
      </c>
      <c r="F92" s="4" t="s">
        <v>350</v>
      </c>
    </row>
    <row r="93" spans="1:6" x14ac:dyDescent="0.25">
      <c r="A93" s="111"/>
      <c r="B93" s="87" t="s">
        <v>52</v>
      </c>
      <c r="C93" s="87">
        <v>1</v>
      </c>
      <c r="D93" s="88">
        <v>1.69</v>
      </c>
      <c r="E93" s="4" t="s">
        <v>349</v>
      </c>
      <c r="F93" s="4" t="s">
        <v>350</v>
      </c>
    </row>
    <row r="94" spans="1:6" x14ac:dyDescent="0.25">
      <c r="A94" s="50" t="s">
        <v>688</v>
      </c>
      <c r="B94" s="75"/>
      <c r="C94" s="75"/>
      <c r="D94" s="76"/>
      <c r="E94" s="112" t="s">
        <v>349</v>
      </c>
      <c r="F94" s="4" t="s">
        <v>350</v>
      </c>
    </row>
    <row r="95" spans="1:6" ht="25.5" x14ac:dyDescent="0.25">
      <c r="A95" s="50" t="s">
        <v>1339</v>
      </c>
      <c r="B95" s="75"/>
      <c r="C95" s="75"/>
      <c r="D95" s="76"/>
      <c r="E95" s="112" t="s">
        <v>1342</v>
      </c>
      <c r="F95" s="112" t="s">
        <v>350</v>
      </c>
    </row>
    <row r="96" spans="1:6" x14ac:dyDescent="0.25">
      <c r="A96" s="50" t="s">
        <v>339</v>
      </c>
      <c r="B96" s="75"/>
      <c r="C96" s="75"/>
      <c r="D96" s="76"/>
      <c r="E96" s="4" t="s">
        <v>345</v>
      </c>
      <c r="F96" s="4" t="s">
        <v>346</v>
      </c>
    </row>
    <row r="97" spans="1:6" x14ac:dyDescent="0.25">
      <c r="A97" s="111" t="s">
        <v>663</v>
      </c>
      <c r="B97" s="75"/>
      <c r="C97" s="75"/>
      <c r="D97" s="76"/>
      <c r="E97" s="4" t="s">
        <v>345</v>
      </c>
      <c r="F97" s="4" t="s">
        <v>346</v>
      </c>
    </row>
    <row r="98" spans="1:6" x14ac:dyDescent="0.25">
      <c r="A98" s="50" t="s">
        <v>688</v>
      </c>
      <c r="B98" s="75"/>
      <c r="C98" s="75"/>
      <c r="D98" s="76"/>
      <c r="E98" s="154" t="s">
        <v>345</v>
      </c>
      <c r="F98" s="154" t="s">
        <v>346</v>
      </c>
    </row>
    <row r="99" spans="1:6" ht="25.5" x14ac:dyDescent="0.25">
      <c r="A99" s="50" t="s">
        <v>202</v>
      </c>
      <c r="B99" s="87" t="s">
        <v>43</v>
      </c>
      <c r="C99" s="87">
        <v>2</v>
      </c>
      <c r="D99" s="88">
        <v>92.92</v>
      </c>
      <c r="E99" s="154" t="s">
        <v>220</v>
      </c>
      <c r="F99" s="154" t="s">
        <v>221</v>
      </c>
    </row>
    <row r="100" spans="1:6" x14ac:dyDescent="0.25">
      <c r="A100" s="50" t="s">
        <v>543</v>
      </c>
      <c r="B100" s="87" t="s">
        <v>96</v>
      </c>
      <c r="C100" s="87">
        <v>1</v>
      </c>
      <c r="D100" s="88">
        <v>68.430000000000007</v>
      </c>
      <c r="E100" s="4" t="s">
        <v>220</v>
      </c>
      <c r="F100" s="4" t="s">
        <v>549</v>
      </c>
    </row>
    <row r="101" spans="1:6" ht="25.5" x14ac:dyDescent="0.25">
      <c r="A101" s="50" t="s">
        <v>202</v>
      </c>
      <c r="B101" s="75"/>
      <c r="C101" s="75"/>
      <c r="D101" s="76"/>
      <c r="E101" s="4">
        <v>44407</v>
      </c>
      <c r="F101" s="4" t="s">
        <v>217</v>
      </c>
    </row>
    <row r="102" spans="1:6" ht="25.5" x14ac:dyDescent="0.25">
      <c r="A102" s="50" t="s">
        <v>1052</v>
      </c>
      <c r="B102" s="87" t="s">
        <v>96</v>
      </c>
      <c r="C102" s="87" t="s">
        <v>44</v>
      </c>
      <c r="D102" s="88">
        <v>4578.83</v>
      </c>
      <c r="E102" s="4" t="s">
        <v>229</v>
      </c>
      <c r="F102" s="4" t="s">
        <v>1062</v>
      </c>
    </row>
    <row r="103" spans="1:6" x14ac:dyDescent="0.25">
      <c r="A103" s="50" t="s">
        <v>222</v>
      </c>
      <c r="B103" s="87" t="s">
        <v>43</v>
      </c>
      <c r="C103" s="87">
        <v>1</v>
      </c>
      <c r="D103" s="88">
        <v>16</v>
      </c>
      <c r="E103" s="154" t="s">
        <v>229</v>
      </c>
      <c r="F103" s="154" t="s">
        <v>230</v>
      </c>
    </row>
    <row r="104" spans="1:6" ht="25.5" x14ac:dyDescent="0.25">
      <c r="A104" s="52" t="s">
        <v>760</v>
      </c>
      <c r="B104" s="75"/>
      <c r="C104" s="75"/>
      <c r="D104" s="76"/>
      <c r="E104" s="205" t="s">
        <v>765</v>
      </c>
      <c r="F104" s="205" t="s">
        <v>766</v>
      </c>
    </row>
    <row r="105" spans="1:6" ht="25.5" x14ac:dyDescent="0.25">
      <c r="A105" s="50" t="s">
        <v>786</v>
      </c>
      <c r="B105" s="87" t="s">
        <v>52</v>
      </c>
      <c r="C105" s="87" t="s">
        <v>44</v>
      </c>
      <c r="D105" s="88">
        <v>46.12</v>
      </c>
      <c r="E105" s="154">
        <v>43891</v>
      </c>
      <c r="F105" s="4" t="s">
        <v>789</v>
      </c>
    </row>
    <row r="106" spans="1:6" x14ac:dyDescent="0.25">
      <c r="A106" s="50" t="s">
        <v>1212</v>
      </c>
      <c r="B106" s="87" t="s">
        <v>43</v>
      </c>
      <c r="C106" s="87">
        <v>1</v>
      </c>
      <c r="D106" s="88">
        <v>48.5</v>
      </c>
      <c r="E106" s="4" t="s">
        <v>85</v>
      </c>
      <c r="F106" s="4" t="s">
        <v>1218</v>
      </c>
    </row>
    <row r="107" spans="1:6" x14ac:dyDescent="0.25">
      <c r="A107" s="50" t="s">
        <v>724</v>
      </c>
      <c r="B107" s="75"/>
      <c r="C107" s="75"/>
      <c r="D107" s="76"/>
      <c r="E107" s="112" t="s">
        <v>731</v>
      </c>
      <c r="F107" s="4" t="s">
        <v>732</v>
      </c>
    </row>
    <row r="108" spans="1:6" x14ac:dyDescent="0.25">
      <c r="A108" s="50" t="s">
        <v>1281</v>
      </c>
      <c r="B108" s="75"/>
      <c r="C108" s="75"/>
      <c r="D108" s="76"/>
      <c r="E108" s="4">
        <v>44314</v>
      </c>
      <c r="F108" s="4" t="s">
        <v>732</v>
      </c>
    </row>
    <row r="109" spans="1:6" x14ac:dyDescent="0.25">
      <c r="A109" s="50" t="s">
        <v>705</v>
      </c>
      <c r="B109" s="87" t="s">
        <v>52</v>
      </c>
      <c r="C109" s="87" t="s">
        <v>44</v>
      </c>
      <c r="D109" s="88">
        <v>20.399999999999999</v>
      </c>
      <c r="E109" s="4" t="s">
        <v>712</v>
      </c>
      <c r="F109" s="4" t="s">
        <v>713</v>
      </c>
    </row>
    <row r="110" spans="1:6" x14ac:dyDescent="0.25">
      <c r="A110" s="66" t="s">
        <v>1352</v>
      </c>
      <c r="B110" s="75"/>
      <c r="C110" s="75"/>
      <c r="D110" s="76"/>
      <c r="E110" s="4" t="s">
        <v>1359</v>
      </c>
      <c r="F110" s="4" t="s">
        <v>1360</v>
      </c>
    </row>
    <row r="111" spans="1:6" x14ac:dyDescent="0.25">
      <c r="A111" s="152"/>
      <c r="B111" s="87" t="s">
        <v>283</v>
      </c>
      <c r="C111" s="87" t="s">
        <v>44</v>
      </c>
      <c r="D111" s="88">
        <v>38.76</v>
      </c>
      <c r="E111" s="4" t="s">
        <v>309</v>
      </c>
      <c r="F111" s="4" t="s">
        <v>310</v>
      </c>
    </row>
    <row r="112" spans="1:6" x14ac:dyDescent="0.25">
      <c r="A112" s="152" t="s">
        <v>302</v>
      </c>
      <c r="B112" s="75"/>
      <c r="C112" s="75"/>
      <c r="D112" s="76"/>
      <c r="E112" s="4" t="s">
        <v>305</v>
      </c>
      <c r="F112" s="4" t="s">
        <v>306</v>
      </c>
    </row>
    <row r="113" spans="1:6" x14ac:dyDescent="0.25">
      <c r="A113" s="50" t="s">
        <v>1378</v>
      </c>
      <c r="B113" s="75"/>
      <c r="C113" s="75"/>
      <c r="D113" s="76"/>
      <c r="E113" s="112" t="s">
        <v>1381</v>
      </c>
      <c r="F113" s="112" t="s">
        <v>1382</v>
      </c>
    </row>
    <row r="114" spans="1:6" x14ac:dyDescent="0.25">
      <c r="A114" s="203" t="s">
        <v>811</v>
      </c>
      <c r="B114" s="75"/>
      <c r="C114" s="75"/>
      <c r="D114" s="76"/>
      <c r="E114" s="4" t="s">
        <v>792</v>
      </c>
      <c r="F114" s="4" t="s">
        <v>69</v>
      </c>
    </row>
    <row r="115" spans="1:6" x14ac:dyDescent="0.25">
      <c r="A115" s="203" t="s">
        <v>786</v>
      </c>
      <c r="B115" s="75"/>
      <c r="C115" s="75"/>
      <c r="D115" s="76"/>
      <c r="E115" s="4" t="s">
        <v>792</v>
      </c>
      <c r="F115" s="4" t="s">
        <v>65</v>
      </c>
    </row>
    <row r="116" spans="1:6" x14ac:dyDescent="0.25">
      <c r="A116" s="50" t="s">
        <v>141</v>
      </c>
      <c r="B116" s="87" t="s">
        <v>52</v>
      </c>
      <c r="C116" s="87">
        <v>1</v>
      </c>
      <c r="D116" s="88">
        <v>97.5</v>
      </c>
      <c r="E116" s="154" t="s">
        <v>146</v>
      </c>
      <c r="F116" s="154" t="s">
        <v>147</v>
      </c>
    </row>
    <row r="117" spans="1:6" x14ac:dyDescent="0.25">
      <c r="A117" s="50" t="s">
        <v>724</v>
      </c>
      <c r="B117" s="87" t="s">
        <v>96</v>
      </c>
      <c r="C117" s="87" t="s">
        <v>44</v>
      </c>
      <c r="D117" s="88">
        <v>15</v>
      </c>
      <c r="E117" s="154" t="s">
        <v>737</v>
      </c>
      <c r="F117" s="154" t="s">
        <v>147</v>
      </c>
    </row>
    <row r="118" spans="1:6" ht="25.5" x14ac:dyDescent="0.25">
      <c r="A118" s="50" t="s">
        <v>1411</v>
      </c>
      <c r="B118" s="75"/>
      <c r="C118" s="75"/>
      <c r="D118" s="76"/>
      <c r="E118" s="112" t="s">
        <v>1414</v>
      </c>
      <c r="F118" s="112" t="s">
        <v>1415</v>
      </c>
    </row>
    <row r="119" spans="1:6" x14ac:dyDescent="0.25">
      <c r="A119" s="111"/>
      <c r="B119" s="87" t="s">
        <v>43</v>
      </c>
      <c r="C119" s="87" t="s">
        <v>44</v>
      </c>
      <c r="D119" s="88">
        <v>9</v>
      </c>
      <c r="E119" s="4" t="s">
        <v>69</v>
      </c>
      <c r="F119" s="4" t="s">
        <v>70</v>
      </c>
    </row>
    <row r="120" spans="1:6" x14ac:dyDescent="0.25">
      <c r="A120" s="111" t="s">
        <v>62</v>
      </c>
      <c r="B120" s="75"/>
      <c r="C120" s="75"/>
      <c r="D120" s="76"/>
      <c r="E120" s="4" t="s">
        <v>65</v>
      </c>
      <c r="F120" s="4" t="s">
        <v>66</v>
      </c>
    </row>
    <row r="121" spans="1:6" x14ac:dyDescent="0.25">
      <c r="A121" s="111"/>
      <c r="B121" s="75"/>
      <c r="C121" s="75"/>
      <c r="D121" s="76"/>
      <c r="E121" s="4" t="s">
        <v>807</v>
      </c>
      <c r="F121" s="4" t="s">
        <v>808</v>
      </c>
    </row>
    <row r="122" spans="1:6" x14ac:dyDescent="0.25">
      <c r="A122" s="50" t="s">
        <v>1471</v>
      </c>
      <c r="B122" s="87" t="s">
        <v>52</v>
      </c>
      <c r="C122" s="87" t="s">
        <v>44</v>
      </c>
      <c r="D122" s="88">
        <v>10</v>
      </c>
      <c r="E122" s="4" t="s">
        <v>807</v>
      </c>
      <c r="F122" s="4" t="s">
        <v>808</v>
      </c>
    </row>
    <row r="123" spans="1:6" x14ac:dyDescent="0.25">
      <c r="A123" s="50" t="s">
        <v>1016</v>
      </c>
      <c r="B123" s="87" t="s">
        <v>96</v>
      </c>
      <c r="C123" s="87" t="s">
        <v>44</v>
      </c>
      <c r="D123" s="88">
        <v>15</v>
      </c>
      <c r="E123" s="4" t="s">
        <v>1023</v>
      </c>
      <c r="F123" s="4" t="s">
        <v>1024</v>
      </c>
    </row>
    <row r="124" spans="1:6" x14ac:dyDescent="0.25">
      <c r="A124" s="7" t="s">
        <v>1392</v>
      </c>
      <c r="B124" s="87" t="s">
        <v>115</v>
      </c>
      <c r="C124" s="87" t="s">
        <v>44</v>
      </c>
      <c r="D124" s="88">
        <v>10.8</v>
      </c>
      <c r="E124" s="4" t="s">
        <v>1395</v>
      </c>
      <c r="F124" s="4" t="s">
        <v>1396</v>
      </c>
    </row>
    <row r="125" spans="1:6" x14ac:dyDescent="0.25">
      <c r="A125" s="50" t="s">
        <v>485</v>
      </c>
      <c r="B125" s="87" t="s">
        <v>96</v>
      </c>
      <c r="C125" s="87" t="s">
        <v>44</v>
      </c>
      <c r="D125" s="88">
        <v>9</v>
      </c>
      <c r="E125" s="28" t="s">
        <v>492</v>
      </c>
      <c r="F125" s="4" t="s">
        <v>493</v>
      </c>
    </row>
    <row r="126" spans="1:6" ht="25.5" x14ac:dyDescent="0.25">
      <c r="A126" s="7" t="s">
        <v>1405</v>
      </c>
      <c r="B126" s="87" t="s">
        <v>52</v>
      </c>
      <c r="C126" s="87" t="s">
        <v>44</v>
      </c>
      <c r="D126" s="88">
        <v>170.46</v>
      </c>
      <c r="E126" s="4" t="s">
        <v>1409</v>
      </c>
      <c r="F126" s="4" t="s">
        <v>493</v>
      </c>
    </row>
    <row r="127" spans="1:6" x14ac:dyDescent="0.25">
      <c r="A127" s="50" t="s">
        <v>1234</v>
      </c>
      <c r="B127" s="75"/>
      <c r="C127" s="75"/>
      <c r="D127" s="76"/>
      <c r="E127" s="112" t="s">
        <v>1237</v>
      </c>
      <c r="F127" s="112" t="s">
        <v>1238</v>
      </c>
    </row>
    <row r="128" spans="1:6" ht="25.5" x14ac:dyDescent="0.25">
      <c r="A128" s="50" t="s">
        <v>393</v>
      </c>
      <c r="B128" s="87" t="s">
        <v>96</v>
      </c>
      <c r="C128" s="87">
        <v>1</v>
      </c>
      <c r="D128" s="88">
        <v>142.29499999999999</v>
      </c>
      <c r="E128" s="4" t="s">
        <v>401</v>
      </c>
      <c r="F128" s="4" t="s">
        <v>402</v>
      </c>
    </row>
    <row r="129" spans="1:6" x14ac:dyDescent="0.25">
      <c r="A129" s="50" t="s">
        <v>1175</v>
      </c>
      <c r="B129" s="87" t="s">
        <v>59</v>
      </c>
      <c r="C129" s="87">
        <v>2</v>
      </c>
      <c r="D129" s="88">
        <v>37</v>
      </c>
      <c r="E129" s="154" t="s">
        <v>1182</v>
      </c>
      <c r="F129" s="154" t="s">
        <v>1183</v>
      </c>
    </row>
    <row r="130" spans="1:6" x14ac:dyDescent="0.25">
      <c r="A130" s="50" t="s">
        <v>841</v>
      </c>
      <c r="B130" s="87" t="s">
        <v>43</v>
      </c>
      <c r="C130" s="87">
        <v>1</v>
      </c>
      <c r="D130" s="88">
        <v>32</v>
      </c>
      <c r="E130" s="154" t="s">
        <v>852</v>
      </c>
      <c r="F130" s="154" t="s">
        <v>853</v>
      </c>
    </row>
    <row r="131" spans="1:6" ht="25.5" x14ac:dyDescent="0.25">
      <c r="A131" s="50" t="s">
        <v>514</v>
      </c>
      <c r="B131" s="87" t="s">
        <v>283</v>
      </c>
      <c r="C131" s="87" t="s">
        <v>44</v>
      </c>
      <c r="D131" s="88" t="s">
        <v>265</v>
      </c>
      <c r="E131" s="154" t="s">
        <v>521</v>
      </c>
      <c r="F131" s="154" t="s">
        <v>522</v>
      </c>
    </row>
    <row r="132" spans="1:6" ht="25.5" x14ac:dyDescent="0.25">
      <c r="A132" s="50" t="s">
        <v>796</v>
      </c>
      <c r="B132" s="87" t="s">
        <v>115</v>
      </c>
      <c r="C132" s="87" t="s">
        <v>44</v>
      </c>
      <c r="D132" s="88">
        <v>57.2</v>
      </c>
      <c r="E132" s="154" t="s">
        <v>521</v>
      </c>
      <c r="F132" s="154" t="s">
        <v>522</v>
      </c>
    </row>
    <row r="133" spans="1:6" ht="25.5" x14ac:dyDescent="0.25">
      <c r="A133" s="50" t="s">
        <v>514</v>
      </c>
      <c r="B133" s="75"/>
      <c r="C133" s="75"/>
      <c r="D133" s="76"/>
      <c r="E133" s="154" t="s">
        <v>516</v>
      </c>
      <c r="F133" s="4" t="s">
        <v>517</v>
      </c>
    </row>
    <row r="134" spans="1:6" x14ac:dyDescent="0.25">
      <c r="A134" s="50" t="s">
        <v>1639</v>
      </c>
      <c r="B134" s="75"/>
      <c r="C134" s="75"/>
      <c r="D134" s="76"/>
      <c r="E134" s="154" t="s">
        <v>1642</v>
      </c>
      <c r="F134" s="4" t="s">
        <v>1643</v>
      </c>
    </row>
    <row r="135" spans="1:6" x14ac:dyDescent="0.25">
      <c r="A135" s="50" t="s">
        <v>1639</v>
      </c>
      <c r="B135" s="87" t="s">
        <v>96</v>
      </c>
      <c r="C135" s="87">
        <v>2</v>
      </c>
      <c r="D135" s="88">
        <v>37</v>
      </c>
      <c r="E135" s="4" t="s">
        <v>1642</v>
      </c>
      <c r="F135" s="4" t="s">
        <v>1643</v>
      </c>
    </row>
    <row r="136" spans="1:6" x14ac:dyDescent="0.25">
      <c r="A136" s="50" t="s">
        <v>1005</v>
      </c>
      <c r="B136" s="75"/>
      <c r="C136" s="75"/>
      <c r="D136" s="76"/>
      <c r="E136" s="4" t="s">
        <v>1008</v>
      </c>
      <c r="F136" s="4" t="s">
        <v>1009</v>
      </c>
    </row>
    <row r="137" spans="1:6" ht="25.5" x14ac:dyDescent="0.25">
      <c r="A137" s="7" t="s">
        <v>551</v>
      </c>
      <c r="B137" s="87" t="s">
        <v>96</v>
      </c>
      <c r="C137" s="87">
        <v>2</v>
      </c>
      <c r="D137" s="88">
        <v>715.94</v>
      </c>
      <c r="E137" s="4" t="s">
        <v>554</v>
      </c>
      <c r="F137" s="4" t="s">
        <v>555</v>
      </c>
    </row>
    <row r="138" spans="1:6" x14ac:dyDescent="0.25">
      <c r="A138" s="66" t="s">
        <v>1352</v>
      </c>
      <c r="B138" s="87" t="s">
        <v>52</v>
      </c>
      <c r="C138" s="87">
        <v>2</v>
      </c>
      <c r="D138" s="88">
        <v>29.92</v>
      </c>
      <c r="E138" s="4" t="s">
        <v>1366</v>
      </c>
      <c r="F138" s="4" t="s">
        <v>1367</v>
      </c>
    </row>
    <row r="139" spans="1:6" x14ac:dyDescent="0.25">
      <c r="A139" s="204" t="s">
        <v>1352</v>
      </c>
      <c r="B139" s="75"/>
      <c r="C139" s="75"/>
      <c r="D139" s="76"/>
      <c r="E139" s="4" t="s">
        <v>1363</v>
      </c>
      <c r="F139" s="4" t="s">
        <v>1364</v>
      </c>
    </row>
    <row r="140" spans="1:6" x14ac:dyDescent="0.25">
      <c r="A140" s="203" t="s">
        <v>1150</v>
      </c>
      <c r="B140" s="87" t="s">
        <v>43</v>
      </c>
      <c r="C140" s="87">
        <v>1</v>
      </c>
      <c r="D140" s="88">
        <v>61.62</v>
      </c>
      <c r="E140" s="4" t="s">
        <v>1157</v>
      </c>
      <c r="F140" s="4" t="s">
        <v>1158</v>
      </c>
    </row>
    <row r="141" spans="1:6" x14ac:dyDescent="0.25">
      <c r="A141" s="111"/>
      <c r="B141" s="87" t="s">
        <v>52</v>
      </c>
      <c r="C141" s="87" t="s">
        <v>44</v>
      </c>
      <c r="D141" s="88">
        <v>12</v>
      </c>
      <c r="E141" s="4" t="s">
        <v>501</v>
      </c>
      <c r="F141" s="4" t="s">
        <v>502</v>
      </c>
    </row>
    <row r="142" spans="1:6" x14ac:dyDescent="0.25">
      <c r="A142" s="152" t="s">
        <v>494</v>
      </c>
      <c r="B142" s="75"/>
      <c r="C142" s="75"/>
      <c r="D142" s="76"/>
      <c r="E142" s="4" t="s">
        <v>497</v>
      </c>
      <c r="F142" s="4" t="s">
        <v>498</v>
      </c>
    </row>
    <row r="143" spans="1:6" x14ac:dyDescent="0.25">
      <c r="A143" s="203" t="s">
        <v>855</v>
      </c>
      <c r="B143" s="87" t="s">
        <v>96</v>
      </c>
      <c r="C143" s="87">
        <v>3</v>
      </c>
      <c r="D143" s="88">
        <v>74.53</v>
      </c>
      <c r="E143" s="4" t="s">
        <v>879</v>
      </c>
      <c r="F143" s="4" t="s">
        <v>880</v>
      </c>
    </row>
    <row r="144" spans="1:6" ht="25.5" x14ac:dyDescent="0.25">
      <c r="A144" s="50" t="s">
        <v>855</v>
      </c>
      <c r="B144" s="75"/>
      <c r="C144" s="75"/>
      <c r="D144" s="76"/>
      <c r="E144" s="4">
        <v>44395</v>
      </c>
      <c r="F144" s="4" t="s">
        <v>877</v>
      </c>
    </row>
    <row r="145" spans="1:6" x14ac:dyDescent="0.25">
      <c r="A145" s="50" t="s">
        <v>773</v>
      </c>
      <c r="B145" s="87" t="s">
        <v>96</v>
      </c>
      <c r="C145" s="87" t="s">
        <v>44</v>
      </c>
      <c r="D145" s="88">
        <v>91.59</v>
      </c>
      <c r="E145" s="4" t="s">
        <v>781</v>
      </c>
      <c r="F145" s="4" t="s">
        <v>782</v>
      </c>
    </row>
    <row r="146" spans="1:6" x14ac:dyDescent="0.25">
      <c r="A146" s="111"/>
      <c r="B146" s="87" t="s">
        <v>96</v>
      </c>
      <c r="C146" s="87">
        <v>1</v>
      </c>
      <c r="D146" s="88">
        <v>24</v>
      </c>
      <c r="E146" s="4" t="s">
        <v>416</v>
      </c>
      <c r="F146" s="4" t="s">
        <v>417</v>
      </c>
    </row>
    <row r="147" spans="1:6" x14ac:dyDescent="0.25">
      <c r="A147" s="203" t="s">
        <v>786</v>
      </c>
      <c r="B147" s="87" t="s">
        <v>43</v>
      </c>
      <c r="C147" s="87" t="s">
        <v>44</v>
      </c>
      <c r="D147" s="88">
        <v>44.4</v>
      </c>
      <c r="E147" s="4" t="s">
        <v>778</v>
      </c>
      <c r="F147" s="4" t="s">
        <v>795</v>
      </c>
    </row>
    <row r="148" spans="1:6" x14ac:dyDescent="0.25">
      <c r="A148" s="203"/>
      <c r="B148" s="75"/>
      <c r="C148" s="75"/>
      <c r="D148" s="76"/>
      <c r="E148" s="4" t="s">
        <v>1671</v>
      </c>
      <c r="F148" s="4" t="s">
        <v>1672</v>
      </c>
    </row>
    <row r="149" spans="1:6" x14ac:dyDescent="0.25">
      <c r="A149" s="50" t="s">
        <v>1665</v>
      </c>
      <c r="B149" s="75"/>
      <c r="C149" s="75"/>
      <c r="D149" s="76"/>
      <c r="E149" s="4" t="s">
        <v>1668</v>
      </c>
      <c r="F149" s="4" t="s">
        <v>1669</v>
      </c>
    </row>
    <row r="150" spans="1:6" x14ac:dyDescent="0.25">
      <c r="A150" s="7" t="s">
        <v>959</v>
      </c>
      <c r="B150" s="87" t="s">
        <v>265</v>
      </c>
      <c r="C150" s="87" t="s">
        <v>265</v>
      </c>
      <c r="D150" s="88">
        <v>80</v>
      </c>
      <c r="E150" s="154" t="s">
        <v>961</v>
      </c>
      <c r="F150" s="154" t="s">
        <v>962</v>
      </c>
    </row>
    <row r="151" spans="1:6" x14ac:dyDescent="0.25">
      <c r="A151" s="111" t="s">
        <v>644</v>
      </c>
      <c r="B151" s="75"/>
      <c r="C151" s="75"/>
      <c r="D151" s="76"/>
      <c r="E151" s="154" t="s">
        <v>647</v>
      </c>
      <c r="F151" s="154" t="s">
        <v>648</v>
      </c>
    </row>
    <row r="152" spans="1:6" x14ac:dyDescent="0.25">
      <c r="A152" s="50" t="s">
        <v>1184</v>
      </c>
      <c r="B152" s="75"/>
      <c r="C152" s="75"/>
      <c r="D152" s="76"/>
      <c r="E152" s="154" t="s">
        <v>1187</v>
      </c>
      <c r="F152" s="154" t="s">
        <v>234</v>
      </c>
    </row>
    <row r="153" spans="1:6" x14ac:dyDescent="0.25">
      <c r="A153" s="50" t="s">
        <v>376</v>
      </c>
      <c r="B153" s="75"/>
      <c r="C153" s="75"/>
      <c r="D153" s="76"/>
      <c r="E153" s="154" t="s">
        <v>379</v>
      </c>
      <c r="F153" s="154" t="s">
        <v>380</v>
      </c>
    </row>
    <row r="154" spans="1:6" ht="25.5" x14ac:dyDescent="0.25">
      <c r="A154" s="50" t="s">
        <v>1397</v>
      </c>
      <c r="B154" s="75"/>
      <c r="C154" s="75"/>
      <c r="D154" s="76"/>
      <c r="E154" s="4" t="s">
        <v>1400</v>
      </c>
      <c r="F154" s="4" t="s">
        <v>1401</v>
      </c>
    </row>
    <row r="155" spans="1:6" x14ac:dyDescent="0.25">
      <c r="A155" s="111" t="s">
        <v>173</v>
      </c>
      <c r="B155" s="75"/>
      <c r="C155" s="75"/>
      <c r="D155" s="76"/>
      <c r="E155" s="4" t="s">
        <v>176</v>
      </c>
      <c r="F155" s="4" t="s">
        <v>177</v>
      </c>
    </row>
    <row r="156" spans="1:6" x14ac:dyDescent="0.25">
      <c r="A156" s="50" t="s">
        <v>1607</v>
      </c>
      <c r="B156" s="87" t="s">
        <v>43</v>
      </c>
      <c r="C156" s="87">
        <v>3</v>
      </c>
      <c r="D156" s="88">
        <v>1057.92</v>
      </c>
      <c r="E156" s="154" t="s">
        <v>1622</v>
      </c>
      <c r="F156" s="4" t="s">
        <v>177</v>
      </c>
    </row>
    <row r="157" spans="1:6" x14ac:dyDescent="0.25">
      <c r="A157" s="50" t="s">
        <v>1607</v>
      </c>
      <c r="B157" s="75"/>
      <c r="C157" s="75"/>
      <c r="D157" s="76"/>
      <c r="E157" s="154" t="s">
        <v>176</v>
      </c>
      <c r="F157" s="4" t="s">
        <v>1617</v>
      </c>
    </row>
    <row r="158" spans="1:6" x14ac:dyDescent="0.25">
      <c r="A158" s="50" t="s">
        <v>1607</v>
      </c>
      <c r="B158" s="75"/>
      <c r="C158" s="75"/>
      <c r="D158" s="76"/>
      <c r="E158" s="154" t="s">
        <v>1611</v>
      </c>
      <c r="F158" s="4" t="s">
        <v>1612</v>
      </c>
    </row>
    <row r="159" spans="1:6" ht="25.5" x14ac:dyDescent="0.25">
      <c r="A159" s="50" t="s">
        <v>393</v>
      </c>
      <c r="B159" s="75"/>
      <c r="C159" s="75"/>
      <c r="D159" s="76"/>
      <c r="E159" s="154" t="s">
        <v>397</v>
      </c>
      <c r="F159" s="4" t="s">
        <v>398</v>
      </c>
    </row>
    <row r="160" spans="1:6" x14ac:dyDescent="0.25">
      <c r="A160" s="50" t="s">
        <v>773</v>
      </c>
      <c r="B160" s="75"/>
      <c r="C160" s="75"/>
      <c r="D160" s="76"/>
      <c r="E160" s="154" t="s">
        <v>397</v>
      </c>
      <c r="F160" s="4" t="s">
        <v>398</v>
      </c>
    </row>
    <row r="161" spans="1:6" x14ac:dyDescent="0.25">
      <c r="A161" s="50" t="s">
        <v>688</v>
      </c>
      <c r="B161" s="75"/>
      <c r="C161" s="75"/>
      <c r="D161" s="76"/>
      <c r="E161" s="154" t="s">
        <v>691</v>
      </c>
      <c r="F161" s="4" t="s">
        <v>692</v>
      </c>
    </row>
    <row r="162" spans="1:6" x14ac:dyDescent="0.25">
      <c r="A162" s="203" t="s">
        <v>1212</v>
      </c>
      <c r="B162" s="75"/>
      <c r="C162" s="75"/>
      <c r="D162" s="76"/>
      <c r="E162" s="4" t="s">
        <v>234</v>
      </c>
      <c r="F162" s="4" t="s">
        <v>1215</v>
      </c>
    </row>
    <row r="163" spans="1:6" x14ac:dyDescent="0.25">
      <c r="A163" s="152" t="s">
        <v>231</v>
      </c>
      <c r="B163" s="87" t="s">
        <v>43</v>
      </c>
      <c r="C163" s="87" t="s">
        <v>44</v>
      </c>
      <c r="D163" s="88">
        <v>9</v>
      </c>
      <c r="E163" s="4" t="s">
        <v>234</v>
      </c>
      <c r="F163" s="4" t="s">
        <v>235</v>
      </c>
    </row>
    <row r="164" spans="1:6" x14ac:dyDescent="0.25">
      <c r="A164" s="203" t="s">
        <v>1273</v>
      </c>
      <c r="B164" s="75"/>
      <c r="C164" s="75"/>
      <c r="D164" s="76"/>
      <c r="E164" s="4" t="s">
        <v>1278</v>
      </c>
      <c r="F164" s="4" t="s">
        <v>1279</v>
      </c>
    </row>
    <row r="165" spans="1:6" x14ac:dyDescent="0.25">
      <c r="A165" s="203" t="s">
        <v>1281</v>
      </c>
      <c r="B165" s="75"/>
      <c r="C165" s="75"/>
      <c r="D165" s="76"/>
      <c r="E165" s="4" t="s">
        <v>1276</v>
      </c>
      <c r="F165" s="4" t="s">
        <v>1279</v>
      </c>
    </row>
    <row r="166" spans="1:6" ht="25.5" x14ac:dyDescent="0.25">
      <c r="A166" s="50" t="s">
        <v>29</v>
      </c>
      <c r="B166" s="75"/>
      <c r="C166" s="75"/>
      <c r="D166" s="76"/>
      <c r="E166" s="4" t="s">
        <v>33</v>
      </c>
      <c r="F166" s="4" t="s">
        <v>34</v>
      </c>
    </row>
    <row r="167" spans="1:6" x14ac:dyDescent="0.25">
      <c r="A167" s="50" t="s">
        <v>1273</v>
      </c>
      <c r="B167" s="75"/>
      <c r="C167" s="75"/>
      <c r="D167" s="76"/>
      <c r="E167" s="4" t="s">
        <v>1276</v>
      </c>
      <c r="F167" s="4" t="s">
        <v>34</v>
      </c>
    </row>
    <row r="168" spans="1:6" x14ac:dyDescent="0.25">
      <c r="A168" s="50" t="s">
        <v>1150</v>
      </c>
      <c r="B168" s="75"/>
      <c r="C168" s="75"/>
      <c r="D168" s="76"/>
      <c r="E168" s="4" t="s">
        <v>1162</v>
      </c>
      <c r="F168" s="4" t="s">
        <v>1163</v>
      </c>
    </row>
    <row r="169" spans="1:6" x14ac:dyDescent="0.25">
      <c r="A169" s="152" t="s">
        <v>503</v>
      </c>
      <c r="B169" s="87" t="s">
        <v>115</v>
      </c>
      <c r="C169" s="87" t="s">
        <v>44</v>
      </c>
      <c r="D169" s="88">
        <v>60</v>
      </c>
      <c r="E169" s="154" t="s">
        <v>506</v>
      </c>
      <c r="F169" s="154" t="s">
        <v>507</v>
      </c>
    </row>
    <row r="170" spans="1:6" x14ac:dyDescent="0.25">
      <c r="A170" s="152" t="s">
        <v>261</v>
      </c>
      <c r="B170" s="87" t="s">
        <v>115</v>
      </c>
      <c r="C170" s="87" t="s">
        <v>44</v>
      </c>
      <c r="D170" s="88" t="s">
        <v>265</v>
      </c>
      <c r="E170" s="154" t="s">
        <v>266</v>
      </c>
      <c r="F170" s="154" t="s">
        <v>267</v>
      </c>
    </row>
    <row r="171" spans="1:6" x14ac:dyDescent="0.25">
      <c r="A171" s="204" t="s">
        <v>1522</v>
      </c>
      <c r="B171" s="75"/>
      <c r="C171" s="75"/>
      <c r="D171" s="76"/>
      <c r="E171" s="112" t="s">
        <v>1525</v>
      </c>
      <c r="F171" s="112" t="s">
        <v>1526</v>
      </c>
    </row>
    <row r="172" spans="1:6" x14ac:dyDescent="0.25">
      <c r="A172" s="203" t="s">
        <v>894</v>
      </c>
      <c r="B172" s="75"/>
      <c r="C172" s="75"/>
      <c r="D172" s="76"/>
      <c r="E172" s="4" t="s">
        <v>897</v>
      </c>
      <c r="F172" s="4" t="s">
        <v>898</v>
      </c>
    </row>
    <row r="173" spans="1:6" x14ac:dyDescent="0.25">
      <c r="A173" s="50" t="s">
        <v>688</v>
      </c>
      <c r="B173" s="87" t="s">
        <v>43</v>
      </c>
      <c r="C173" s="87" t="s">
        <v>44</v>
      </c>
      <c r="D173" s="88">
        <v>4</v>
      </c>
      <c r="E173" s="112"/>
      <c r="F173" s="4" t="s">
        <v>703</v>
      </c>
    </row>
    <row r="174" spans="1:6" x14ac:dyDescent="0.25">
      <c r="A174" s="50" t="s">
        <v>631</v>
      </c>
      <c r="B174" s="75"/>
      <c r="C174" s="75"/>
      <c r="D174" s="76"/>
      <c r="E174" s="4">
        <v>44390</v>
      </c>
      <c r="F174" s="4" t="s">
        <v>637</v>
      </c>
    </row>
    <row r="175" spans="1:6" x14ac:dyDescent="0.25">
      <c r="A175" s="111" t="s">
        <v>105</v>
      </c>
      <c r="B175" s="75"/>
      <c r="C175" s="75"/>
      <c r="D175" s="76"/>
      <c r="E175" s="4" t="s">
        <v>108</v>
      </c>
      <c r="F175" s="4" t="s">
        <v>109</v>
      </c>
    </row>
    <row r="176" spans="1:6" x14ac:dyDescent="0.25">
      <c r="A176" s="50" t="s">
        <v>912</v>
      </c>
      <c r="B176" s="75"/>
      <c r="C176" s="75"/>
      <c r="D176" s="76"/>
      <c r="E176" s="4" t="s">
        <v>108</v>
      </c>
      <c r="F176" s="4" t="s">
        <v>109</v>
      </c>
    </row>
    <row r="177" spans="1:6" x14ac:dyDescent="0.25">
      <c r="A177" s="152" t="s">
        <v>1555</v>
      </c>
      <c r="B177" s="87" t="s">
        <v>96</v>
      </c>
      <c r="C177" s="87" t="s">
        <v>44</v>
      </c>
      <c r="D177" s="88">
        <v>406.68</v>
      </c>
      <c r="E177" s="4" t="s">
        <v>1559</v>
      </c>
      <c r="F177" s="4" t="s">
        <v>1560</v>
      </c>
    </row>
    <row r="178" spans="1:6" x14ac:dyDescent="0.25">
      <c r="A178" s="203" t="s">
        <v>1436</v>
      </c>
      <c r="B178" s="87" t="s">
        <v>52</v>
      </c>
      <c r="C178" s="87" t="s">
        <v>44</v>
      </c>
      <c r="D178" s="88">
        <v>10</v>
      </c>
      <c r="E178" s="4" t="s">
        <v>1440</v>
      </c>
      <c r="F178" s="4" t="s">
        <v>1441</v>
      </c>
    </row>
    <row r="179" spans="1:6" x14ac:dyDescent="0.25">
      <c r="A179" s="50" t="s">
        <v>705</v>
      </c>
      <c r="B179" s="75"/>
      <c r="C179" s="75"/>
      <c r="D179" s="76"/>
      <c r="E179" s="4" t="s">
        <v>708</v>
      </c>
      <c r="F179" s="4" t="s">
        <v>709</v>
      </c>
    </row>
    <row r="180" spans="1:6" x14ac:dyDescent="0.25">
      <c r="A180" s="50" t="s">
        <v>1562</v>
      </c>
      <c r="B180" s="75"/>
      <c r="C180" s="75"/>
      <c r="D180" s="76"/>
      <c r="E180" s="4" t="s">
        <v>708</v>
      </c>
      <c r="F180" s="4" t="s">
        <v>709</v>
      </c>
    </row>
    <row r="181" spans="1:6" x14ac:dyDescent="0.25">
      <c r="A181" s="50" t="s">
        <v>478</v>
      </c>
      <c r="B181" s="75"/>
      <c r="C181" s="75"/>
      <c r="D181" s="76"/>
      <c r="E181" s="112" t="s">
        <v>481</v>
      </c>
      <c r="F181" s="4" t="s">
        <v>482</v>
      </c>
    </row>
    <row r="182" spans="1:6" x14ac:dyDescent="0.25">
      <c r="A182" s="50" t="s">
        <v>631</v>
      </c>
      <c r="B182" s="75"/>
      <c r="C182" s="75"/>
      <c r="D182" s="76"/>
      <c r="E182" s="4">
        <v>44603</v>
      </c>
      <c r="F182" s="4" t="s">
        <v>640</v>
      </c>
    </row>
    <row r="183" spans="1:6" x14ac:dyDescent="0.25">
      <c r="A183" s="50" t="s">
        <v>339</v>
      </c>
      <c r="B183" s="75"/>
      <c r="C183" s="75"/>
      <c r="D183" s="76"/>
      <c r="E183" s="4" t="s">
        <v>342</v>
      </c>
      <c r="F183" s="4" t="s">
        <v>343</v>
      </c>
    </row>
    <row r="184" spans="1:6" x14ac:dyDescent="0.25">
      <c r="A184" s="50" t="s">
        <v>724</v>
      </c>
      <c r="B184" s="75"/>
      <c r="C184" s="75"/>
      <c r="D184" s="76"/>
      <c r="E184" s="112"/>
      <c r="F184" s="4" t="s">
        <v>734</v>
      </c>
    </row>
    <row r="185" spans="1:6" x14ac:dyDescent="0.25">
      <c r="A185" s="203" t="s">
        <v>823</v>
      </c>
      <c r="B185" s="75"/>
      <c r="C185" s="75"/>
      <c r="D185" s="76"/>
      <c r="E185" s="4" t="s">
        <v>829</v>
      </c>
      <c r="F185" s="4" t="s">
        <v>734</v>
      </c>
    </row>
    <row r="186" spans="1:6" x14ac:dyDescent="0.25">
      <c r="A186" s="203" t="s">
        <v>631</v>
      </c>
      <c r="B186" s="87" t="s">
        <v>96</v>
      </c>
      <c r="C186" s="87">
        <v>2</v>
      </c>
      <c r="D186" s="88">
        <v>68.760000000000005</v>
      </c>
      <c r="E186" s="4" t="s">
        <v>642</v>
      </c>
      <c r="F186" s="4" t="s">
        <v>643</v>
      </c>
    </row>
    <row r="187" spans="1:6" ht="25.5" x14ac:dyDescent="0.25">
      <c r="A187" s="50" t="s">
        <v>855</v>
      </c>
      <c r="B187" s="75"/>
      <c r="C187" s="75"/>
      <c r="D187" s="76"/>
      <c r="E187" s="4" t="s">
        <v>861</v>
      </c>
      <c r="F187" s="4" t="s">
        <v>862</v>
      </c>
    </row>
    <row r="188" spans="1:6" ht="25.5" x14ac:dyDescent="0.25">
      <c r="A188" s="50" t="s">
        <v>855</v>
      </c>
      <c r="B188" s="75"/>
      <c r="C188" s="75"/>
      <c r="D188" s="76"/>
      <c r="E188" s="4" t="s">
        <v>857</v>
      </c>
      <c r="F188" s="4" t="s">
        <v>858</v>
      </c>
    </row>
    <row r="189" spans="1:6" x14ac:dyDescent="0.25">
      <c r="A189" s="203" t="s">
        <v>1419</v>
      </c>
      <c r="B189" s="87" t="s">
        <v>52</v>
      </c>
      <c r="C189" s="87" t="s">
        <v>44</v>
      </c>
      <c r="D189" s="88">
        <v>133.29</v>
      </c>
      <c r="E189" s="4" t="s">
        <v>734</v>
      </c>
      <c r="F189" s="4" t="s">
        <v>1428</v>
      </c>
    </row>
    <row r="190" spans="1:6" x14ac:dyDescent="0.25">
      <c r="A190" s="203" t="s">
        <v>1105</v>
      </c>
      <c r="B190" s="87" t="s">
        <v>96</v>
      </c>
      <c r="C190" s="87" t="s">
        <v>44</v>
      </c>
      <c r="D190" s="88">
        <v>294.32</v>
      </c>
      <c r="E190" s="4">
        <v>44105</v>
      </c>
      <c r="F190" s="4">
        <v>47756</v>
      </c>
    </row>
    <row r="191" spans="1:6" x14ac:dyDescent="0.25">
      <c r="A191" s="203" t="s">
        <v>1105</v>
      </c>
      <c r="B191" s="87" t="s">
        <v>59</v>
      </c>
      <c r="C191" s="87">
        <v>1</v>
      </c>
      <c r="D191" s="88">
        <v>222.53</v>
      </c>
      <c r="E191" s="4">
        <v>44105</v>
      </c>
      <c r="F191" s="4">
        <v>47756</v>
      </c>
    </row>
    <row r="192" spans="1:6" x14ac:dyDescent="0.25">
      <c r="A192" s="152"/>
      <c r="B192" s="87" t="s">
        <v>96</v>
      </c>
      <c r="C192" s="87" t="s">
        <v>44</v>
      </c>
      <c r="D192" s="88">
        <v>44.06</v>
      </c>
      <c r="E192" s="4">
        <v>44674</v>
      </c>
      <c r="F192" s="4">
        <v>46499</v>
      </c>
    </row>
    <row r="193" spans="1:6" x14ac:dyDescent="0.25">
      <c r="A193" s="152" t="s">
        <v>91</v>
      </c>
      <c r="B193" s="75"/>
      <c r="C193" s="75"/>
      <c r="D193" s="76"/>
      <c r="E193" s="4">
        <v>44666</v>
      </c>
      <c r="F193" s="4">
        <v>46491</v>
      </c>
    </row>
    <row r="194" spans="1:6" x14ac:dyDescent="0.25">
      <c r="A194" s="152" t="s">
        <v>1649</v>
      </c>
      <c r="B194" s="87" t="s">
        <v>115</v>
      </c>
      <c r="C194" s="87">
        <v>1</v>
      </c>
      <c r="D194" s="88">
        <v>1295.325</v>
      </c>
      <c r="E194" s="4">
        <v>44666</v>
      </c>
      <c r="F194" s="4">
        <v>46491</v>
      </c>
    </row>
    <row r="195" spans="1:6" ht="25.5" x14ac:dyDescent="0.25">
      <c r="A195" s="7" t="s">
        <v>1385</v>
      </c>
      <c r="B195" s="87" t="s">
        <v>96</v>
      </c>
      <c r="C195" s="87" t="s">
        <v>44</v>
      </c>
      <c r="D195" s="88">
        <v>163.13</v>
      </c>
      <c r="E195" s="154">
        <v>44640</v>
      </c>
      <c r="F195" s="154">
        <v>46465</v>
      </c>
    </row>
    <row r="196" spans="1:6" ht="25.5" x14ac:dyDescent="0.25">
      <c r="A196" s="50" t="s">
        <v>1457</v>
      </c>
      <c r="B196" s="87" t="s">
        <v>43</v>
      </c>
      <c r="C196" s="87">
        <v>2</v>
      </c>
      <c r="D196" s="88">
        <v>102</v>
      </c>
      <c r="E196" s="154">
        <v>44621</v>
      </c>
      <c r="F196" s="154">
        <v>46446</v>
      </c>
    </row>
    <row r="197" spans="1:6" ht="25.5" x14ac:dyDescent="0.25">
      <c r="A197" s="50" t="s">
        <v>1457</v>
      </c>
      <c r="B197" s="75"/>
      <c r="C197" s="75"/>
      <c r="D197" s="76"/>
      <c r="E197" s="4">
        <v>44576</v>
      </c>
      <c r="F197" s="4">
        <v>46401</v>
      </c>
    </row>
    <row r="198" spans="1:6" x14ac:dyDescent="0.25">
      <c r="A198" s="7" t="s">
        <v>88</v>
      </c>
      <c r="B198" s="87" t="s">
        <v>52</v>
      </c>
      <c r="C198" s="87">
        <v>1</v>
      </c>
      <c r="D198" s="88">
        <v>135</v>
      </c>
      <c r="E198" s="4">
        <v>44515</v>
      </c>
      <c r="F198" s="4">
        <v>46340</v>
      </c>
    </row>
    <row r="199" spans="1:6" ht="25.5" x14ac:dyDescent="0.25">
      <c r="A199" s="52" t="s">
        <v>760</v>
      </c>
      <c r="B199" s="87" t="s">
        <v>96</v>
      </c>
      <c r="C199" s="87" t="s">
        <v>44</v>
      </c>
      <c r="D199" s="88">
        <v>1372.31</v>
      </c>
      <c r="E199" s="25" t="s">
        <v>517</v>
      </c>
      <c r="F199" s="25">
        <v>46295</v>
      </c>
    </row>
    <row r="200" spans="1:6" ht="25.5" x14ac:dyDescent="0.25">
      <c r="A200" s="52" t="s">
        <v>760</v>
      </c>
      <c r="B200" s="87" t="s">
        <v>96</v>
      </c>
      <c r="C200" s="87" t="s">
        <v>764</v>
      </c>
      <c r="D200" s="88">
        <v>7158.35</v>
      </c>
      <c r="E200" s="205" t="s">
        <v>517</v>
      </c>
      <c r="F200" s="25">
        <v>46295</v>
      </c>
    </row>
    <row r="201" spans="1:6" x14ac:dyDescent="0.25">
      <c r="A201" s="7" t="s">
        <v>523</v>
      </c>
      <c r="B201" s="87" t="s">
        <v>115</v>
      </c>
      <c r="C201" s="87" t="s">
        <v>44</v>
      </c>
      <c r="D201" s="88">
        <v>60</v>
      </c>
      <c r="E201" s="154">
        <v>44211</v>
      </c>
      <c r="F201" s="4">
        <v>46036</v>
      </c>
    </row>
    <row r="202" spans="1:6" x14ac:dyDescent="0.25">
      <c r="A202" s="50" t="s">
        <v>921</v>
      </c>
      <c r="B202" s="87" t="s">
        <v>43</v>
      </c>
      <c r="C202" s="87">
        <v>1</v>
      </c>
      <c r="D202" s="88">
        <v>31.2</v>
      </c>
      <c r="E202" s="4">
        <v>44162</v>
      </c>
      <c r="F202" s="4">
        <v>45987</v>
      </c>
    </row>
    <row r="203" spans="1:6" x14ac:dyDescent="0.25">
      <c r="A203" s="50" t="s">
        <v>921</v>
      </c>
      <c r="B203" s="87" t="s">
        <v>43</v>
      </c>
      <c r="C203" s="87">
        <v>1</v>
      </c>
      <c r="D203" s="88">
        <v>307</v>
      </c>
      <c r="E203" s="4">
        <v>44162</v>
      </c>
      <c r="F203" s="4">
        <v>45987</v>
      </c>
    </row>
    <row r="204" spans="1:6" x14ac:dyDescent="0.25">
      <c r="A204" s="50" t="s">
        <v>454</v>
      </c>
      <c r="B204" s="87" t="s">
        <v>52</v>
      </c>
      <c r="C204" s="87" t="s">
        <v>44</v>
      </c>
      <c r="D204" s="88">
        <v>32.799999999999997</v>
      </c>
      <c r="E204" s="4">
        <v>44160</v>
      </c>
      <c r="F204" s="4">
        <v>45985</v>
      </c>
    </row>
    <row r="205" spans="1:6" ht="25.5" x14ac:dyDescent="0.25">
      <c r="A205" s="50" t="s">
        <v>1397</v>
      </c>
      <c r="B205" s="87" t="s">
        <v>43</v>
      </c>
      <c r="C205" s="87">
        <v>1</v>
      </c>
      <c r="D205" s="88">
        <v>100.25</v>
      </c>
      <c r="E205" s="4" t="s">
        <v>1124</v>
      </c>
      <c r="F205" s="4">
        <v>45930</v>
      </c>
    </row>
    <row r="206" spans="1:6" ht="25.5" x14ac:dyDescent="0.25">
      <c r="A206" s="50" t="s">
        <v>1196</v>
      </c>
      <c r="B206" s="87" t="s">
        <v>43</v>
      </c>
      <c r="C206" s="87">
        <v>1</v>
      </c>
      <c r="D206" s="88">
        <v>82.28</v>
      </c>
      <c r="E206" s="4">
        <v>44771</v>
      </c>
      <c r="F206" s="4">
        <v>45866</v>
      </c>
    </row>
    <row r="207" spans="1:6" x14ac:dyDescent="0.25">
      <c r="A207" s="111"/>
      <c r="B207" s="87" t="s">
        <v>43</v>
      </c>
      <c r="C207" s="87">
        <v>1</v>
      </c>
      <c r="D207" s="88">
        <v>84.16</v>
      </c>
      <c r="E207" s="4">
        <v>44767</v>
      </c>
      <c r="F207" s="4">
        <v>45862</v>
      </c>
    </row>
    <row r="208" spans="1:6" x14ac:dyDescent="0.25">
      <c r="A208" s="111"/>
      <c r="B208" s="87" t="s">
        <v>96</v>
      </c>
      <c r="C208" s="87">
        <v>1</v>
      </c>
      <c r="D208" s="88">
        <v>127.42</v>
      </c>
      <c r="E208" s="154">
        <v>44751</v>
      </c>
      <c r="F208" s="154">
        <v>45846</v>
      </c>
    </row>
    <row r="209" spans="1:6" x14ac:dyDescent="0.25">
      <c r="A209" s="50" t="s">
        <v>1099</v>
      </c>
      <c r="B209" s="87" t="s">
        <v>96</v>
      </c>
      <c r="C209" s="87" t="s">
        <v>44</v>
      </c>
      <c r="D209" s="88">
        <v>68.8</v>
      </c>
      <c r="E209" s="154">
        <v>44749</v>
      </c>
      <c r="F209" s="154">
        <v>45844</v>
      </c>
    </row>
    <row r="210" spans="1:6" x14ac:dyDescent="0.25">
      <c r="A210" s="7" t="s">
        <v>748</v>
      </c>
      <c r="B210" s="87" t="s">
        <v>52</v>
      </c>
      <c r="C210" s="87">
        <v>1</v>
      </c>
      <c r="D210" s="88">
        <v>70.430000000000007</v>
      </c>
      <c r="E210" s="4">
        <v>44013</v>
      </c>
      <c r="F210" s="4">
        <v>45838</v>
      </c>
    </row>
    <row r="211" spans="1:6" x14ac:dyDescent="0.25">
      <c r="A211" s="7" t="s">
        <v>1733</v>
      </c>
      <c r="B211" s="87" t="s">
        <v>115</v>
      </c>
      <c r="C211" s="87" t="s">
        <v>44</v>
      </c>
      <c r="D211" s="88">
        <v>76.569999999999993</v>
      </c>
      <c r="E211" s="154">
        <v>44373</v>
      </c>
      <c r="F211" s="4">
        <v>45833</v>
      </c>
    </row>
    <row r="212" spans="1:6" x14ac:dyDescent="0.25">
      <c r="A212" s="7" t="s">
        <v>1002</v>
      </c>
      <c r="B212" s="87" t="s">
        <v>96</v>
      </c>
      <c r="C212" s="87">
        <v>1</v>
      </c>
      <c r="D212" s="88">
        <v>63.87</v>
      </c>
      <c r="E212" s="154">
        <v>43999</v>
      </c>
      <c r="F212" s="4">
        <v>45824</v>
      </c>
    </row>
    <row r="213" spans="1:6" x14ac:dyDescent="0.25">
      <c r="A213" s="7" t="s">
        <v>756</v>
      </c>
      <c r="B213" s="87" t="s">
        <v>96</v>
      </c>
      <c r="C213" s="87">
        <v>1</v>
      </c>
      <c r="D213" s="88">
        <v>99.82</v>
      </c>
      <c r="E213" s="4">
        <v>43987</v>
      </c>
      <c r="F213" s="4">
        <v>45812</v>
      </c>
    </row>
    <row r="214" spans="1:6" x14ac:dyDescent="0.25">
      <c r="A214" s="50" t="s">
        <v>444</v>
      </c>
      <c r="B214" s="87" t="s">
        <v>52</v>
      </c>
      <c r="C214" s="87" t="s">
        <v>44</v>
      </c>
      <c r="D214" s="88">
        <v>182.44</v>
      </c>
      <c r="E214" s="4">
        <v>43771</v>
      </c>
      <c r="F214" s="4">
        <v>45803</v>
      </c>
    </row>
    <row r="215" spans="1:6" x14ac:dyDescent="0.25">
      <c r="A215" s="50" t="s">
        <v>444</v>
      </c>
      <c r="B215" s="87" t="s">
        <v>96</v>
      </c>
      <c r="C215" s="87">
        <v>3</v>
      </c>
      <c r="D215" s="88">
        <v>37.024000000000001</v>
      </c>
      <c r="E215" s="4">
        <v>43771</v>
      </c>
      <c r="F215" s="4">
        <v>45803</v>
      </c>
    </row>
    <row r="216" spans="1:6" x14ac:dyDescent="0.25">
      <c r="A216" s="50" t="s">
        <v>364</v>
      </c>
      <c r="B216" s="87" t="s">
        <v>96</v>
      </c>
      <c r="C216" s="87">
        <v>3</v>
      </c>
      <c r="D216" s="88">
        <v>187</v>
      </c>
      <c r="E216" s="4" t="s">
        <v>297</v>
      </c>
      <c r="F216" s="4">
        <v>45777</v>
      </c>
    </row>
    <row r="217" spans="1:6" x14ac:dyDescent="0.25">
      <c r="A217" s="111" t="s">
        <v>527</v>
      </c>
      <c r="B217" s="87" t="s">
        <v>115</v>
      </c>
      <c r="C217" s="87" t="s">
        <v>44</v>
      </c>
      <c r="D217" s="88">
        <v>31.5</v>
      </c>
      <c r="E217" s="4">
        <v>44316</v>
      </c>
      <c r="F217" s="4">
        <v>45776</v>
      </c>
    </row>
    <row r="218" spans="1:6" x14ac:dyDescent="0.25">
      <c r="A218" s="111"/>
      <c r="B218" s="87" t="s">
        <v>115</v>
      </c>
      <c r="C218" s="87" t="s">
        <v>44</v>
      </c>
      <c r="D218" s="88">
        <v>64.83</v>
      </c>
      <c r="E218" s="4">
        <v>44316</v>
      </c>
      <c r="F218" s="4">
        <v>45776</v>
      </c>
    </row>
    <row r="219" spans="1:6" x14ac:dyDescent="0.25">
      <c r="A219" s="50" t="s">
        <v>1129</v>
      </c>
      <c r="B219" s="75"/>
      <c r="C219" s="75"/>
      <c r="D219" s="76"/>
      <c r="E219" s="112">
        <v>44677</v>
      </c>
      <c r="F219" s="112">
        <v>45772</v>
      </c>
    </row>
    <row r="220" spans="1:6" x14ac:dyDescent="0.25">
      <c r="A220" s="50" t="s">
        <v>1129</v>
      </c>
      <c r="B220" s="87" t="s">
        <v>96</v>
      </c>
      <c r="C220" s="87">
        <v>3</v>
      </c>
      <c r="D220" s="88">
        <v>20</v>
      </c>
      <c r="E220" s="4">
        <v>44670</v>
      </c>
      <c r="F220" s="4">
        <v>45772</v>
      </c>
    </row>
    <row r="221" spans="1:6" x14ac:dyDescent="0.25">
      <c r="A221" s="7" t="s">
        <v>1546</v>
      </c>
      <c r="B221" s="87" t="s">
        <v>52</v>
      </c>
      <c r="C221" s="87" t="s">
        <v>44</v>
      </c>
      <c r="D221" s="88">
        <v>21.68</v>
      </c>
      <c r="E221" s="4">
        <v>44673</v>
      </c>
      <c r="F221" s="4">
        <v>45768</v>
      </c>
    </row>
    <row r="222" spans="1:6" x14ac:dyDescent="0.25">
      <c r="A222" s="50" t="s">
        <v>124</v>
      </c>
      <c r="B222" s="87" t="s">
        <v>43</v>
      </c>
      <c r="C222" s="87" t="s">
        <v>44</v>
      </c>
      <c r="D222" s="88">
        <v>267.27</v>
      </c>
      <c r="E222" s="4">
        <v>44666</v>
      </c>
      <c r="F222" s="4">
        <v>45761</v>
      </c>
    </row>
    <row r="223" spans="1:6" x14ac:dyDescent="0.25">
      <c r="A223" s="7" t="s">
        <v>745</v>
      </c>
      <c r="B223" s="87" t="s">
        <v>96</v>
      </c>
      <c r="C223" s="87">
        <v>1</v>
      </c>
      <c r="D223" s="88">
        <v>51.92</v>
      </c>
      <c r="E223" s="4">
        <v>43936</v>
      </c>
      <c r="F223" s="4">
        <v>45761</v>
      </c>
    </row>
    <row r="224" spans="1:6" ht="25.5" x14ac:dyDescent="0.25">
      <c r="A224" s="7" t="s">
        <v>1125</v>
      </c>
      <c r="B224" s="87" t="s">
        <v>96</v>
      </c>
      <c r="C224" s="87" t="s">
        <v>44</v>
      </c>
      <c r="D224" s="88">
        <v>223.38499999999999</v>
      </c>
      <c r="E224" s="4">
        <v>43936</v>
      </c>
      <c r="F224" s="4">
        <v>45761</v>
      </c>
    </row>
    <row r="225" spans="1:6" x14ac:dyDescent="0.25">
      <c r="A225" s="111"/>
      <c r="B225" s="87" t="s">
        <v>96</v>
      </c>
      <c r="C225" s="87" t="s">
        <v>44</v>
      </c>
      <c r="D225" s="88">
        <v>63.52</v>
      </c>
      <c r="E225" s="4">
        <v>44664</v>
      </c>
      <c r="F225" s="4">
        <v>45759</v>
      </c>
    </row>
    <row r="226" spans="1:6" x14ac:dyDescent="0.25">
      <c r="A226" s="7" t="s">
        <v>1433</v>
      </c>
      <c r="B226" s="87" t="s">
        <v>43</v>
      </c>
      <c r="C226" s="87">
        <v>1</v>
      </c>
      <c r="D226" s="88">
        <v>103.44</v>
      </c>
      <c r="E226" s="4">
        <v>43922</v>
      </c>
      <c r="F226" s="4">
        <v>45747</v>
      </c>
    </row>
    <row r="227" spans="1:6" ht="25.5" x14ac:dyDescent="0.25">
      <c r="A227" s="50" t="s">
        <v>460</v>
      </c>
      <c r="B227" s="87" t="s">
        <v>96</v>
      </c>
      <c r="C227" s="87" t="s">
        <v>44</v>
      </c>
      <c r="D227" s="88">
        <v>151.19999999999999</v>
      </c>
      <c r="E227" s="4">
        <v>43905</v>
      </c>
      <c r="F227" s="4">
        <v>45730</v>
      </c>
    </row>
    <row r="228" spans="1:6" ht="25.5" x14ac:dyDescent="0.25">
      <c r="A228" s="50" t="s">
        <v>460</v>
      </c>
      <c r="B228" s="75"/>
      <c r="C228" s="75"/>
      <c r="D228" s="76"/>
      <c r="E228" s="112">
        <v>44219</v>
      </c>
      <c r="F228" s="112">
        <v>45730</v>
      </c>
    </row>
    <row r="229" spans="1:6" x14ac:dyDescent="0.25">
      <c r="A229" s="50" t="s">
        <v>1539</v>
      </c>
      <c r="B229" s="87" t="s">
        <v>96</v>
      </c>
      <c r="C229" s="87" t="s">
        <v>44</v>
      </c>
      <c r="D229" s="88">
        <v>64.03</v>
      </c>
      <c r="E229" s="4">
        <v>44626</v>
      </c>
      <c r="F229" s="4">
        <v>45721</v>
      </c>
    </row>
    <row r="230" spans="1:6" x14ac:dyDescent="0.25">
      <c r="A230" s="203" t="s">
        <v>247</v>
      </c>
      <c r="B230" s="87" t="s">
        <v>115</v>
      </c>
      <c r="C230" s="87" t="s">
        <v>44</v>
      </c>
      <c r="D230" s="88">
        <v>62.2</v>
      </c>
      <c r="E230" s="4">
        <v>44621</v>
      </c>
      <c r="F230" s="4">
        <v>45716</v>
      </c>
    </row>
    <row r="231" spans="1:6" x14ac:dyDescent="0.25">
      <c r="A231" s="203" t="s">
        <v>247</v>
      </c>
      <c r="B231" s="87" t="s">
        <v>1754</v>
      </c>
      <c r="C231" s="87">
        <v>3</v>
      </c>
      <c r="D231" s="88">
        <v>30</v>
      </c>
      <c r="E231" s="4">
        <v>44621</v>
      </c>
      <c r="F231" s="4">
        <v>45716</v>
      </c>
    </row>
    <row r="232" spans="1:6" x14ac:dyDescent="0.25">
      <c r="A232" s="152" t="s">
        <v>1243</v>
      </c>
      <c r="B232" s="87" t="s">
        <v>52</v>
      </c>
      <c r="C232" s="87" t="s">
        <v>44</v>
      </c>
      <c r="D232" s="88">
        <v>96.5</v>
      </c>
      <c r="E232" s="4">
        <v>43891</v>
      </c>
      <c r="F232" s="4">
        <v>45716</v>
      </c>
    </row>
    <row r="233" spans="1:6" x14ac:dyDescent="0.25">
      <c r="A233" s="50" t="s">
        <v>1184</v>
      </c>
      <c r="B233" s="87" t="s">
        <v>115</v>
      </c>
      <c r="C233" s="87" t="s">
        <v>44</v>
      </c>
      <c r="D233" s="88">
        <v>50</v>
      </c>
      <c r="E233" s="4">
        <v>44607</v>
      </c>
      <c r="F233" s="4">
        <v>45702</v>
      </c>
    </row>
    <row r="234" spans="1:6" x14ac:dyDescent="0.25">
      <c r="A234" s="7" t="s">
        <v>118</v>
      </c>
      <c r="B234" s="87" t="s">
        <v>52</v>
      </c>
      <c r="C234" s="87" t="s">
        <v>44</v>
      </c>
      <c r="D234" s="88">
        <v>50.19</v>
      </c>
      <c r="E234" s="4">
        <v>44603</v>
      </c>
      <c r="F234" s="4">
        <v>45698</v>
      </c>
    </row>
    <row r="235" spans="1:6" x14ac:dyDescent="0.25">
      <c r="A235" s="7" t="s">
        <v>1040</v>
      </c>
      <c r="B235" s="87" t="s">
        <v>52</v>
      </c>
      <c r="C235" s="87">
        <v>1</v>
      </c>
      <c r="D235" s="88">
        <v>134</v>
      </c>
      <c r="E235" s="4" t="s">
        <v>1042</v>
      </c>
      <c r="F235" s="4">
        <v>45690</v>
      </c>
    </row>
    <row r="236" spans="1:6" ht="25.5" x14ac:dyDescent="0.25">
      <c r="A236" s="7" t="s">
        <v>816</v>
      </c>
      <c r="B236" s="87" t="s">
        <v>96</v>
      </c>
      <c r="C236" s="87" t="s">
        <v>44</v>
      </c>
      <c r="D236" s="88">
        <v>162</v>
      </c>
      <c r="E236" s="4">
        <v>43862</v>
      </c>
      <c r="F236" s="4">
        <v>45688</v>
      </c>
    </row>
    <row r="237" spans="1:6" x14ac:dyDescent="0.25">
      <c r="A237" s="50" t="s">
        <v>894</v>
      </c>
      <c r="B237" s="87" t="s">
        <v>52</v>
      </c>
      <c r="C237" s="87">
        <v>2</v>
      </c>
      <c r="D237" s="88">
        <v>55.46</v>
      </c>
      <c r="E237" s="4">
        <v>44585</v>
      </c>
      <c r="F237" s="4">
        <v>45680</v>
      </c>
    </row>
    <row r="238" spans="1:6" x14ac:dyDescent="0.25">
      <c r="A238" s="50" t="s">
        <v>1171</v>
      </c>
      <c r="B238" s="87" t="s">
        <v>43</v>
      </c>
      <c r="C238" s="87">
        <v>3</v>
      </c>
      <c r="D238" s="88">
        <v>55.8</v>
      </c>
      <c r="E238" s="4">
        <v>44585</v>
      </c>
      <c r="F238" s="4">
        <v>45680</v>
      </c>
    </row>
    <row r="239" spans="1:6" x14ac:dyDescent="0.25">
      <c r="A239" s="50" t="s">
        <v>179</v>
      </c>
      <c r="B239" s="87" t="s">
        <v>96</v>
      </c>
      <c r="C239" s="87" t="s">
        <v>44</v>
      </c>
      <c r="D239" s="88">
        <v>10</v>
      </c>
      <c r="E239" s="4">
        <v>44568</v>
      </c>
      <c r="F239" s="4">
        <v>45663</v>
      </c>
    </row>
    <row r="240" spans="1:6" x14ac:dyDescent="0.25">
      <c r="A240" s="7" t="s">
        <v>1513</v>
      </c>
      <c r="B240" s="87" t="s">
        <v>115</v>
      </c>
      <c r="C240" s="87">
        <v>1</v>
      </c>
      <c r="D240" s="88">
        <v>39.909999999999997</v>
      </c>
      <c r="E240" s="4" t="s">
        <v>1195</v>
      </c>
      <c r="F240" s="4">
        <v>45626</v>
      </c>
    </row>
    <row r="241" spans="1:6" x14ac:dyDescent="0.25">
      <c r="A241" s="7" t="s">
        <v>956</v>
      </c>
      <c r="B241" s="87" t="s">
        <v>52</v>
      </c>
      <c r="C241" s="87" t="s">
        <v>44</v>
      </c>
      <c r="D241" s="88">
        <v>21.61</v>
      </c>
      <c r="E241" s="4">
        <v>43798</v>
      </c>
      <c r="F241" s="4">
        <v>45624</v>
      </c>
    </row>
    <row r="242" spans="1:6" ht="25.5" x14ac:dyDescent="0.25">
      <c r="A242" s="7" t="s">
        <v>1209</v>
      </c>
      <c r="B242" s="87" t="s">
        <v>52</v>
      </c>
      <c r="C242" s="87" t="s">
        <v>44</v>
      </c>
      <c r="D242" s="88">
        <v>54.62</v>
      </c>
      <c r="E242" s="4">
        <v>43797</v>
      </c>
      <c r="F242" s="4">
        <v>45623</v>
      </c>
    </row>
    <row r="243" spans="1:6" x14ac:dyDescent="0.25">
      <c r="A243" s="111"/>
      <c r="B243" s="87" t="s">
        <v>52</v>
      </c>
      <c r="C243" s="87">
        <v>2</v>
      </c>
      <c r="D243" s="88">
        <v>25.95</v>
      </c>
      <c r="E243" s="154">
        <v>44524</v>
      </c>
      <c r="F243" s="154">
        <v>45619</v>
      </c>
    </row>
    <row r="244" spans="1:6" x14ac:dyDescent="0.25">
      <c r="A244" s="50" t="s">
        <v>376</v>
      </c>
      <c r="B244" s="87" t="s">
        <v>96</v>
      </c>
      <c r="C244" s="87">
        <v>1</v>
      </c>
      <c r="D244" s="88">
        <v>68.599999999999994</v>
      </c>
      <c r="E244" s="154">
        <v>44523</v>
      </c>
      <c r="F244" s="154">
        <v>45618</v>
      </c>
    </row>
    <row r="245" spans="1:6" x14ac:dyDescent="0.25">
      <c r="A245" s="50" t="s">
        <v>912</v>
      </c>
      <c r="B245" s="87" t="s">
        <v>52</v>
      </c>
      <c r="C245" s="87">
        <v>1</v>
      </c>
      <c r="D245" s="88">
        <v>60.21</v>
      </c>
      <c r="E245" s="4">
        <v>44505</v>
      </c>
      <c r="F245" s="4">
        <v>45600</v>
      </c>
    </row>
    <row r="246" spans="1:6" x14ac:dyDescent="0.25">
      <c r="A246" s="50" t="s">
        <v>478</v>
      </c>
      <c r="B246" s="87" t="s">
        <v>96</v>
      </c>
      <c r="C246" s="87" t="s">
        <v>44</v>
      </c>
      <c r="D246" s="88">
        <v>66.599999999999994</v>
      </c>
      <c r="E246" s="112"/>
      <c r="F246" s="4">
        <v>45599</v>
      </c>
    </row>
    <row r="247" spans="1:6" x14ac:dyDescent="0.25">
      <c r="A247" s="111"/>
      <c r="B247" s="87" t="s">
        <v>52</v>
      </c>
      <c r="C247" s="87" t="s">
        <v>44</v>
      </c>
      <c r="D247" s="88">
        <v>22.81</v>
      </c>
      <c r="E247" s="4" t="s">
        <v>517</v>
      </c>
      <c r="F247" s="4">
        <v>45565</v>
      </c>
    </row>
    <row r="248" spans="1:6" ht="25.5" x14ac:dyDescent="0.25">
      <c r="A248" s="50" t="s">
        <v>679</v>
      </c>
      <c r="B248" s="87" t="s">
        <v>96</v>
      </c>
      <c r="C248" s="87" t="s">
        <v>44</v>
      </c>
      <c r="D248" s="88">
        <v>134.86000000000001</v>
      </c>
      <c r="E248" s="112">
        <v>43647</v>
      </c>
      <c r="F248" s="112">
        <v>45565</v>
      </c>
    </row>
    <row r="249" spans="1:6" x14ac:dyDescent="0.25">
      <c r="A249" s="50" t="s">
        <v>1105</v>
      </c>
      <c r="B249" s="87" t="s">
        <v>115</v>
      </c>
      <c r="C249" s="87" t="s">
        <v>44</v>
      </c>
      <c r="D249" s="88">
        <v>12</v>
      </c>
      <c r="E249" s="4" t="s">
        <v>1124</v>
      </c>
      <c r="F249" s="21">
        <v>45565</v>
      </c>
    </row>
    <row r="250" spans="1:6" ht="25.5" x14ac:dyDescent="0.25">
      <c r="A250" s="7" t="s">
        <v>1662</v>
      </c>
      <c r="B250" s="87" t="s">
        <v>96</v>
      </c>
      <c r="C250" s="87" t="s">
        <v>44</v>
      </c>
      <c r="D250" s="88">
        <v>85.28</v>
      </c>
      <c r="E250" s="4" t="s">
        <v>517</v>
      </c>
      <c r="F250" s="4">
        <v>45565</v>
      </c>
    </row>
    <row r="251" spans="1:6" x14ac:dyDescent="0.25">
      <c r="A251" s="50" t="s">
        <v>612</v>
      </c>
      <c r="B251" s="87" t="s">
        <v>52</v>
      </c>
      <c r="C251" s="87" t="s">
        <v>44</v>
      </c>
      <c r="D251" s="88">
        <v>63.05</v>
      </c>
      <c r="E251" s="4">
        <v>44469</v>
      </c>
      <c r="F251" s="4">
        <v>45564</v>
      </c>
    </row>
    <row r="252" spans="1:6" x14ac:dyDescent="0.25">
      <c r="A252" s="50" t="s">
        <v>612</v>
      </c>
      <c r="B252" s="87" t="s">
        <v>52</v>
      </c>
      <c r="C252" s="87" t="s">
        <v>44</v>
      </c>
      <c r="D252" s="88">
        <v>2.8</v>
      </c>
      <c r="E252" s="4">
        <v>44501</v>
      </c>
      <c r="F252" s="4">
        <v>45564</v>
      </c>
    </row>
    <row r="253" spans="1:6" x14ac:dyDescent="0.25">
      <c r="A253" s="50" t="s">
        <v>271</v>
      </c>
      <c r="B253" s="87" t="s">
        <v>115</v>
      </c>
      <c r="C253" s="87" t="s">
        <v>44</v>
      </c>
      <c r="D253" s="88" t="s">
        <v>265</v>
      </c>
      <c r="E253" s="4">
        <v>44461</v>
      </c>
      <c r="F253" s="4">
        <v>45556</v>
      </c>
    </row>
    <row r="254" spans="1:6" x14ac:dyDescent="0.25">
      <c r="A254" s="7" t="s">
        <v>231</v>
      </c>
      <c r="B254" s="87" t="s">
        <v>52</v>
      </c>
      <c r="C254" s="87">
        <v>2</v>
      </c>
      <c r="D254" s="88">
        <v>70</v>
      </c>
      <c r="E254" s="4">
        <v>44455</v>
      </c>
      <c r="F254" s="4">
        <v>45550</v>
      </c>
    </row>
    <row r="255" spans="1:6" x14ac:dyDescent="0.25">
      <c r="A255" s="7" t="s">
        <v>387</v>
      </c>
      <c r="B255" s="87" t="s">
        <v>96</v>
      </c>
      <c r="C255" s="87">
        <v>2</v>
      </c>
      <c r="D255" s="88">
        <v>856</v>
      </c>
      <c r="E255" s="4">
        <v>44440</v>
      </c>
      <c r="F255" s="4">
        <v>45504</v>
      </c>
    </row>
    <row r="256" spans="1:6" x14ac:dyDescent="0.25">
      <c r="A256" s="50" t="s">
        <v>612</v>
      </c>
      <c r="B256" s="75"/>
      <c r="C256" s="75"/>
      <c r="D256" s="76"/>
      <c r="E256" s="4" t="s">
        <v>615</v>
      </c>
      <c r="F256" s="4">
        <v>45504</v>
      </c>
    </row>
    <row r="257" spans="1:6" x14ac:dyDescent="0.25">
      <c r="A257" s="50" t="s">
        <v>881</v>
      </c>
      <c r="B257" s="75"/>
      <c r="C257" s="75"/>
      <c r="D257" s="76"/>
      <c r="E257" s="4">
        <v>43205</v>
      </c>
      <c r="F257" s="4">
        <v>45504</v>
      </c>
    </row>
    <row r="258" spans="1:6" x14ac:dyDescent="0.25">
      <c r="A258" s="7" t="s">
        <v>1347</v>
      </c>
      <c r="B258" s="87" t="s">
        <v>96</v>
      </c>
      <c r="C258" s="87">
        <v>1</v>
      </c>
      <c r="D258" s="88">
        <v>63.52</v>
      </c>
      <c r="E258" s="4">
        <v>43668</v>
      </c>
      <c r="F258" s="4">
        <v>45494</v>
      </c>
    </row>
    <row r="259" spans="1:6" x14ac:dyDescent="0.25">
      <c r="A259" s="111"/>
      <c r="B259" s="87" t="s">
        <v>115</v>
      </c>
      <c r="C259" s="87" t="s">
        <v>44</v>
      </c>
      <c r="D259" s="88">
        <v>91</v>
      </c>
      <c r="E259" s="4">
        <v>44763</v>
      </c>
      <c r="F259" s="4">
        <v>45493</v>
      </c>
    </row>
    <row r="260" spans="1:6" x14ac:dyDescent="0.25">
      <c r="A260" s="7" t="s">
        <v>1686</v>
      </c>
      <c r="B260" s="87" t="s">
        <v>96</v>
      </c>
      <c r="C260" s="87">
        <v>1</v>
      </c>
      <c r="D260" s="88">
        <v>93.18</v>
      </c>
      <c r="E260" s="154">
        <v>43647</v>
      </c>
      <c r="F260" s="4">
        <v>45473</v>
      </c>
    </row>
    <row r="261" spans="1:6" x14ac:dyDescent="0.25">
      <c r="A261" s="7" t="s">
        <v>101</v>
      </c>
      <c r="B261" s="87" t="s">
        <v>96</v>
      </c>
      <c r="C261" s="87">
        <v>2</v>
      </c>
      <c r="D261" s="88">
        <v>32</v>
      </c>
      <c r="E261" s="154">
        <v>43623</v>
      </c>
      <c r="F261" s="4">
        <v>45449</v>
      </c>
    </row>
    <row r="262" spans="1:6" ht="25.5" x14ac:dyDescent="0.25">
      <c r="A262" s="50" t="s">
        <v>293</v>
      </c>
      <c r="B262" s="87" t="s">
        <v>283</v>
      </c>
      <c r="C262" s="87" t="s">
        <v>44</v>
      </c>
      <c r="D262" s="88" t="s">
        <v>265</v>
      </c>
      <c r="E262" s="4" t="s">
        <v>297</v>
      </c>
      <c r="F262" s="4">
        <v>45412</v>
      </c>
    </row>
    <row r="263" spans="1:6" x14ac:dyDescent="0.25">
      <c r="A263" s="50" t="s">
        <v>470</v>
      </c>
      <c r="B263" s="75"/>
      <c r="C263" s="75"/>
      <c r="D263" s="76"/>
      <c r="E263" s="112" t="s">
        <v>474</v>
      </c>
      <c r="F263" s="112">
        <v>45412</v>
      </c>
    </row>
    <row r="264" spans="1:6" ht="25.5" x14ac:dyDescent="0.25">
      <c r="A264" s="7" t="s">
        <v>939</v>
      </c>
      <c r="B264" s="87" t="s">
        <v>43</v>
      </c>
      <c r="C264" s="87">
        <v>2</v>
      </c>
      <c r="D264" s="88">
        <v>238.68</v>
      </c>
      <c r="E264" s="4">
        <v>43578</v>
      </c>
      <c r="F264" s="4">
        <v>45404</v>
      </c>
    </row>
    <row r="265" spans="1:6" x14ac:dyDescent="0.25">
      <c r="A265" s="7" t="s">
        <v>1518</v>
      </c>
      <c r="B265" s="87" t="s">
        <v>52</v>
      </c>
      <c r="C265" s="87">
        <v>1</v>
      </c>
      <c r="D265" s="88">
        <v>22.58</v>
      </c>
      <c r="E265" s="4">
        <v>43578</v>
      </c>
      <c r="F265" s="4">
        <v>45404</v>
      </c>
    </row>
    <row r="266" spans="1:6" x14ac:dyDescent="0.25">
      <c r="A266" s="7" t="s">
        <v>1719</v>
      </c>
      <c r="B266" s="87" t="s">
        <v>96</v>
      </c>
      <c r="C266" s="87">
        <v>1</v>
      </c>
      <c r="D266" s="88">
        <v>54.75</v>
      </c>
      <c r="E266" s="4">
        <v>43985</v>
      </c>
      <c r="F266" s="4">
        <v>45402</v>
      </c>
    </row>
    <row r="267" spans="1:6" x14ac:dyDescent="0.25">
      <c r="A267" s="50" t="s">
        <v>1589</v>
      </c>
      <c r="B267" s="87" t="s">
        <v>96</v>
      </c>
      <c r="C267" s="87">
        <v>1</v>
      </c>
      <c r="D267" s="88">
        <v>63.304000000000002</v>
      </c>
      <c r="E267" s="4">
        <v>44300</v>
      </c>
      <c r="F267" s="4">
        <v>45395</v>
      </c>
    </row>
    <row r="268" spans="1:6" x14ac:dyDescent="0.25">
      <c r="A268" s="50" t="s">
        <v>1589</v>
      </c>
      <c r="B268" s="87" t="s">
        <v>96</v>
      </c>
      <c r="C268" s="87">
        <v>3</v>
      </c>
      <c r="D268" s="88" t="s">
        <v>1595</v>
      </c>
      <c r="E268" s="4">
        <v>44287</v>
      </c>
      <c r="F268" s="4">
        <v>45382</v>
      </c>
    </row>
    <row r="269" spans="1:6" ht="25.5" x14ac:dyDescent="0.25">
      <c r="A269" s="50" t="s">
        <v>1442</v>
      </c>
      <c r="B269" s="87" t="s">
        <v>52</v>
      </c>
      <c r="C269" s="87" t="s">
        <v>44</v>
      </c>
      <c r="D269" s="88">
        <v>39.840000000000003</v>
      </c>
      <c r="E269" s="4">
        <v>44639</v>
      </c>
      <c r="F269" s="4">
        <v>45369</v>
      </c>
    </row>
    <row r="270" spans="1:6" ht="25.5" x14ac:dyDescent="0.25">
      <c r="A270" s="50" t="s">
        <v>1266</v>
      </c>
      <c r="B270" s="87" t="s">
        <v>52</v>
      </c>
      <c r="C270" s="87">
        <v>1</v>
      </c>
      <c r="D270" s="88">
        <v>30</v>
      </c>
      <c r="E270" s="4">
        <v>44245</v>
      </c>
      <c r="F270" s="4">
        <v>45339</v>
      </c>
    </row>
    <row r="271" spans="1:6" ht="25.5" x14ac:dyDescent="0.25">
      <c r="A271" s="7" t="s">
        <v>1736</v>
      </c>
      <c r="B271" s="87" t="s">
        <v>115</v>
      </c>
      <c r="C271" s="87">
        <v>1</v>
      </c>
      <c r="D271" s="88">
        <v>377.79</v>
      </c>
      <c r="E271" s="4">
        <v>43511</v>
      </c>
      <c r="F271" s="4">
        <v>45336</v>
      </c>
    </row>
    <row r="272" spans="1:6" x14ac:dyDescent="0.25">
      <c r="A272" s="7" t="s">
        <v>992</v>
      </c>
      <c r="B272" s="87" t="s">
        <v>96</v>
      </c>
      <c r="C272" s="87">
        <v>1</v>
      </c>
      <c r="D272" s="88">
        <v>52.56</v>
      </c>
      <c r="E272" s="4">
        <v>44228</v>
      </c>
      <c r="F272" s="4">
        <v>45322</v>
      </c>
    </row>
    <row r="273" spans="1:6" x14ac:dyDescent="0.25">
      <c r="A273" s="7" t="s">
        <v>1222</v>
      </c>
      <c r="B273" s="75"/>
      <c r="C273" s="75"/>
      <c r="D273" s="76"/>
      <c r="E273" s="4">
        <v>43497</v>
      </c>
      <c r="F273" s="4">
        <v>45322</v>
      </c>
    </row>
    <row r="274" spans="1:6" ht="25.5" x14ac:dyDescent="0.25">
      <c r="A274" s="50" t="s">
        <v>76</v>
      </c>
      <c r="B274" s="75"/>
      <c r="C274" s="75"/>
      <c r="D274" s="76"/>
      <c r="E274" s="112">
        <v>43494</v>
      </c>
      <c r="F274" s="112">
        <v>45319</v>
      </c>
    </row>
    <row r="275" spans="1:6" x14ac:dyDescent="0.25">
      <c r="A275" s="66" t="s">
        <v>1676</v>
      </c>
      <c r="B275" s="87" t="s">
        <v>52</v>
      </c>
      <c r="C275" s="87">
        <v>1</v>
      </c>
      <c r="D275" s="88">
        <v>66.31</v>
      </c>
      <c r="E275" s="4">
        <v>44222</v>
      </c>
      <c r="F275" s="4">
        <v>45314</v>
      </c>
    </row>
    <row r="276" spans="1:6" x14ac:dyDescent="0.25">
      <c r="A276" s="7" t="s">
        <v>112</v>
      </c>
      <c r="B276" s="87" t="s">
        <v>115</v>
      </c>
      <c r="C276" s="87" t="s">
        <v>44</v>
      </c>
      <c r="D276" s="88">
        <v>250</v>
      </c>
      <c r="E276" s="4">
        <v>43480</v>
      </c>
      <c r="F276" s="4">
        <v>45305</v>
      </c>
    </row>
    <row r="277" spans="1:6" ht="25.5" x14ac:dyDescent="0.25">
      <c r="A277" s="50" t="s">
        <v>1708</v>
      </c>
      <c r="B277" s="87" t="s">
        <v>52</v>
      </c>
      <c r="C277" s="87" t="s">
        <v>44</v>
      </c>
      <c r="D277" s="88">
        <v>16</v>
      </c>
      <c r="E277" s="4">
        <v>44572</v>
      </c>
      <c r="F277" s="4">
        <v>45301</v>
      </c>
    </row>
    <row r="278" spans="1:6" ht="25.5" x14ac:dyDescent="0.25">
      <c r="A278" s="7" t="s">
        <v>407</v>
      </c>
      <c r="B278" s="87" t="s">
        <v>52</v>
      </c>
      <c r="C278" s="87" t="s">
        <v>44</v>
      </c>
      <c r="D278" s="88">
        <v>47.42</v>
      </c>
      <c r="E278" s="4" t="s">
        <v>410</v>
      </c>
      <c r="F278" s="4">
        <v>45260</v>
      </c>
    </row>
    <row r="279" spans="1:6" ht="25.5" x14ac:dyDescent="0.25">
      <c r="A279" s="7" t="s">
        <v>1740</v>
      </c>
      <c r="B279" s="87" t="s">
        <v>52</v>
      </c>
      <c r="C279" s="87" t="s">
        <v>44</v>
      </c>
      <c r="D279" s="88">
        <v>72.36</v>
      </c>
      <c r="E279" s="4" t="s">
        <v>1743</v>
      </c>
      <c r="F279" s="4">
        <v>45260</v>
      </c>
    </row>
    <row r="280" spans="1:6" x14ac:dyDescent="0.25">
      <c r="A280" s="7" t="s">
        <v>819</v>
      </c>
      <c r="B280" s="87" t="s">
        <v>265</v>
      </c>
      <c r="C280" s="87" t="s">
        <v>265</v>
      </c>
      <c r="D280" s="88" t="s">
        <v>265</v>
      </c>
      <c r="E280" s="4">
        <v>44137</v>
      </c>
      <c r="F280" s="4">
        <v>45231</v>
      </c>
    </row>
    <row r="281" spans="1:6" x14ac:dyDescent="0.25">
      <c r="A281" s="111"/>
      <c r="B281" s="87" t="s">
        <v>52</v>
      </c>
      <c r="C281" s="87" t="s">
        <v>44</v>
      </c>
      <c r="D281" s="88">
        <v>56.51</v>
      </c>
      <c r="E281" s="4">
        <v>44593</v>
      </c>
      <c r="F281" s="4">
        <v>45198</v>
      </c>
    </row>
    <row r="282" spans="1:6" x14ac:dyDescent="0.25">
      <c r="A282" s="7" t="s">
        <v>150</v>
      </c>
      <c r="B282" s="87" t="s">
        <v>52</v>
      </c>
      <c r="C282" s="87" t="s">
        <v>44</v>
      </c>
      <c r="D282" s="88">
        <v>175.44</v>
      </c>
      <c r="E282" s="4">
        <v>43358</v>
      </c>
      <c r="F282" s="4">
        <v>45183</v>
      </c>
    </row>
    <row r="283" spans="1:6" x14ac:dyDescent="0.25">
      <c r="A283" s="7" t="s">
        <v>739</v>
      </c>
      <c r="B283" s="87" t="s">
        <v>52</v>
      </c>
      <c r="C283" s="87">
        <v>1</v>
      </c>
      <c r="D283" s="88">
        <v>70.540000000000006</v>
      </c>
      <c r="E283" s="4">
        <v>44089</v>
      </c>
      <c r="F283" s="4">
        <v>45183</v>
      </c>
    </row>
    <row r="284" spans="1:6" x14ac:dyDescent="0.25">
      <c r="A284" s="62" t="s">
        <v>1712</v>
      </c>
      <c r="B284" s="87" t="s">
        <v>96</v>
      </c>
      <c r="C284" s="87">
        <v>3</v>
      </c>
      <c r="D284" s="88">
        <v>100.7</v>
      </c>
      <c r="E284" s="4">
        <v>43385</v>
      </c>
      <c r="F284" s="81">
        <v>45180</v>
      </c>
    </row>
    <row r="285" spans="1:6" ht="25.5" x14ac:dyDescent="0.25">
      <c r="A285" s="50" t="s">
        <v>46</v>
      </c>
      <c r="B285" s="87" t="s">
        <v>52</v>
      </c>
      <c r="C285" s="87">
        <v>2</v>
      </c>
      <c r="D285" s="88">
        <v>306</v>
      </c>
      <c r="E285" s="4">
        <v>44815</v>
      </c>
      <c r="F285" s="4">
        <v>45179</v>
      </c>
    </row>
    <row r="286" spans="1:6" x14ac:dyDescent="0.25">
      <c r="A286" s="50" t="s">
        <v>318</v>
      </c>
      <c r="B286" s="75"/>
      <c r="C286" s="75"/>
      <c r="D286" s="76"/>
      <c r="E286" s="4">
        <v>44446</v>
      </c>
      <c r="F286" s="4">
        <v>45175</v>
      </c>
    </row>
    <row r="287" spans="1:6" x14ac:dyDescent="0.25">
      <c r="A287" s="7" t="s">
        <v>1298</v>
      </c>
      <c r="B287" s="87" t="s">
        <v>96</v>
      </c>
      <c r="C287" s="87">
        <v>1</v>
      </c>
      <c r="D287" s="88">
        <v>266.16000000000003</v>
      </c>
      <c r="E287" s="4" t="s">
        <v>1301</v>
      </c>
      <c r="F287" s="4">
        <v>45138</v>
      </c>
    </row>
    <row r="288" spans="1:6" x14ac:dyDescent="0.25">
      <c r="A288" s="50" t="s">
        <v>1429</v>
      </c>
      <c r="B288" s="87" t="s">
        <v>52</v>
      </c>
      <c r="C288" s="87" t="s">
        <v>44</v>
      </c>
      <c r="D288" s="88">
        <v>80.034999999999997</v>
      </c>
      <c r="E288" s="4">
        <v>44767</v>
      </c>
      <c r="F288" s="4">
        <v>45131</v>
      </c>
    </row>
    <row r="289" spans="1:6" x14ac:dyDescent="0.25">
      <c r="A289" s="50" t="s">
        <v>1584</v>
      </c>
      <c r="B289" s="87" t="s">
        <v>115</v>
      </c>
      <c r="C289" s="87">
        <v>1</v>
      </c>
      <c r="D289" s="88">
        <v>60</v>
      </c>
      <c r="E289" s="112"/>
      <c r="F289" s="4">
        <v>45129</v>
      </c>
    </row>
    <row r="290" spans="1:6" x14ac:dyDescent="0.25">
      <c r="A290" s="50" t="s">
        <v>556</v>
      </c>
      <c r="B290" s="75"/>
      <c r="C290" s="75"/>
      <c r="D290" s="76"/>
      <c r="E290" s="112">
        <v>43532</v>
      </c>
      <c r="F290" s="4">
        <v>45128</v>
      </c>
    </row>
    <row r="291" spans="1:6" x14ac:dyDescent="0.25">
      <c r="A291" s="50" t="s">
        <v>556</v>
      </c>
      <c r="B291" s="87" t="s">
        <v>96</v>
      </c>
      <c r="C291" s="87" t="s">
        <v>44</v>
      </c>
      <c r="D291" s="88">
        <v>55.3</v>
      </c>
      <c r="E291" s="112"/>
      <c r="F291" s="4">
        <v>45128</v>
      </c>
    </row>
    <row r="292" spans="1:6" x14ac:dyDescent="0.25">
      <c r="A292" s="50" t="s">
        <v>1226</v>
      </c>
      <c r="B292" s="87" t="s">
        <v>96</v>
      </c>
      <c r="C292" s="87">
        <v>2</v>
      </c>
      <c r="D292" s="88">
        <v>25.18</v>
      </c>
      <c r="E292" s="4">
        <v>44399</v>
      </c>
      <c r="F292" s="4">
        <v>45128</v>
      </c>
    </row>
    <row r="293" spans="1:6" x14ac:dyDescent="0.25">
      <c r="A293" s="50" t="s">
        <v>556</v>
      </c>
      <c r="B293" s="75"/>
      <c r="C293" s="75"/>
      <c r="D293" s="76"/>
      <c r="E293" s="112">
        <v>43302</v>
      </c>
      <c r="F293" s="4">
        <v>45127</v>
      </c>
    </row>
    <row r="294" spans="1:6" x14ac:dyDescent="0.25">
      <c r="A294" s="50" t="s">
        <v>556</v>
      </c>
      <c r="B294" s="87" t="s">
        <v>52</v>
      </c>
      <c r="C294" s="87" t="s">
        <v>44</v>
      </c>
      <c r="D294" s="88">
        <v>116.15</v>
      </c>
      <c r="E294" s="112"/>
      <c r="F294" s="4">
        <v>45127</v>
      </c>
    </row>
    <row r="295" spans="1:6" ht="25.5" x14ac:dyDescent="0.25">
      <c r="A295" s="50" t="s">
        <v>202</v>
      </c>
      <c r="B295" s="87" t="s">
        <v>96</v>
      </c>
      <c r="C295" s="87">
        <v>3</v>
      </c>
      <c r="D295" s="88">
        <v>41.5</v>
      </c>
      <c r="E295" s="4">
        <v>44752</v>
      </c>
      <c r="F295" s="4">
        <v>45116</v>
      </c>
    </row>
    <row r="296" spans="1:6" x14ac:dyDescent="0.25">
      <c r="A296" s="50" t="s">
        <v>318</v>
      </c>
      <c r="B296" s="87" t="s">
        <v>283</v>
      </c>
      <c r="C296" s="87" t="s">
        <v>44</v>
      </c>
      <c r="D296" s="88">
        <v>1.8</v>
      </c>
      <c r="E296" s="4">
        <v>44386</v>
      </c>
      <c r="F296" s="4">
        <v>45115</v>
      </c>
    </row>
    <row r="297" spans="1:6" x14ac:dyDescent="0.25">
      <c r="A297" s="50" t="s">
        <v>318</v>
      </c>
      <c r="B297" s="87" t="s">
        <v>52</v>
      </c>
      <c r="C297" s="87">
        <v>2</v>
      </c>
      <c r="D297" s="88">
        <v>56.89</v>
      </c>
      <c r="E297" s="154">
        <v>44384</v>
      </c>
      <c r="F297" s="154">
        <v>45113</v>
      </c>
    </row>
    <row r="298" spans="1:6" x14ac:dyDescent="0.25">
      <c r="A298" s="50" t="s">
        <v>929</v>
      </c>
      <c r="B298" s="87" t="s">
        <v>52</v>
      </c>
      <c r="C298" s="87" t="s">
        <v>44</v>
      </c>
      <c r="D298" s="88">
        <v>6</v>
      </c>
      <c r="E298" s="154">
        <v>44746</v>
      </c>
      <c r="F298" s="154">
        <v>45110</v>
      </c>
    </row>
    <row r="299" spans="1:6" x14ac:dyDescent="0.25">
      <c r="A299" s="50" t="s">
        <v>718</v>
      </c>
      <c r="B299" s="87" t="s">
        <v>96</v>
      </c>
      <c r="C299" s="87">
        <v>1</v>
      </c>
      <c r="D299" s="88">
        <v>24.54</v>
      </c>
      <c r="E299" s="4">
        <v>44743</v>
      </c>
      <c r="F299" s="4">
        <v>45107</v>
      </c>
    </row>
    <row r="300" spans="1:6" x14ac:dyDescent="0.25">
      <c r="A300" s="7" t="s">
        <v>988</v>
      </c>
      <c r="B300" s="87" t="s">
        <v>43</v>
      </c>
      <c r="C300" s="87" t="s">
        <v>44</v>
      </c>
      <c r="D300" s="88">
        <v>73.2</v>
      </c>
      <c r="E300" s="4">
        <v>44013</v>
      </c>
      <c r="F300" s="4">
        <v>45107</v>
      </c>
    </row>
    <row r="301" spans="1:6" x14ac:dyDescent="0.25">
      <c r="A301" s="50" t="s">
        <v>1695</v>
      </c>
      <c r="B301" s="87" t="s">
        <v>59</v>
      </c>
      <c r="C301" s="87">
        <v>2</v>
      </c>
      <c r="D301" s="88">
        <v>38.479999999999997</v>
      </c>
      <c r="E301" s="4">
        <v>44743</v>
      </c>
      <c r="F301" s="4">
        <v>45107</v>
      </c>
    </row>
    <row r="302" spans="1:6" x14ac:dyDescent="0.25">
      <c r="A302" s="7" t="s">
        <v>653</v>
      </c>
      <c r="B302" s="87" t="s">
        <v>43</v>
      </c>
      <c r="C302" s="87">
        <v>2</v>
      </c>
      <c r="D302" s="88">
        <v>2056.7460000000001</v>
      </c>
      <c r="E302" s="4">
        <v>43214</v>
      </c>
      <c r="F302" s="4">
        <v>45100</v>
      </c>
    </row>
    <row r="303" spans="1:6" x14ac:dyDescent="0.25">
      <c r="A303" s="7" t="s">
        <v>954</v>
      </c>
      <c r="B303" s="87" t="s">
        <v>265</v>
      </c>
      <c r="C303" s="87" t="s">
        <v>265</v>
      </c>
      <c r="D303" s="88">
        <v>104.73</v>
      </c>
      <c r="E303" s="154">
        <v>44001</v>
      </c>
      <c r="F303" s="154">
        <v>45095</v>
      </c>
    </row>
    <row r="304" spans="1:6" x14ac:dyDescent="0.25">
      <c r="A304" s="50" t="s">
        <v>1247</v>
      </c>
      <c r="B304" s="87" t="s">
        <v>52</v>
      </c>
      <c r="C304" s="87" t="s">
        <v>44</v>
      </c>
      <c r="D304" s="88">
        <v>9</v>
      </c>
      <c r="E304" s="154">
        <v>44729</v>
      </c>
      <c r="F304" s="154">
        <v>45093</v>
      </c>
    </row>
    <row r="305" spans="1:6" ht="25.5" x14ac:dyDescent="0.25">
      <c r="A305" s="50" t="s">
        <v>130</v>
      </c>
      <c r="B305" s="87" t="s">
        <v>52</v>
      </c>
      <c r="C305" s="87">
        <v>1</v>
      </c>
      <c r="D305" s="88">
        <v>267.08</v>
      </c>
      <c r="E305" s="4">
        <v>43260</v>
      </c>
      <c r="F305" s="4">
        <v>45085</v>
      </c>
    </row>
    <row r="306" spans="1:6" x14ac:dyDescent="0.25">
      <c r="A306" s="50" t="s">
        <v>1273</v>
      </c>
      <c r="B306" s="87" t="s">
        <v>115</v>
      </c>
      <c r="C306" s="87" t="s">
        <v>44</v>
      </c>
      <c r="D306" s="88">
        <v>9</v>
      </c>
      <c r="E306" s="4">
        <v>44677</v>
      </c>
      <c r="F306" s="4">
        <v>45041</v>
      </c>
    </row>
    <row r="307" spans="1:6" x14ac:dyDescent="0.25">
      <c r="A307" s="50" t="s">
        <v>1189</v>
      </c>
      <c r="B307" s="87" t="s">
        <v>265</v>
      </c>
      <c r="C307" s="87" t="s">
        <v>265</v>
      </c>
      <c r="D307" s="88">
        <v>33.22</v>
      </c>
      <c r="E307" s="4">
        <v>44306</v>
      </c>
      <c r="F307" s="4">
        <v>45035</v>
      </c>
    </row>
    <row r="308" spans="1:6" x14ac:dyDescent="0.25">
      <c r="A308" s="7" t="s">
        <v>593</v>
      </c>
      <c r="B308" s="87" t="s">
        <v>96</v>
      </c>
      <c r="C308" s="87">
        <v>3</v>
      </c>
      <c r="D308" s="88">
        <v>111.81</v>
      </c>
      <c r="E308" s="4">
        <v>43936</v>
      </c>
      <c r="F308" s="4">
        <v>45030</v>
      </c>
    </row>
    <row r="309" spans="1:6" ht="25.5" x14ac:dyDescent="0.25">
      <c r="A309" s="7" t="s">
        <v>1074</v>
      </c>
      <c r="B309" s="87" t="s">
        <v>52</v>
      </c>
      <c r="C309" s="87">
        <v>1</v>
      </c>
      <c r="D309" s="88">
        <v>60.21</v>
      </c>
      <c r="E309" s="4">
        <v>44666</v>
      </c>
      <c r="F309" s="4">
        <v>45030</v>
      </c>
    </row>
    <row r="310" spans="1:6" x14ac:dyDescent="0.25">
      <c r="A310" s="50" t="s">
        <v>1584</v>
      </c>
      <c r="B310" s="75"/>
      <c r="C310" s="75"/>
      <c r="D310" s="76"/>
      <c r="E310" s="112">
        <v>43936</v>
      </c>
      <c r="F310" s="4">
        <v>45030</v>
      </c>
    </row>
    <row r="311" spans="1:6" x14ac:dyDescent="0.25">
      <c r="A311" s="50" t="s">
        <v>1499</v>
      </c>
      <c r="B311" s="87" t="s">
        <v>59</v>
      </c>
      <c r="C311" s="87">
        <v>2</v>
      </c>
      <c r="D311" s="88">
        <v>38.479999999999997</v>
      </c>
      <c r="E311" s="4">
        <v>44659</v>
      </c>
      <c r="F311" s="4">
        <v>45023</v>
      </c>
    </row>
    <row r="312" spans="1:6" x14ac:dyDescent="0.25">
      <c r="A312" s="111" t="s">
        <v>240</v>
      </c>
      <c r="B312" s="87" t="s">
        <v>52</v>
      </c>
      <c r="C312" s="87" t="s">
        <v>44</v>
      </c>
      <c r="D312" s="88">
        <v>49.85</v>
      </c>
      <c r="E312" s="4">
        <v>43191</v>
      </c>
      <c r="F312" s="4">
        <v>45016</v>
      </c>
    </row>
    <row r="313" spans="1:6" x14ac:dyDescent="0.25">
      <c r="A313" s="50" t="s">
        <v>1150</v>
      </c>
      <c r="B313" s="75"/>
      <c r="C313" s="75"/>
      <c r="D313" s="76"/>
      <c r="E313" s="4" t="s">
        <v>1166</v>
      </c>
      <c r="F313" s="4">
        <v>45016</v>
      </c>
    </row>
    <row r="314" spans="1:6" x14ac:dyDescent="0.25">
      <c r="A314" s="50" t="s">
        <v>1150</v>
      </c>
      <c r="B314" s="87" t="s">
        <v>43</v>
      </c>
      <c r="C314" s="87">
        <v>1</v>
      </c>
      <c r="D314" s="88">
        <v>202.35</v>
      </c>
      <c r="E314" s="4" t="s">
        <v>1166</v>
      </c>
      <c r="F314" s="4">
        <v>45016</v>
      </c>
    </row>
    <row r="315" spans="1:6" x14ac:dyDescent="0.25">
      <c r="A315" s="7" t="s">
        <v>1240</v>
      </c>
      <c r="B315" s="87" t="s">
        <v>52</v>
      </c>
      <c r="C315" s="87">
        <v>1</v>
      </c>
      <c r="D315" s="88">
        <v>55.22</v>
      </c>
      <c r="E315" s="4">
        <v>43191</v>
      </c>
      <c r="F315" s="4">
        <v>45016</v>
      </c>
    </row>
    <row r="316" spans="1:6" x14ac:dyDescent="0.25">
      <c r="A316" s="50" t="s">
        <v>1488</v>
      </c>
      <c r="B316" s="87" t="s">
        <v>59</v>
      </c>
      <c r="C316" s="87">
        <v>1</v>
      </c>
      <c r="D316" s="88">
        <v>128</v>
      </c>
      <c r="E316" s="4">
        <v>43556</v>
      </c>
      <c r="F316" s="4">
        <v>45016</v>
      </c>
    </row>
    <row r="317" spans="1:6" x14ac:dyDescent="0.25">
      <c r="A317" s="50" t="s">
        <v>1488</v>
      </c>
      <c r="B317" s="87" t="s">
        <v>59</v>
      </c>
      <c r="C317" s="87">
        <v>2</v>
      </c>
      <c r="D317" s="88">
        <v>192</v>
      </c>
      <c r="E317" s="4" t="s">
        <v>474</v>
      </c>
      <c r="F317" s="4">
        <v>45016</v>
      </c>
    </row>
    <row r="318" spans="1:6" ht="25.5" x14ac:dyDescent="0.25">
      <c r="A318" s="50" t="s">
        <v>1310</v>
      </c>
      <c r="B318" s="87" t="s">
        <v>43</v>
      </c>
      <c r="C318" s="87">
        <v>1</v>
      </c>
      <c r="D318" s="88">
        <v>348.91</v>
      </c>
      <c r="E318" s="4">
        <v>43190</v>
      </c>
      <c r="F318" s="4">
        <v>45015</v>
      </c>
    </row>
    <row r="319" spans="1:6" x14ac:dyDescent="0.25">
      <c r="A319" s="66" t="s">
        <v>1352</v>
      </c>
      <c r="B319" s="87" t="s">
        <v>96</v>
      </c>
      <c r="C319" s="87" t="s">
        <v>44</v>
      </c>
      <c r="D319" s="88">
        <v>3</v>
      </c>
      <c r="E319" s="4">
        <v>44281</v>
      </c>
      <c r="F319" s="4">
        <v>45010</v>
      </c>
    </row>
    <row r="320" spans="1:6" x14ac:dyDescent="0.25">
      <c r="A320" s="50" t="s">
        <v>1087</v>
      </c>
      <c r="B320" s="87" t="s">
        <v>96</v>
      </c>
      <c r="C320" s="87" t="s">
        <v>44</v>
      </c>
      <c r="D320" s="88">
        <v>15</v>
      </c>
      <c r="E320" s="4">
        <v>44638</v>
      </c>
      <c r="F320" s="4">
        <v>45002</v>
      </c>
    </row>
    <row r="321" spans="1:6" x14ac:dyDescent="0.25">
      <c r="A321" s="50" t="s">
        <v>533</v>
      </c>
      <c r="B321" s="75"/>
      <c r="C321" s="75"/>
      <c r="D321" s="76"/>
      <c r="E321" s="112">
        <v>43174</v>
      </c>
      <c r="F321" s="112">
        <v>44999</v>
      </c>
    </row>
    <row r="322" spans="1:6" ht="25.5" x14ac:dyDescent="0.25">
      <c r="A322" s="50" t="s">
        <v>1529</v>
      </c>
      <c r="B322" s="87" t="s">
        <v>43</v>
      </c>
      <c r="C322" s="87">
        <v>2</v>
      </c>
      <c r="D322" s="88">
        <v>226.7</v>
      </c>
      <c r="E322" s="112"/>
      <c r="F322" s="4">
        <v>44988</v>
      </c>
    </row>
    <row r="323" spans="1:6" x14ac:dyDescent="0.25">
      <c r="A323" s="7" t="s">
        <v>596</v>
      </c>
      <c r="B323" s="87" t="s">
        <v>52</v>
      </c>
      <c r="C323" s="87">
        <v>1</v>
      </c>
      <c r="D323" s="88">
        <v>17.649999999999999</v>
      </c>
      <c r="E323" s="4">
        <v>44257</v>
      </c>
      <c r="F323" s="4">
        <v>44986</v>
      </c>
    </row>
    <row r="324" spans="1:6" x14ac:dyDescent="0.25">
      <c r="A324" s="7" t="s">
        <v>1597</v>
      </c>
      <c r="B324" s="87" t="s">
        <v>96</v>
      </c>
      <c r="C324" s="87">
        <v>2</v>
      </c>
      <c r="D324" s="88">
        <v>12.79</v>
      </c>
      <c r="E324" s="4">
        <v>43892</v>
      </c>
      <c r="F324" s="4">
        <v>44986</v>
      </c>
    </row>
    <row r="325" spans="1:6" x14ac:dyDescent="0.25">
      <c r="A325" s="7" t="s">
        <v>197</v>
      </c>
      <c r="B325" s="87" t="s">
        <v>96</v>
      </c>
      <c r="C325" s="87">
        <v>1</v>
      </c>
      <c r="D325" s="88">
        <v>117.66</v>
      </c>
      <c r="E325" s="4">
        <v>43891</v>
      </c>
      <c r="F325" s="4">
        <v>44985</v>
      </c>
    </row>
    <row r="326" spans="1:6" ht="25.5" x14ac:dyDescent="0.25">
      <c r="A326" s="50" t="s">
        <v>29</v>
      </c>
      <c r="B326" s="87" t="s">
        <v>43</v>
      </c>
      <c r="C326" s="87" t="s">
        <v>44</v>
      </c>
      <c r="D326" s="88">
        <v>136.75</v>
      </c>
      <c r="E326" s="4">
        <v>44617</v>
      </c>
      <c r="F326" s="4">
        <v>44981</v>
      </c>
    </row>
    <row r="327" spans="1:6" x14ac:dyDescent="0.25">
      <c r="A327" s="50" t="s">
        <v>1281</v>
      </c>
      <c r="B327" s="87" t="s">
        <v>52</v>
      </c>
      <c r="C327" s="87" t="s">
        <v>44</v>
      </c>
      <c r="D327" s="88">
        <v>99.7</v>
      </c>
      <c r="E327" s="4">
        <v>44617</v>
      </c>
      <c r="F327" s="4">
        <v>44981</v>
      </c>
    </row>
    <row r="328" spans="1:6" x14ac:dyDescent="0.25">
      <c r="A328" s="7" t="s">
        <v>660</v>
      </c>
      <c r="B328" s="87" t="s">
        <v>115</v>
      </c>
      <c r="C328" s="87" t="s">
        <v>44</v>
      </c>
      <c r="D328" s="88">
        <v>106.395</v>
      </c>
      <c r="E328" s="4">
        <v>43155</v>
      </c>
      <c r="F328" s="4">
        <v>44980</v>
      </c>
    </row>
    <row r="329" spans="1:6" x14ac:dyDescent="0.25">
      <c r="A329" s="50" t="s">
        <v>1137</v>
      </c>
      <c r="B329" s="87" t="s">
        <v>96</v>
      </c>
      <c r="C329" s="87">
        <v>1</v>
      </c>
      <c r="D329" s="88">
        <v>187.57</v>
      </c>
      <c r="E329" s="4">
        <v>44615</v>
      </c>
      <c r="F329" s="4">
        <v>44979</v>
      </c>
    </row>
    <row r="330" spans="1:6" x14ac:dyDescent="0.25">
      <c r="A330" s="7" t="s">
        <v>1462</v>
      </c>
      <c r="B330" s="87" t="s">
        <v>52</v>
      </c>
      <c r="C330" s="87" t="s">
        <v>44</v>
      </c>
      <c r="D330" s="88">
        <v>49.43</v>
      </c>
      <c r="E330" s="4">
        <v>43154</v>
      </c>
      <c r="F330" s="4">
        <v>44979</v>
      </c>
    </row>
    <row r="331" spans="1:6" x14ac:dyDescent="0.25">
      <c r="A331" s="7" t="s">
        <v>985</v>
      </c>
      <c r="B331" s="87" t="s">
        <v>96</v>
      </c>
      <c r="C331" s="87">
        <v>1</v>
      </c>
      <c r="D331" s="88">
        <v>52.5</v>
      </c>
      <c r="E331" s="4">
        <v>43876</v>
      </c>
      <c r="F331" s="4">
        <v>44971</v>
      </c>
    </row>
    <row r="332" spans="1:6" x14ac:dyDescent="0.25">
      <c r="A332" s="50" t="s">
        <v>165</v>
      </c>
      <c r="B332" s="75"/>
      <c r="C332" s="75"/>
      <c r="D332" s="76"/>
      <c r="E332" s="154">
        <v>43132</v>
      </c>
      <c r="F332" s="154">
        <v>44957</v>
      </c>
    </row>
    <row r="333" spans="1:6" x14ac:dyDescent="0.25">
      <c r="A333" s="50" t="s">
        <v>1189</v>
      </c>
      <c r="B333" s="87" t="s">
        <v>265</v>
      </c>
      <c r="C333" s="87" t="s">
        <v>265</v>
      </c>
      <c r="D333" s="88">
        <v>46.03</v>
      </c>
      <c r="E333" s="154">
        <v>43862</v>
      </c>
      <c r="F333" s="154">
        <v>44957</v>
      </c>
    </row>
    <row r="334" spans="1:6" x14ac:dyDescent="0.25">
      <c r="A334" s="7" t="s">
        <v>1231</v>
      </c>
      <c r="B334" s="87" t="s">
        <v>52</v>
      </c>
      <c r="C334" s="87" t="s">
        <v>44</v>
      </c>
      <c r="D334" s="88">
        <v>55</v>
      </c>
      <c r="E334" s="4">
        <v>43131</v>
      </c>
      <c r="F334" s="4">
        <v>44956</v>
      </c>
    </row>
    <row r="335" spans="1:6" x14ac:dyDescent="0.25">
      <c r="A335" s="50" t="s">
        <v>435</v>
      </c>
      <c r="B335" s="87" t="s">
        <v>43</v>
      </c>
      <c r="C335" s="87" t="s">
        <v>44</v>
      </c>
      <c r="D335" s="88">
        <v>6</v>
      </c>
      <c r="E335" s="4">
        <v>44591</v>
      </c>
      <c r="F335" s="4">
        <v>44955</v>
      </c>
    </row>
    <row r="336" spans="1:6" x14ac:dyDescent="0.25">
      <c r="A336" s="50" t="s">
        <v>1005</v>
      </c>
      <c r="B336" s="87" t="s">
        <v>52</v>
      </c>
      <c r="C336" s="87" t="s">
        <v>44</v>
      </c>
      <c r="D336" s="88">
        <v>9</v>
      </c>
      <c r="E336" s="4">
        <v>44591</v>
      </c>
      <c r="F336" s="4">
        <v>44955</v>
      </c>
    </row>
    <row r="337" spans="1:6" x14ac:dyDescent="0.25">
      <c r="A337" s="50" t="s">
        <v>1281</v>
      </c>
      <c r="B337" s="87" t="s">
        <v>52</v>
      </c>
      <c r="C337" s="87" t="s">
        <v>44</v>
      </c>
      <c r="D337" s="88">
        <v>6</v>
      </c>
      <c r="E337" s="154">
        <v>44770</v>
      </c>
      <c r="F337" s="154">
        <v>44953</v>
      </c>
    </row>
    <row r="338" spans="1:6" x14ac:dyDescent="0.25">
      <c r="A338" s="50" t="s">
        <v>155</v>
      </c>
      <c r="B338" s="87" t="s">
        <v>52</v>
      </c>
      <c r="C338" s="87">
        <v>1</v>
      </c>
      <c r="D338" s="88">
        <v>67.849999999999994</v>
      </c>
      <c r="E338" s="154">
        <v>44585</v>
      </c>
      <c r="F338" s="154">
        <v>44949</v>
      </c>
    </row>
    <row r="339" spans="1:6" x14ac:dyDescent="0.25">
      <c r="A339" s="111"/>
      <c r="B339" s="87" t="s">
        <v>96</v>
      </c>
      <c r="C339" s="87" t="s">
        <v>44</v>
      </c>
      <c r="D339" s="88">
        <v>28</v>
      </c>
      <c r="E339" s="4">
        <v>44583</v>
      </c>
      <c r="F339" s="4">
        <v>44947</v>
      </c>
    </row>
    <row r="340" spans="1:6" x14ac:dyDescent="0.25">
      <c r="A340" s="7" t="s">
        <v>1082</v>
      </c>
      <c r="B340" s="87" t="s">
        <v>43</v>
      </c>
      <c r="C340" s="87" t="s">
        <v>44</v>
      </c>
      <c r="D340" s="88">
        <v>189.995</v>
      </c>
      <c r="E340" s="4">
        <v>43847</v>
      </c>
      <c r="F340" s="4">
        <v>44942</v>
      </c>
    </row>
    <row r="341" spans="1:6" x14ac:dyDescent="0.25">
      <c r="A341" s="50" t="s">
        <v>1281</v>
      </c>
      <c r="B341" s="87" t="s">
        <v>52</v>
      </c>
      <c r="C341" s="87" t="s">
        <v>44</v>
      </c>
      <c r="D341" s="88">
        <v>33.020000000000003</v>
      </c>
      <c r="E341" s="4">
        <v>44573</v>
      </c>
      <c r="F341" s="4">
        <v>44937</v>
      </c>
    </row>
    <row r="342" spans="1:6" ht="76.5" x14ac:dyDescent="0.25">
      <c r="A342" s="7" t="s">
        <v>1260</v>
      </c>
      <c r="B342" s="87" t="s">
        <v>96</v>
      </c>
      <c r="C342" s="87">
        <v>1</v>
      </c>
      <c r="D342" s="88">
        <v>120</v>
      </c>
      <c r="E342" s="4" t="s">
        <v>1264</v>
      </c>
      <c r="F342" s="4">
        <v>44928</v>
      </c>
    </row>
    <row r="343" spans="1:6" ht="25.5" x14ac:dyDescent="0.25">
      <c r="A343" s="50" t="s">
        <v>130</v>
      </c>
      <c r="B343" s="75"/>
      <c r="C343" s="75"/>
      <c r="D343" s="76"/>
      <c r="E343" s="4" t="s">
        <v>134</v>
      </c>
      <c r="F343" s="4">
        <v>44895</v>
      </c>
    </row>
    <row r="344" spans="1:6" x14ac:dyDescent="0.25">
      <c r="A344" s="111" t="s">
        <v>601</v>
      </c>
      <c r="B344" s="75"/>
      <c r="C344" s="75"/>
      <c r="D344" s="76"/>
      <c r="E344" s="112" t="s">
        <v>604</v>
      </c>
      <c r="F344" s="112">
        <v>44895</v>
      </c>
    </row>
    <row r="345" spans="1:6" x14ac:dyDescent="0.25">
      <c r="A345" s="50" t="s">
        <v>1189</v>
      </c>
      <c r="B345" s="87" t="s">
        <v>52</v>
      </c>
      <c r="C345" s="87" t="s">
        <v>44</v>
      </c>
      <c r="D345" s="88">
        <v>12</v>
      </c>
      <c r="E345" s="4" t="s">
        <v>1195</v>
      </c>
      <c r="F345" s="4">
        <v>44895</v>
      </c>
    </row>
    <row r="346" spans="1:6" x14ac:dyDescent="0.25">
      <c r="A346" s="50" t="s">
        <v>1303</v>
      </c>
      <c r="B346" s="75"/>
      <c r="C346" s="75"/>
      <c r="D346" s="76"/>
      <c r="E346" s="112" t="s">
        <v>604</v>
      </c>
      <c r="F346" s="112">
        <v>44895</v>
      </c>
    </row>
    <row r="347" spans="1:6" x14ac:dyDescent="0.25">
      <c r="A347" s="7" t="s">
        <v>1510</v>
      </c>
      <c r="B347" s="87" t="s">
        <v>115</v>
      </c>
      <c r="C347" s="87" t="s">
        <v>44</v>
      </c>
      <c r="D347" s="88">
        <v>6</v>
      </c>
      <c r="E347" s="4" t="s">
        <v>1195</v>
      </c>
      <c r="F347" s="4">
        <v>44895</v>
      </c>
    </row>
    <row r="348" spans="1:6" x14ac:dyDescent="0.25">
      <c r="A348" s="3" t="s">
        <v>1575</v>
      </c>
      <c r="B348" s="87" t="s">
        <v>43</v>
      </c>
      <c r="C348" s="87">
        <v>1</v>
      </c>
      <c r="D348" s="88">
        <v>284.27999999999997</v>
      </c>
      <c r="E348" s="4" t="s">
        <v>604</v>
      </c>
      <c r="F348" s="4">
        <v>44895</v>
      </c>
    </row>
    <row r="349" spans="1:6" ht="38.25" x14ac:dyDescent="0.25">
      <c r="A349" s="50" t="s">
        <v>1629</v>
      </c>
      <c r="B349" s="87" t="s">
        <v>115</v>
      </c>
      <c r="C349" s="87">
        <v>1</v>
      </c>
      <c r="D349" s="88">
        <v>677.89</v>
      </c>
      <c r="E349" s="4">
        <v>44525</v>
      </c>
      <c r="F349" s="4">
        <v>44889</v>
      </c>
    </row>
    <row r="350" spans="1:6" x14ac:dyDescent="0.25">
      <c r="A350" s="50" t="s">
        <v>1549</v>
      </c>
      <c r="B350" s="87" t="s">
        <v>52</v>
      </c>
      <c r="C350" s="87">
        <v>2</v>
      </c>
      <c r="D350" s="88">
        <v>228.18</v>
      </c>
      <c r="E350" s="28">
        <v>44509</v>
      </c>
      <c r="F350" s="4">
        <v>44873</v>
      </c>
    </row>
    <row r="351" spans="1:6" x14ac:dyDescent="0.25">
      <c r="A351" s="50"/>
      <c r="B351" s="87" t="s">
        <v>96</v>
      </c>
      <c r="C351" s="87" t="s">
        <v>44</v>
      </c>
      <c r="D351" s="88">
        <v>10</v>
      </c>
      <c r="E351" s="4">
        <v>44509</v>
      </c>
      <c r="F351" s="4">
        <v>44873</v>
      </c>
    </row>
    <row r="352" spans="1:6" x14ac:dyDescent="0.25">
      <c r="A352" s="111"/>
      <c r="B352" s="87" t="s">
        <v>96</v>
      </c>
      <c r="C352" s="87">
        <v>1</v>
      </c>
      <c r="D352" s="88">
        <v>61.5</v>
      </c>
      <c r="E352" s="4">
        <v>44505</v>
      </c>
      <c r="F352" s="4">
        <v>44869</v>
      </c>
    </row>
    <row r="353" spans="1:6" x14ac:dyDescent="0.25">
      <c r="A353" s="50" t="s">
        <v>1105</v>
      </c>
      <c r="B353" s="75"/>
      <c r="C353" s="75"/>
      <c r="D353" s="76"/>
      <c r="E353" s="4" t="s">
        <v>1121</v>
      </c>
      <c r="F353" s="21">
        <v>44834</v>
      </c>
    </row>
    <row r="354" spans="1:6" x14ac:dyDescent="0.25">
      <c r="A354" s="50" t="s">
        <v>773</v>
      </c>
      <c r="B354" s="87" t="s">
        <v>1755</v>
      </c>
      <c r="C354" s="87">
        <v>3</v>
      </c>
      <c r="D354" s="88">
        <v>35</v>
      </c>
      <c r="E354" s="4">
        <v>44467</v>
      </c>
      <c r="F354" s="4">
        <v>44831</v>
      </c>
    </row>
    <row r="355" spans="1:6" x14ac:dyDescent="0.25">
      <c r="A355" s="50" t="s">
        <v>1450</v>
      </c>
      <c r="B355" s="87" t="s">
        <v>96</v>
      </c>
      <c r="C355" s="87" t="s">
        <v>44</v>
      </c>
      <c r="D355" s="88">
        <v>25.76</v>
      </c>
      <c r="E355" s="4">
        <v>44463</v>
      </c>
      <c r="F355" s="4">
        <v>44827</v>
      </c>
    </row>
    <row r="356" spans="1:6" x14ac:dyDescent="0.25">
      <c r="A356" s="111" t="s">
        <v>668</v>
      </c>
      <c r="B356" s="75"/>
      <c r="C356" s="75"/>
      <c r="D356" s="76"/>
      <c r="E356" s="4">
        <v>43724</v>
      </c>
      <c r="F356" s="4">
        <v>44819</v>
      </c>
    </row>
    <row r="357" spans="1:6" ht="25.5" x14ac:dyDescent="0.25">
      <c r="A357" s="7" t="s">
        <v>1219</v>
      </c>
      <c r="B357" s="87" t="s">
        <v>96</v>
      </c>
      <c r="C357" s="87" t="s">
        <v>44</v>
      </c>
      <c r="D357" s="88">
        <v>77</v>
      </c>
      <c r="E357" s="4">
        <v>43723</v>
      </c>
      <c r="F357" s="4">
        <v>44818</v>
      </c>
    </row>
    <row r="358" spans="1:6" x14ac:dyDescent="0.25">
      <c r="A358" s="50" t="s">
        <v>569</v>
      </c>
      <c r="B358" s="75"/>
      <c r="C358" s="75"/>
      <c r="D358" s="76"/>
      <c r="E358" s="112">
        <v>42992</v>
      </c>
      <c r="F358" s="4">
        <v>44817</v>
      </c>
    </row>
    <row r="359" spans="1:6" x14ac:dyDescent="0.25">
      <c r="A359" s="50" t="s">
        <v>569</v>
      </c>
      <c r="B359" s="87" t="s">
        <v>115</v>
      </c>
      <c r="C359" s="87" t="s">
        <v>44</v>
      </c>
      <c r="D359" s="88">
        <v>94.22999999999999</v>
      </c>
      <c r="E359" s="112"/>
      <c r="F359" s="89">
        <v>44817</v>
      </c>
    </row>
    <row r="360" spans="1:6" x14ac:dyDescent="0.25">
      <c r="A360" s="111"/>
      <c r="B360" s="87" t="s">
        <v>52</v>
      </c>
      <c r="C360" s="87" t="s">
        <v>44</v>
      </c>
      <c r="D360" s="88">
        <v>51.78</v>
      </c>
      <c r="E360" s="4">
        <v>44447</v>
      </c>
      <c r="F360" s="4">
        <v>44813</v>
      </c>
    </row>
    <row r="361" spans="1:6" x14ac:dyDescent="0.25">
      <c r="A361" s="50" t="s">
        <v>1600</v>
      </c>
      <c r="B361" s="87" t="s">
        <v>96</v>
      </c>
      <c r="C361" s="87" t="s">
        <v>44</v>
      </c>
      <c r="D361" s="88">
        <v>66.739999999999995</v>
      </c>
      <c r="E361" s="4">
        <v>44722</v>
      </c>
      <c r="F361" s="4">
        <v>44813</v>
      </c>
    </row>
    <row r="362" spans="1:6" ht="25.5" x14ac:dyDescent="0.25">
      <c r="A362" s="7" t="s">
        <v>1646</v>
      </c>
      <c r="B362" s="87" t="s">
        <v>96</v>
      </c>
      <c r="C362" s="87" t="s">
        <v>44</v>
      </c>
      <c r="D362" s="88">
        <v>65.56</v>
      </c>
      <c r="E362" s="154">
        <v>43710</v>
      </c>
      <c r="F362" s="154">
        <v>44805</v>
      </c>
    </row>
    <row r="363" spans="1:6" x14ac:dyDescent="0.25">
      <c r="A363" s="7" t="s">
        <v>622</v>
      </c>
      <c r="B363" s="87" t="s">
        <v>52</v>
      </c>
      <c r="C363" s="87">
        <v>3</v>
      </c>
      <c r="D363" s="88">
        <v>700</v>
      </c>
      <c r="E363" s="154" t="s">
        <v>625</v>
      </c>
      <c r="F363" s="154">
        <v>44773</v>
      </c>
    </row>
    <row r="364" spans="1:6" x14ac:dyDescent="0.25">
      <c r="A364" s="50" t="s">
        <v>1066</v>
      </c>
      <c r="B364" s="87" t="s">
        <v>52</v>
      </c>
      <c r="C364" s="87" t="s">
        <v>44</v>
      </c>
      <c r="D364" s="88">
        <v>9</v>
      </c>
      <c r="E364" s="154">
        <v>44593</v>
      </c>
      <c r="F364" s="154">
        <v>44773</v>
      </c>
    </row>
    <row r="365" spans="1:6" ht="25.5" x14ac:dyDescent="0.25">
      <c r="A365" s="66" t="s">
        <v>1689</v>
      </c>
      <c r="B365" s="87" t="s">
        <v>52</v>
      </c>
      <c r="C365" s="87" t="s">
        <v>44</v>
      </c>
      <c r="D365" s="88">
        <v>22</v>
      </c>
      <c r="E365" s="4" t="s">
        <v>615</v>
      </c>
      <c r="F365" s="4">
        <v>44773</v>
      </c>
    </row>
    <row r="366" spans="1:6" x14ac:dyDescent="0.25">
      <c r="A366" s="50" t="s">
        <v>1281</v>
      </c>
      <c r="B366" s="75"/>
      <c r="C366" s="75"/>
      <c r="D366" s="76"/>
      <c r="E366" s="4">
        <v>44589</v>
      </c>
      <c r="F366" s="4">
        <v>44769</v>
      </c>
    </row>
    <row r="367" spans="1:6" ht="25.5" x14ac:dyDescent="0.25">
      <c r="A367" s="50" t="s">
        <v>942</v>
      </c>
      <c r="B367" s="87" t="s">
        <v>52</v>
      </c>
      <c r="C367" s="87">
        <v>1</v>
      </c>
      <c r="D367" s="88">
        <v>119.86</v>
      </c>
      <c r="E367" s="4">
        <v>44585</v>
      </c>
      <c r="F367" s="4">
        <v>44765</v>
      </c>
    </row>
    <row r="368" spans="1:6" x14ac:dyDescent="0.25">
      <c r="A368" s="7" t="s">
        <v>1447</v>
      </c>
      <c r="B368" s="87" t="s">
        <v>96</v>
      </c>
      <c r="C368" s="87">
        <v>2</v>
      </c>
      <c r="D368" s="88">
        <v>93.78</v>
      </c>
      <c r="E368" s="4">
        <v>43668</v>
      </c>
      <c r="F368" s="4">
        <v>44763</v>
      </c>
    </row>
    <row r="369" spans="1:6" x14ac:dyDescent="0.25">
      <c r="A369" s="7" t="s">
        <v>336</v>
      </c>
      <c r="B369" s="87" t="s">
        <v>43</v>
      </c>
      <c r="C369" s="87">
        <v>2</v>
      </c>
      <c r="D369" s="88">
        <v>55</v>
      </c>
      <c r="E369" s="4">
        <v>43666</v>
      </c>
      <c r="F369" s="4">
        <v>44761</v>
      </c>
    </row>
    <row r="370" spans="1:6" x14ac:dyDescent="0.25">
      <c r="A370" s="7" t="s">
        <v>98</v>
      </c>
      <c r="B370" s="87" t="s">
        <v>96</v>
      </c>
      <c r="C370" s="87">
        <v>2</v>
      </c>
      <c r="D370" s="88">
        <v>28.23</v>
      </c>
      <c r="E370" s="4">
        <v>43659</v>
      </c>
      <c r="F370" s="4">
        <v>44754</v>
      </c>
    </row>
    <row r="371" spans="1:6" ht="25.5" x14ac:dyDescent="0.25">
      <c r="A371" s="50" t="s">
        <v>202</v>
      </c>
      <c r="B371" s="75"/>
      <c r="C371" s="75"/>
      <c r="D371" s="76"/>
      <c r="E371" s="4">
        <v>44387</v>
      </c>
      <c r="F371" s="4">
        <v>44751</v>
      </c>
    </row>
    <row r="372" spans="1:6" x14ac:dyDescent="0.25">
      <c r="A372" s="50" t="s">
        <v>1099</v>
      </c>
      <c r="B372" s="75"/>
      <c r="C372" s="75"/>
      <c r="D372" s="76"/>
      <c r="E372" s="4">
        <v>42923</v>
      </c>
      <c r="F372" s="4">
        <v>44748</v>
      </c>
    </row>
    <row r="373" spans="1:6" x14ac:dyDescent="0.25">
      <c r="A373" s="50" t="s">
        <v>1695</v>
      </c>
      <c r="B373" s="75"/>
      <c r="C373" s="75"/>
      <c r="D373" s="76"/>
      <c r="E373" s="154">
        <v>44382</v>
      </c>
      <c r="F373" s="154">
        <v>44746</v>
      </c>
    </row>
    <row r="374" spans="1:6" x14ac:dyDescent="0.25">
      <c r="A374" s="50" t="s">
        <v>929</v>
      </c>
      <c r="B374" s="75"/>
      <c r="C374" s="75"/>
      <c r="D374" s="76"/>
      <c r="E374" s="154">
        <v>44381</v>
      </c>
      <c r="F374" s="154">
        <v>44745</v>
      </c>
    </row>
    <row r="375" spans="1:6" x14ac:dyDescent="0.25">
      <c r="A375" s="50" t="s">
        <v>718</v>
      </c>
      <c r="B375" s="75"/>
      <c r="C375" s="75"/>
      <c r="D375" s="76"/>
      <c r="E375" s="4">
        <v>43647</v>
      </c>
      <c r="F375" s="4">
        <v>44742</v>
      </c>
    </row>
    <row r="376" spans="1:6" x14ac:dyDescent="0.25">
      <c r="A376" s="7" t="s">
        <v>949</v>
      </c>
      <c r="B376" s="87" t="s">
        <v>59</v>
      </c>
      <c r="C376" s="87">
        <v>3</v>
      </c>
      <c r="D376" s="88">
        <v>74</v>
      </c>
      <c r="E376" s="4">
        <v>43647</v>
      </c>
      <c r="F376" s="4">
        <v>44742</v>
      </c>
    </row>
    <row r="377" spans="1:6" x14ac:dyDescent="0.25">
      <c r="A377" s="50" t="s">
        <v>1368</v>
      </c>
      <c r="B377" s="75"/>
      <c r="C377" s="75"/>
      <c r="D377" s="76"/>
      <c r="E377" s="4">
        <v>44562</v>
      </c>
      <c r="F377" s="4">
        <v>44742</v>
      </c>
    </row>
    <row r="378" spans="1:6" x14ac:dyDescent="0.25">
      <c r="A378" s="50" t="s">
        <v>1450</v>
      </c>
      <c r="B378" s="75"/>
      <c r="C378" s="75"/>
      <c r="D378" s="76"/>
      <c r="E378" s="4">
        <v>44378</v>
      </c>
      <c r="F378" s="4">
        <v>44742</v>
      </c>
    </row>
    <row r="379" spans="1:6" x14ac:dyDescent="0.25">
      <c r="A379" s="50" t="s">
        <v>1695</v>
      </c>
      <c r="B379" s="75"/>
      <c r="C379" s="75"/>
      <c r="D379" s="76"/>
      <c r="E379" s="4">
        <v>44378</v>
      </c>
      <c r="F379" s="4">
        <v>44742</v>
      </c>
    </row>
    <row r="380" spans="1:6" ht="25.5" x14ac:dyDescent="0.25">
      <c r="A380" s="50" t="s">
        <v>76</v>
      </c>
      <c r="B380" s="87" t="s">
        <v>52</v>
      </c>
      <c r="C380" s="87">
        <v>1</v>
      </c>
      <c r="D380" s="88">
        <v>222.42500000000001</v>
      </c>
      <c r="E380" s="4">
        <v>44649</v>
      </c>
      <c r="F380" s="4">
        <v>44740</v>
      </c>
    </row>
    <row r="381" spans="1:6" ht="25.5" x14ac:dyDescent="0.25">
      <c r="A381" s="7" t="s">
        <v>1077</v>
      </c>
      <c r="B381" s="87" t="s">
        <v>96</v>
      </c>
      <c r="C381" s="87">
        <v>2</v>
      </c>
      <c r="D381" s="88">
        <v>183.62</v>
      </c>
      <c r="E381" s="4">
        <v>43641</v>
      </c>
      <c r="F381" s="4">
        <v>44736</v>
      </c>
    </row>
    <row r="382" spans="1:6" x14ac:dyDescent="0.25">
      <c r="A382" s="66" t="s">
        <v>1654</v>
      </c>
      <c r="B382" s="87" t="s">
        <v>52</v>
      </c>
      <c r="C382" s="87">
        <v>2</v>
      </c>
      <c r="D382" s="88">
        <v>209.76</v>
      </c>
      <c r="E382" s="4">
        <v>42908</v>
      </c>
      <c r="F382" s="4">
        <v>44733</v>
      </c>
    </row>
    <row r="383" spans="1:6" ht="25.5" x14ac:dyDescent="0.25">
      <c r="A383" s="50" t="s">
        <v>1196</v>
      </c>
      <c r="B383" s="87" t="s">
        <v>96</v>
      </c>
      <c r="C383" s="87">
        <v>1</v>
      </c>
      <c r="D383" s="88">
        <v>54.83</v>
      </c>
      <c r="E383" s="4">
        <v>43637</v>
      </c>
      <c r="F383" s="4">
        <v>44732</v>
      </c>
    </row>
    <row r="384" spans="1:6" x14ac:dyDescent="0.25">
      <c r="A384" s="50" t="s">
        <v>1247</v>
      </c>
      <c r="B384" s="75"/>
      <c r="C384" s="75"/>
      <c r="D384" s="76"/>
      <c r="E384" s="154">
        <v>44364</v>
      </c>
      <c r="F384" s="154">
        <v>44728</v>
      </c>
    </row>
    <row r="385" spans="1:6" x14ac:dyDescent="0.25">
      <c r="A385" s="66" t="s">
        <v>1654</v>
      </c>
      <c r="B385" s="75"/>
      <c r="C385" s="75"/>
      <c r="D385" s="76"/>
      <c r="E385" s="154">
        <v>42901</v>
      </c>
      <c r="F385" s="154">
        <v>44726</v>
      </c>
    </row>
    <row r="386" spans="1:6" x14ac:dyDescent="0.25">
      <c r="A386" s="7" t="s">
        <v>1581</v>
      </c>
      <c r="B386" s="87" t="s">
        <v>43</v>
      </c>
      <c r="C386" s="87" t="s">
        <v>44</v>
      </c>
      <c r="D386" s="88">
        <v>9</v>
      </c>
      <c r="E386" s="4">
        <v>44357</v>
      </c>
      <c r="F386" s="4">
        <v>44721</v>
      </c>
    </row>
    <row r="387" spans="1:6" x14ac:dyDescent="0.25">
      <c r="A387" s="50" t="s">
        <v>1600</v>
      </c>
      <c r="B387" s="75"/>
      <c r="C387" s="75"/>
      <c r="D387" s="76"/>
      <c r="E387" s="4">
        <v>44630</v>
      </c>
      <c r="F387" s="4">
        <v>44721</v>
      </c>
    </row>
    <row r="388" spans="1:6" x14ac:dyDescent="0.25">
      <c r="A388" s="50" t="s">
        <v>811</v>
      </c>
      <c r="B388" s="87" t="s">
        <v>43</v>
      </c>
      <c r="C388" s="87">
        <v>2</v>
      </c>
      <c r="D388" s="88">
        <v>16.100000000000001</v>
      </c>
      <c r="E388" s="4">
        <v>43619</v>
      </c>
      <c r="F388" s="4">
        <v>44714</v>
      </c>
    </row>
    <row r="389" spans="1:6" ht="25.5" x14ac:dyDescent="0.25">
      <c r="A389" s="50" t="s">
        <v>293</v>
      </c>
      <c r="B389" s="75"/>
      <c r="C389" s="75"/>
      <c r="D389" s="76"/>
      <c r="E389" s="4" t="s">
        <v>295</v>
      </c>
      <c r="F389" s="4">
        <v>44681</v>
      </c>
    </row>
    <row r="390" spans="1:6" x14ac:dyDescent="0.25">
      <c r="A390" s="50" t="s">
        <v>364</v>
      </c>
      <c r="B390" s="75"/>
      <c r="C390" s="75"/>
      <c r="D390" s="76"/>
      <c r="E390" s="4">
        <v>44501</v>
      </c>
      <c r="F390" s="4">
        <v>44681</v>
      </c>
    </row>
    <row r="391" spans="1:6" x14ac:dyDescent="0.25">
      <c r="A391" s="50" t="s">
        <v>976</v>
      </c>
      <c r="B391" s="75"/>
      <c r="C391" s="75"/>
      <c r="D391" s="76"/>
      <c r="E391" s="4">
        <v>44501</v>
      </c>
      <c r="F391" s="4">
        <v>44681</v>
      </c>
    </row>
    <row r="392" spans="1:6" x14ac:dyDescent="0.25">
      <c r="A392" s="7" t="s">
        <v>1496</v>
      </c>
      <c r="B392" s="75"/>
      <c r="C392" s="75"/>
      <c r="D392" s="76"/>
      <c r="E392" s="4">
        <v>43581</v>
      </c>
      <c r="F392" s="4">
        <v>44676</v>
      </c>
    </row>
    <row r="393" spans="1:6" x14ac:dyDescent="0.25">
      <c r="A393" s="50" t="s">
        <v>705</v>
      </c>
      <c r="B393" s="75"/>
      <c r="C393" s="75"/>
      <c r="D393" s="76"/>
      <c r="E393" s="4">
        <v>44311</v>
      </c>
      <c r="F393" s="4">
        <v>44675</v>
      </c>
    </row>
    <row r="394" spans="1:6" x14ac:dyDescent="0.25">
      <c r="A394" s="50" t="s">
        <v>1477</v>
      </c>
      <c r="B394" s="75"/>
      <c r="C394" s="75"/>
      <c r="D394" s="76"/>
      <c r="E394" s="4">
        <v>42850</v>
      </c>
      <c r="F394" s="4">
        <v>44675</v>
      </c>
    </row>
    <row r="395" spans="1:6" x14ac:dyDescent="0.25">
      <c r="A395" s="50" t="s">
        <v>1562</v>
      </c>
      <c r="B395" s="75"/>
      <c r="C395" s="75"/>
      <c r="D395" s="76"/>
      <c r="E395" s="112">
        <v>44311</v>
      </c>
      <c r="F395" s="4">
        <v>44675</v>
      </c>
    </row>
    <row r="396" spans="1:6" ht="25.5" x14ac:dyDescent="0.25">
      <c r="A396" s="50" t="s">
        <v>1029</v>
      </c>
      <c r="B396" s="87" t="s">
        <v>96</v>
      </c>
      <c r="C396" s="87" t="s">
        <v>44</v>
      </c>
      <c r="D396" s="88">
        <v>85.28</v>
      </c>
      <c r="E396" s="4">
        <v>43579</v>
      </c>
      <c r="F396" s="4">
        <v>44674</v>
      </c>
    </row>
    <row r="397" spans="1:6" ht="25.5" x14ac:dyDescent="0.25">
      <c r="A397" s="50" t="s">
        <v>46</v>
      </c>
      <c r="B397" s="75"/>
      <c r="C397" s="75"/>
      <c r="D397" s="76"/>
      <c r="E397" s="4">
        <v>42840</v>
      </c>
      <c r="F397" s="4">
        <v>44665</v>
      </c>
    </row>
    <row r="398" spans="1:6" x14ac:dyDescent="0.25">
      <c r="A398" s="50" t="s">
        <v>124</v>
      </c>
      <c r="B398" s="75"/>
      <c r="C398" s="75"/>
      <c r="D398" s="76"/>
      <c r="E398" s="4">
        <v>43570</v>
      </c>
      <c r="F398" s="4">
        <v>44665</v>
      </c>
    </row>
    <row r="399" spans="1:6" x14ac:dyDescent="0.25">
      <c r="A399" s="50" t="s">
        <v>996</v>
      </c>
      <c r="B399" s="75"/>
      <c r="C399" s="75"/>
      <c r="D399" s="76"/>
      <c r="E399" s="112">
        <v>42840</v>
      </c>
      <c r="F399" s="112">
        <v>44665</v>
      </c>
    </row>
    <row r="400" spans="1:6" x14ac:dyDescent="0.25">
      <c r="A400" s="50" t="s">
        <v>1499</v>
      </c>
      <c r="B400" s="75"/>
      <c r="C400" s="75"/>
      <c r="D400" s="76"/>
      <c r="E400" s="154">
        <v>44294</v>
      </c>
      <c r="F400" s="154">
        <v>44658</v>
      </c>
    </row>
    <row r="401" spans="1:6" x14ac:dyDescent="0.25">
      <c r="A401" s="7" t="s">
        <v>55</v>
      </c>
      <c r="B401" s="87" t="s">
        <v>59</v>
      </c>
      <c r="C401" s="87">
        <v>2</v>
      </c>
      <c r="D401" s="88">
        <v>3</v>
      </c>
      <c r="E401" s="154">
        <v>44291</v>
      </c>
      <c r="F401" s="154">
        <v>44655</v>
      </c>
    </row>
    <row r="402" spans="1:6" ht="25.5" x14ac:dyDescent="0.25">
      <c r="A402" s="50" t="s">
        <v>1029</v>
      </c>
      <c r="B402" s="75"/>
      <c r="C402" s="75"/>
      <c r="D402" s="76"/>
      <c r="E402" s="4">
        <v>43560</v>
      </c>
      <c r="F402" s="4">
        <v>44655</v>
      </c>
    </row>
    <row r="403" spans="1:6" x14ac:dyDescent="0.25">
      <c r="A403" s="50" t="s">
        <v>1429</v>
      </c>
      <c r="B403" s="75"/>
      <c r="C403" s="75"/>
      <c r="D403" s="76"/>
      <c r="E403" s="4">
        <v>42826</v>
      </c>
      <c r="F403" s="4">
        <v>44651</v>
      </c>
    </row>
    <row r="404" spans="1:6" ht="25.5" x14ac:dyDescent="0.25">
      <c r="A404" s="50" t="s">
        <v>76</v>
      </c>
      <c r="B404" s="75"/>
      <c r="C404" s="75"/>
      <c r="D404" s="76"/>
      <c r="E404" s="154" t="s">
        <v>85</v>
      </c>
      <c r="F404" s="154">
        <v>44648</v>
      </c>
    </row>
    <row r="405" spans="1:6" x14ac:dyDescent="0.25">
      <c r="A405" s="111" t="s">
        <v>607</v>
      </c>
      <c r="B405" s="75"/>
      <c r="C405" s="75"/>
      <c r="D405" s="76"/>
      <c r="E405" s="154">
        <v>43549</v>
      </c>
      <c r="F405" s="154">
        <v>44644</v>
      </c>
    </row>
    <row r="406" spans="1:6" x14ac:dyDescent="0.25">
      <c r="A406" s="50" t="s">
        <v>1600</v>
      </c>
      <c r="B406" s="75"/>
      <c r="C406" s="75"/>
      <c r="D406" s="76"/>
      <c r="E406" s="4">
        <v>44265</v>
      </c>
      <c r="F406" s="4">
        <v>44629</v>
      </c>
    </row>
    <row r="407" spans="1:6" x14ac:dyDescent="0.25">
      <c r="A407" s="7" t="s">
        <v>951</v>
      </c>
      <c r="B407" s="87" t="s">
        <v>96</v>
      </c>
      <c r="C407" s="87" t="s">
        <v>44</v>
      </c>
      <c r="D407" s="88">
        <v>9.6</v>
      </c>
      <c r="E407" s="4">
        <v>44256</v>
      </c>
      <c r="F407" s="4">
        <v>44620</v>
      </c>
    </row>
    <row r="408" spans="1:6" x14ac:dyDescent="0.25">
      <c r="A408" s="203" t="s">
        <v>29</v>
      </c>
      <c r="B408" s="75"/>
      <c r="C408" s="75"/>
      <c r="D408" s="76"/>
      <c r="E408" s="4">
        <v>44252</v>
      </c>
      <c r="F408" s="4">
        <v>44616</v>
      </c>
    </row>
    <row r="409" spans="1:6" x14ac:dyDescent="0.25">
      <c r="A409" s="203" t="s">
        <v>1087</v>
      </c>
      <c r="B409" s="75"/>
      <c r="C409" s="75"/>
      <c r="D409" s="76"/>
      <c r="E409" s="4">
        <v>44251</v>
      </c>
      <c r="F409" s="4">
        <v>44615</v>
      </c>
    </row>
    <row r="410" spans="1:6" x14ac:dyDescent="0.25">
      <c r="A410" s="203" t="s">
        <v>963</v>
      </c>
      <c r="B410" s="87" t="s">
        <v>52</v>
      </c>
      <c r="C410" s="87">
        <v>2</v>
      </c>
      <c r="D410" s="88">
        <v>33.83</v>
      </c>
      <c r="E410" s="4">
        <v>44243</v>
      </c>
      <c r="F410" s="4">
        <v>44607</v>
      </c>
    </row>
    <row r="411" spans="1:6" x14ac:dyDescent="0.25">
      <c r="A411" s="203" t="s">
        <v>1450</v>
      </c>
      <c r="B411" s="75"/>
      <c r="C411" s="75"/>
      <c r="D411" s="76"/>
      <c r="E411" s="4">
        <v>44242</v>
      </c>
      <c r="F411" s="4">
        <v>44606</v>
      </c>
    </row>
    <row r="412" spans="1:6" x14ac:dyDescent="0.25">
      <c r="A412" s="50" t="s">
        <v>631</v>
      </c>
      <c r="B412" s="75"/>
      <c r="C412" s="75"/>
      <c r="D412" s="76"/>
      <c r="E412" s="154">
        <v>44511</v>
      </c>
      <c r="F412" s="154">
        <v>44602</v>
      </c>
    </row>
    <row r="413" spans="1:6" x14ac:dyDescent="0.25">
      <c r="A413" s="50" t="s">
        <v>533</v>
      </c>
      <c r="B413" s="75"/>
      <c r="C413" s="75"/>
      <c r="D413" s="76"/>
      <c r="E413" s="154">
        <v>42767</v>
      </c>
      <c r="F413" s="154">
        <v>44592</v>
      </c>
    </row>
    <row r="414" spans="1:6" x14ac:dyDescent="0.25">
      <c r="A414" s="111" t="s">
        <v>627</v>
      </c>
      <c r="B414" s="75"/>
      <c r="C414" s="75"/>
      <c r="D414" s="76"/>
      <c r="E414" s="4">
        <v>42767</v>
      </c>
      <c r="F414" s="4">
        <v>44592</v>
      </c>
    </row>
    <row r="415" spans="1:6" x14ac:dyDescent="0.25">
      <c r="A415" s="50" t="s">
        <v>1066</v>
      </c>
      <c r="B415" s="75"/>
      <c r="C415" s="75"/>
      <c r="D415" s="76"/>
      <c r="E415" s="4" t="s">
        <v>615</v>
      </c>
      <c r="F415" s="4">
        <v>44592</v>
      </c>
    </row>
    <row r="416" spans="1:6" x14ac:dyDescent="0.25">
      <c r="A416" s="50" t="s">
        <v>1281</v>
      </c>
      <c r="B416" s="75"/>
      <c r="C416" s="75"/>
      <c r="D416" s="76"/>
      <c r="E416" s="4" t="s">
        <v>1294</v>
      </c>
      <c r="F416" s="4">
        <v>44588</v>
      </c>
    </row>
    <row r="417" spans="1:6" x14ac:dyDescent="0.25">
      <c r="A417" s="50" t="s">
        <v>155</v>
      </c>
      <c r="B417" s="75"/>
      <c r="C417" s="75"/>
      <c r="D417" s="76"/>
      <c r="E417" s="112"/>
      <c r="F417" s="4">
        <v>44584</v>
      </c>
    </row>
    <row r="418" spans="1:6" x14ac:dyDescent="0.25">
      <c r="A418" s="50" t="s">
        <v>247</v>
      </c>
      <c r="B418" s="87" t="s">
        <v>96</v>
      </c>
      <c r="C418" s="87">
        <v>2</v>
      </c>
      <c r="D418" s="88">
        <v>93.6</v>
      </c>
      <c r="E418" s="4">
        <v>44220</v>
      </c>
      <c r="F418" s="4">
        <v>44584</v>
      </c>
    </row>
    <row r="419" spans="1:6" ht="25.5" x14ac:dyDescent="0.25">
      <c r="A419" s="50" t="s">
        <v>942</v>
      </c>
      <c r="B419" s="75"/>
      <c r="C419" s="75"/>
      <c r="D419" s="76"/>
      <c r="E419" s="4">
        <v>44401</v>
      </c>
      <c r="F419" s="4">
        <v>44584</v>
      </c>
    </row>
    <row r="420" spans="1:6" x14ac:dyDescent="0.25">
      <c r="A420" s="50" t="s">
        <v>1539</v>
      </c>
      <c r="B420" s="75"/>
      <c r="C420" s="75"/>
      <c r="D420" s="76"/>
      <c r="E420" s="112">
        <v>42750</v>
      </c>
      <c r="F420" s="112">
        <v>44575</v>
      </c>
    </row>
    <row r="421" spans="1:6" x14ac:dyDescent="0.25">
      <c r="A421" s="50" t="s">
        <v>1137</v>
      </c>
      <c r="B421" s="75"/>
      <c r="C421" s="75"/>
      <c r="D421" s="76"/>
      <c r="E421" s="4" t="s">
        <v>1148</v>
      </c>
      <c r="F421" s="4">
        <v>44573</v>
      </c>
    </row>
    <row r="422" spans="1:6" ht="25.5" x14ac:dyDescent="0.25">
      <c r="A422" s="111" t="s">
        <v>508</v>
      </c>
      <c r="B422" s="75"/>
      <c r="C422" s="75"/>
      <c r="D422" s="76"/>
      <c r="E422" s="4">
        <v>43477</v>
      </c>
      <c r="F422" s="4">
        <v>44572</v>
      </c>
    </row>
    <row r="423" spans="1:6" ht="25.5" x14ac:dyDescent="0.25">
      <c r="A423" s="111" t="s">
        <v>673</v>
      </c>
      <c r="B423" s="75"/>
      <c r="C423" s="75"/>
      <c r="D423" s="76"/>
      <c r="E423" s="4">
        <v>43473</v>
      </c>
      <c r="F423" s="4">
        <v>44568</v>
      </c>
    </row>
    <row r="424" spans="1:6" ht="25.5" x14ac:dyDescent="0.25">
      <c r="A424" s="50" t="s">
        <v>1442</v>
      </c>
      <c r="B424" s="75"/>
      <c r="C424" s="75"/>
      <c r="D424" s="76"/>
      <c r="E424" s="4">
        <v>43836</v>
      </c>
      <c r="F424" s="4">
        <v>44566</v>
      </c>
    </row>
    <row r="425" spans="1:6" x14ac:dyDescent="0.25">
      <c r="A425" s="50" t="s">
        <v>318</v>
      </c>
      <c r="B425" s="75"/>
      <c r="C425" s="75"/>
      <c r="D425" s="76"/>
      <c r="E425" s="4">
        <v>43434</v>
      </c>
      <c r="F425" s="4">
        <v>44529</v>
      </c>
    </row>
    <row r="426" spans="1:6" x14ac:dyDescent="0.25">
      <c r="A426" s="50" t="s">
        <v>485</v>
      </c>
      <c r="B426" s="75"/>
      <c r="C426" s="75"/>
      <c r="D426" s="76"/>
      <c r="E426" s="154">
        <v>44158</v>
      </c>
      <c r="F426" s="154">
        <v>44524</v>
      </c>
    </row>
    <row r="427" spans="1:6" x14ac:dyDescent="0.25">
      <c r="A427" s="50" t="s">
        <v>376</v>
      </c>
      <c r="B427" s="75"/>
      <c r="C427" s="75"/>
      <c r="D427" s="76"/>
      <c r="E427" s="154">
        <v>44157</v>
      </c>
      <c r="F427" s="154">
        <v>44521</v>
      </c>
    </row>
    <row r="428" spans="1:6" x14ac:dyDescent="0.25">
      <c r="A428" s="50" t="s">
        <v>773</v>
      </c>
      <c r="B428" s="75"/>
      <c r="C428" s="75"/>
      <c r="D428" s="76"/>
      <c r="E428" s="4" t="s">
        <v>778</v>
      </c>
      <c r="F428" s="4">
        <v>44516</v>
      </c>
    </row>
    <row r="429" spans="1:6" x14ac:dyDescent="0.25">
      <c r="A429" s="50" t="s">
        <v>222</v>
      </c>
      <c r="B429" s="75"/>
      <c r="C429" s="75"/>
      <c r="D429" s="76"/>
      <c r="E429" s="4">
        <v>44148</v>
      </c>
      <c r="F429" s="4">
        <v>44512</v>
      </c>
    </row>
    <row r="430" spans="1:6" x14ac:dyDescent="0.25">
      <c r="A430" s="50"/>
      <c r="B430" s="75"/>
      <c r="C430" s="75"/>
      <c r="D430" s="76"/>
      <c r="E430" s="4">
        <v>44509</v>
      </c>
      <c r="F430" s="4">
        <v>44508</v>
      </c>
    </row>
    <row r="431" spans="1:6" x14ac:dyDescent="0.25">
      <c r="A431" s="50" t="s">
        <v>894</v>
      </c>
      <c r="B431" s="75"/>
      <c r="C431" s="75"/>
      <c r="D431" s="76"/>
      <c r="E431" s="112" t="s">
        <v>897</v>
      </c>
      <c r="F431" s="4">
        <v>44506</v>
      </c>
    </row>
    <row r="432" spans="1:6" x14ac:dyDescent="0.25">
      <c r="A432" s="111" t="s">
        <v>801</v>
      </c>
      <c r="B432" s="75"/>
      <c r="C432" s="75"/>
      <c r="D432" s="76"/>
      <c r="E432" s="4" t="s">
        <v>804</v>
      </c>
      <c r="F432" s="4">
        <v>44469</v>
      </c>
    </row>
    <row r="433" spans="1:6" ht="25.5" x14ac:dyDescent="0.25">
      <c r="A433" s="50" t="s">
        <v>1052</v>
      </c>
      <c r="B433" s="87" t="s">
        <v>96</v>
      </c>
      <c r="C433" s="87">
        <v>1</v>
      </c>
      <c r="D433" s="88">
        <v>3732.22</v>
      </c>
      <c r="E433" s="154" t="s">
        <v>1059</v>
      </c>
      <c r="F433" s="154">
        <v>44469</v>
      </c>
    </row>
    <row r="434" spans="1:6" x14ac:dyDescent="0.25">
      <c r="A434" s="50" t="s">
        <v>1436</v>
      </c>
      <c r="B434" s="75"/>
      <c r="C434" s="75"/>
      <c r="D434" s="76"/>
      <c r="E434" s="154" t="s">
        <v>804</v>
      </c>
      <c r="F434" s="154">
        <v>44469</v>
      </c>
    </row>
    <row r="435" spans="1:6" x14ac:dyDescent="0.25">
      <c r="A435" s="50" t="s">
        <v>1471</v>
      </c>
      <c r="B435" s="75"/>
      <c r="C435" s="75"/>
      <c r="D435" s="76"/>
      <c r="E435" s="112">
        <v>43798</v>
      </c>
      <c r="F435" s="112">
        <v>44469</v>
      </c>
    </row>
    <row r="436" spans="1:6" ht="25.5" x14ac:dyDescent="0.25">
      <c r="A436" s="66" t="s">
        <v>1689</v>
      </c>
      <c r="B436" s="75"/>
      <c r="C436" s="75"/>
      <c r="D436" s="76"/>
      <c r="E436" s="4" t="s">
        <v>1121</v>
      </c>
      <c r="F436" s="4">
        <v>44469</v>
      </c>
    </row>
    <row r="437" spans="1:6" ht="25.5" x14ac:dyDescent="0.25">
      <c r="A437" s="66" t="s">
        <v>1689</v>
      </c>
      <c r="B437" s="87" t="s">
        <v>115</v>
      </c>
      <c r="C437" s="87" t="s">
        <v>44</v>
      </c>
      <c r="D437" s="88">
        <v>36</v>
      </c>
      <c r="E437" s="4" t="s">
        <v>517</v>
      </c>
      <c r="F437" s="4">
        <v>44469</v>
      </c>
    </row>
    <row r="438" spans="1:6" ht="25.5" x14ac:dyDescent="0.25">
      <c r="A438" s="50" t="s">
        <v>1708</v>
      </c>
      <c r="B438" s="75"/>
      <c r="C438" s="75"/>
      <c r="D438" s="76"/>
      <c r="E438" s="4" t="s">
        <v>804</v>
      </c>
      <c r="F438" s="4">
        <v>44469</v>
      </c>
    </row>
    <row r="439" spans="1:6" x14ac:dyDescent="0.25">
      <c r="A439" s="50" t="s">
        <v>1549</v>
      </c>
      <c r="B439" s="75"/>
      <c r="C439" s="75"/>
      <c r="D439" s="76"/>
      <c r="E439" s="4">
        <v>44097</v>
      </c>
      <c r="F439" s="4">
        <v>44461</v>
      </c>
    </row>
    <row r="440" spans="1:6" x14ac:dyDescent="0.25">
      <c r="A440" s="50" t="s">
        <v>271</v>
      </c>
      <c r="B440" s="75"/>
      <c r="C440" s="75"/>
      <c r="D440" s="76"/>
      <c r="E440" s="4">
        <v>43365</v>
      </c>
      <c r="F440" s="4">
        <v>44460</v>
      </c>
    </row>
    <row r="441" spans="1:6" x14ac:dyDescent="0.25">
      <c r="A441" s="50" t="s">
        <v>1066</v>
      </c>
      <c r="B441" s="75"/>
      <c r="C441" s="75"/>
      <c r="D441" s="76"/>
      <c r="E441" s="4">
        <v>44220</v>
      </c>
      <c r="F441" s="4">
        <v>44408</v>
      </c>
    </row>
    <row r="442" spans="1:6" x14ac:dyDescent="0.25">
      <c r="A442" s="111" t="s">
        <v>1326</v>
      </c>
      <c r="B442" s="75"/>
      <c r="C442" s="75"/>
      <c r="D442" s="76"/>
      <c r="E442" s="4" t="s">
        <v>1042</v>
      </c>
      <c r="F442" s="4">
        <v>44408</v>
      </c>
    </row>
    <row r="443" spans="1:6" ht="38.25" x14ac:dyDescent="0.25">
      <c r="A443" s="50" t="s">
        <v>1629</v>
      </c>
      <c r="B443" s="75"/>
      <c r="C443" s="75"/>
      <c r="D443" s="76"/>
      <c r="E443" s="4">
        <v>43556</v>
      </c>
      <c r="F443" s="4">
        <v>44408</v>
      </c>
    </row>
    <row r="444" spans="1:6" ht="25.5" x14ac:dyDescent="0.25">
      <c r="A444" s="50" t="s">
        <v>942</v>
      </c>
      <c r="B444" s="75"/>
      <c r="C444" s="75"/>
      <c r="D444" s="76"/>
      <c r="E444" s="4">
        <v>44220</v>
      </c>
      <c r="F444" s="4">
        <v>44398</v>
      </c>
    </row>
    <row r="445" spans="1:6" ht="25.5" x14ac:dyDescent="0.25">
      <c r="A445" s="50" t="s">
        <v>202</v>
      </c>
      <c r="B445" s="75"/>
      <c r="C445" s="75"/>
      <c r="D445" s="76"/>
      <c r="E445" s="4">
        <v>44022</v>
      </c>
      <c r="F445" s="4">
        <v>44386</v>
      </c>
    </row>
    <row r="446" spans="1:6" ht="25.5" x14ac:dyDescent="0.25">
      <c r="A446" s="50" t="s">
        <v>796</v>
      </c>
      <c r="B446" s="75"/>
      <c r="C446" s="75"/>
      <c r="D446" s="76"/>
      <c r="E446" s="4">
        <v>43291</v>
      </c>
      <c r="F446" s="4">
        <v>44386</v>
      </c>
    </row>
    <row r="447" spans="1:6" x14ac:dyDescent="0.25">
      <c r="A447" s="50" t="s">
        <v>318</v>
      </c>
      <c r="B447" s="75"/>
      <c r="C447" s="75"/>
      <c r="D447" s="76"/>
      <c r="E447" s="4">
        <v>43290</v>
      </c>
      <c r="F447" s="4">
        <v>44385</v>
      </c>
    </row>
    <row r="448" spans="1:6" x14ac:dyDescent="0.25">
      <c r="A448" s="50" t="s">
        <v>1368</v>
      </c>
      <c r="B448" s="75"/>
      <c r="C448" s="75"/>
      <c r="D448" s="76"/>
      <c r="E448" s="4">
        <v>44198</v>
      </c>
      <c r="F448" s="4">
        <v>44378</v>
      </c>
    </row>
    <row r="449" spans="1:6" x14ac:dyDescent="0.25">
      <c r="A449" s="50" t="s">
        <v>1702</v>
      </c>
      <c r="B449" s="75"/>
      <c r="C449" s="75"/>
      <c r="D449" s="76"/>
      <c r="E449" s="4">
        <v>42552</v>
      </c>
      <c r="F449" s="4">
        <v>44377</v>
      </c>
    </row>
    <row r="450" spans="1:6" x14ac:dyDescent="0.25">
      <c r="A450" s="7" t="s">
        <v>231</v>
      </c>
      <c r="B450" s="75"/>
      <c r="C450" s="75"/>
      <c r="D450" s="76"/>
      <c r="E450" s="4">
        <v>43275</v>
      </c>
      <c r="F450" s="4">
        <v>44370</v>
      </c>
    </row>
    <row r="451" spans="1:6" x14ac:dyDescent="0.25">
      <c r="A451" s="50" t="s">
        <v>1571</v>
      </c>
      <c r="B451" s="75"/>
      <c r="C451" s="75"/>
      <c r="D451" s="76"/>
      <c r="E451" s="154">
        <v>43637</v>
      </c>
      <c r="F451" s="154">
        <v>44367</v>
      </c>
    </row>
    <row r="452" spans="1:6" x14ac:dyDescent="0.25">
      <c r="A452" s="50" t="s">
        <v>1087</v>
      </c>
      <c r="B452" s="75"/>
      <c r="C452" s="75"/>
      <c r="D452" s="76"/>
      <c r="E452" s="154">
        <v>43629</v>
      </c>
      <c r="F452" s="154">
        <v>44359</v>
      </c>
    </row>
    <row r="453" spans="1:6" x14ac:dyDescent="0.25">
      <c r="A453" s="50" t="s">
        <v>364</v>
      </c>
      <c r="B453" s="75"/>
      <c r="C453" s="75"/>
      <c r="D453" s="76"/>
      <c r="E453" s="154" t="s">
        <v>368</v>
      </c>
      <c r="F453" s="154">
        <v>44316</v>
      </c>
    </row>
    <row r="454" spans="1:6" x14ac:dyDescent="0.25">
      <c r="A454" s="50" t="s">
        <v>543</v>
      </c>
      <c r="B454" s="75"/>
      <c r="C454" s="75"/>
      <c r="D454" s="76"/>
      <c r="E454" s="154" t="s">
        <v>546</v>
      </c>
      <c r="F454" s="154">
        <v>44316</v>
      </c>
    </row>
    <row r="455" spans="1:6" x14ac:dyDescent="0.25">
      <c r="A455" s="50" t="s">
        <v>1499</v>
      </c>
      <c r="B455" s="87" t="s">
        <v>59</v>
      </c>
      <c r="C455" s="87">
        <v>1</v>
      </c>
      <c r="D455" s="88">
        <v>37.799999999999997</v>
      </c>
      <c r="E455" s="4" t="s">
        <v>474</v>
      </c>
      <c r="F455" s="4">
        <v>44316</v>
      </c>
    </row>
    <row r="456" spans="1:6" x14ac:dyDescent="0.25">
      <c r="A456" s="50" t="s">
        <v>1226</v>
      </c>
      <c r="B456" s="75"/>
      <c r="C456" s="75"/>
      <c r="D456" s="76"/>
      <c r="E456" s="4">
        <v>43569</v>
      </c>
      <c r="F456" s="4">
        <v>44299</v>
      </c>
    </row>
    <row r="457" spans="1:6" x14ac:dyDescent="0.25">
      <c r="A457" s="50" t="s">
        <v>929</v>
      </c>
      <c r="B457" s="75"/>
      <c r="C457" s="75"/>
      <c r="D457" s="76"/>
      <c r="E457" s="4">
        <v>43932</v>
      </c>
      <c r="F457" s="4">
        <v>44296</v>
      </c>
    </row>
    <row r="458" spans="1:6" ht="25.5" x14ac:dyDescent="0.25">
      <c r="A458" s="50" t="s">
        <v>855</v>
      </c>
      <c r="B458" s="75"/>
      <c r="C458" s="75"/>
      <c r="D458" s="76"/>
      <c r="E458" s="4">
        <v>42468</v>
      </c>
      <c r="F458" s="4">
        <v>44293</v>
      </c>
    </row>
    <row r="459" spans="1:6" x14ac:dyDescent="0.25">
      <c r="A459" s="50" t="s">
        <v>1247</v>
      </c>
      <c r="B459" s="75"/>
      <c r="C459" s="75"/>
      <c r="D459" s="76"/>
      <c r="E459" s="4">
        <v>43900</v>
      </c>
      <c r="F459" s="4">
        <v>44264</v>
      </c>
    </row>
    <row r="460" spans="1:6" x14ac:dyDescent="0.25">
      <c r="A460" s="50" t="s">
        <v>836</v>
      </c>
      <c r="B460" s="75"/>
      <c r="C460" s="75"/>
      <c r="D460" s="76"/>
      <c r="E460" s="4">
        <v>43888</v>
      </c>
      <c r="F460" s="4">
        <v>44253</v>
      </c>
    </row>
    <row r="461" spans="1:6" x14ac:dyDescent="0.25">
      <c r="A461" s="50" t="s">
        <v>1281</v>
      </c>
      <c r="B461" s="75"/>
      <c r="C461" s="75"/>
      <c r="D461" s="76"/>
      <c r="E461" s="4">
        <v>43876</v>
      </c>
      <c r="F461" s="4">
        <v>44241</v>
      </c>
    </row>
    <row r="462" spans="1:6" x14ac:dyDescent="0.25">
      <c r="A462" s="50" t="s">
        <v>1589</v>
      </c>
      <c r="B462" s="75"/>
      <c r="C462" s="75"/>
      <c r="D462" s="76"/>
      <c r="E462" s="4">
        <v>43132</v>
      </c>
      <c r="F462" s="4">
        <v>44227</v>
      </c>
    </row>
    <row r="463" spans="1:6" x14ac:dyDescent="0.25">
      <c r="A463" s="111" t="s">
        <v>577</v>
      </c>
      <c r="B463" s="75"/>
      <c r="C463" s="75"/>
      <c r="D463" s="76"/>
      <c r="E463" s="4">
        <v>43856</v>
      </c>
      <c r="F463" s="4">
        <v>44221</v>
      </c>
    </row>
    <row r="464" spans="1:6" x14ac:dyDescent="0.25">
      <c r="A464" s="50" t="s">
        <v>631</v>
      </c>
      <c r="B464" s="75"/>
      <c r="C464" s="75"/>
      <c r="D464" s="76"/>
      <c r="E464" s="4">
        <v>43156</v>
      </c>
      <c r="F464" s="4">
        <v>44220</v>
      </c>
    </row>
    <row r="465" spans="1:6" x14ac:dyDescent="0.25">
      <c r="A465" s="50" t="s">
        <v>1137</v>
      </c>
      <c r="B465" s="75"/>
      <c r="C465" s="75"/>
      <c r="D465" s="76"/>
      <c r="E465" s="4" t="s">
        <v>1145</v>
      </c>
      <c r="F465" s="4">
        <v>44208</v>
      </c>
    </row>
    <row r="466" spans="1:6" x14ac:dyDescent="0.25">
      <c r="A466" s="50" t="s">
        <v>963</v>
      </c>
      <c r="B466" s="75"/>
      <c r="C466" s="75"/>
      <c r="D466" s="76"/>
      <c r="E466" s="4" t="s">
        <v>481</v>
      </c>
      <c r="F466" s="4">
        <v>44207</v>
      </c>
    </row>
    <row r="467" spans="1:6" x14ac:dyDescent="0.25">
      <c r="A467" s="50" t="s">
        <v>976</v>
      </c>
      <c r="B467" s="75"/>
      <c r="C467" s="75"/>
      <c r="D467" s="76"/>
      <c r="E467" s="4" t="s">
        <v>966</v>
      </c>
      <c r="F467" s="4">
        <v>44165</v>
      </c>
    </row>
    <row r="468" spans="1:6" x14ac:dyDescent="0.25">
      <c r="A468" s="50" t="s">
        <v>921</v>
      </c>
      <c r="B468" s="75"/>
      <c r="C468" s="75"/>
      <c r="D468" s="76"/>
      <c r="E468" s="4">
        <v>40509</v>
      </c>
      <c r="F468" s="4">
        <v>44161</v>
      </c>
    </row>
    <row r="469" spans="1:6" x14ac:dyDescent="0.25">
      <c r="A469" s="50" t="s">
        <v>921</v>
      </c>
      <c r="B469" s="75"/>
      <c r="C469" s="75"/>
      <c r="D469" s="76"/>
      <c r="E469" s="154">
        <v>40509</v>
      </c>
      <c r="F469" s="154">
        <v>44161</v>
      </c>
    </row>
    <row r="470" spans="1:6" ht="25.5" x14ac:dyDescent="0.25">
      <c r="A470" s="50" t="s">
        <v>1266</v>
      </c>
      <c r="B470" s="75"/>
      <c r="C470" s="75"/>
      <c r="D470" s="76"/>
      <c r="E470" s="154" t="s">
        <v>1269</v>
      </c>
      <c r="F470" s="154">
        <v>44160</v>
      </c>
    </row>
    <row r="471" spans="1:6" x14ac:dyDescent="0.25">
      <c r="A471" s="50" t="s">
        <v>376</v>
      </c>
      <c r="B471" s="75"/>
      <c r="C471" s="75"/>
      <c r="D471" s="76"/>
      <c r="E471" s="154"/>
      <c r="F471" s="4">
        <v>44156</v>
      </c>
    </row>
    <row r="472" spans="1:6" x14ac:dyDescent="0.25">
      <c r="A472" s="50" t="s">
        <v>1600</v>
      </c>
      <c r="B472" s="75"/>
      <c r="C472" s="75"/>
      <c r="D472" s="76"/>
      <c r="E472" s="154">
        <v>43054</v>
      </c>
      <c r="F472" s="4">
        <v>44149</v>
      </c>
    </row>
    <row r="473" spans="1:6" x14ac:dyDescent="0.25">
      <c r="A473" s="50" t="s">
        <v>222</v>
      </c>
      <c r="B473" s="75"/>
      <c r="C473" s="75"/>
      <c r="D473" s="76"/>
      <c r="E473" s="154">
        <v>44076</v>
      </c>
      <c r="F473" s="154">
        <v>44147</v>
      </c>
    </row>
    <row r="474" spans="1:6" x14ac:dyDescent="0.25">
      <c r="A474" s="50" t="s">
        <v>247</v>
      </c>
      <c r="B474" s="75"/>
      <c r="C474" s="75"/>
      <c r="D474" s="76"/>
      <c r="E474" s="154" t="s">
        <v>250</v>
      </c>
      <c r="F474" s="154">
        <v>44104</v>
      </c>
    </row>
    <row r="475" spans="1:6" ht="25.5" x14ac:dyDescent="0.25">
      <c r="A475" s="50" t="s">
        <v>942</v>
      </c>
      <c r="B475" s="75"/>
      <c r="C475" s="75"/>
      <c r="D475" s="76"/>
      <c r="E475" s="4" t="s">
        <v>134</v>
      </c>
      <c r="F475" s="4">
        <v>44104</v>
      </c>
    </row>
    <row r="476" spans="1:6" x14ac:dyDescent="0.25">
      <c r="A476" s="50" t="s">
        <v>222</v>
      </c>
      <c r="B476" s="75"/>
      <c r="C476" s="75"/>
      <c r="D476" s="76"/>
      <c r="E476" s="4">
        <v>43710</v>
      </c>
      <c r="F476" s="4">
        <v>44075</v>
      </c>
    </row>
    <row r="477" spans="1:6" x14ac:dyDescent="0.25">
      <c r="A477" s="50" t="s">
        <v>1105</v>
      </c>
      <c r="B477" s="75"/>
      <c r="C477" s="75"/>
      <c r="D477" s="76"/>
      <c r="E477" s="112">
        <v>43302</v>
      </c>
      <c r="F477" s="113">
        <v>44032</v>
      </c>
    </row>
    <row r="478" spans="1:6" ht="25.5" x14ac:dyDescent="0.25">
      <c r="A478" s="50" t="s">
        <v>202</v>
      </c>
      <c r="B478" s="75"/>
      <c r="C478" s="75"/>
      <c r="D478" s="76"/>
      <c r="E478" s="4">
        <v>43656</v>
      </c>
      <c r="F478" s="4">
        <v>44021</v>
      </c>
    </row>
    <row r="479" spans="1:6" x14ac:dyDescent="0.25">
      <c r="A479" s="50" t="s">
        <v>724</v>
      </c>
      <c r="B479" s="75"/>
      <c r="C479" s="75"/>
      <c r="D479" s="76"/>
      <c r="E479" s="4">
        <v>43651</v>
      </c>
      <c r="F479" s="4">
        <v>44017</v>
      </c>
    </row>
    <row r="480" spans="1:6" x14ac:dyDescent="0.25">
      <c r="A480" s="50" t="s">
        <v>1549</v>
      </c>
      <c r="B480" s="75"/>
      <c r="C480" s="75"/>
      <c r="D480" s="76"/>
      <c r="E480" s="4">
        <v>42917</v>
      </c>
      <c r="F480" s="4">
        <v>44012</v>
      </c>
    </row>
    <row r="481" spans="1:6" x14ac:dyDescent="0.25">
      <c r="A481" s="50" t="s">
        <v>724</v>
      </c>
      <c r="B481" s="75"/>
      <c r="C481" s="75"/>
      <c r="D481" s="76"/>
      <c r="E481" s="112">
        <v>43630</v>
      </c>
      <c r="F481" s="112">
        <v>43995</v>
      </c>
    </row>
    <row r="482" spans="1:6" x14ac:dyDescent="0.25">
      <c r="A482" s="50" t="s">
        <v>1137</v>
      </c>
      <c r="B482" s="75"/>
      <c r="C482" s="75"/>
      <c r="D482" s="76"/>
      <c r="E482" s="4">
        <v>42160</v>
      </c>
      <c r="F482" s="4">
        <v>43986</v>
      </c>
    </row>
    <row r="483" spans="1:6" x14ac:dyDescent="0.25">
      <c r="A483" s="50" t="s">
        <v>631</v>
      </c>
      <c r="B483" s="75"/>
      <c r="C483" s="75"/>
      <c r="D483" s="76"/>
      <c r="E483" s="154">
        <v>43132</v>
      </c>
      <c r="F483" s="4">
        <v>43861</v>
      </c>
    </row>
    <row r="484" spans="1:6" ht="25.5" x14ac:dyDescent="0.25">
      <c r="A484" s="50" t="s">
        <v>1252</v>
      </c>
      <c r="B484" s="75"/>
      <c r="C484" s="75"/>
      <c r="D484" s="76"/>
      <c r="E484" s="154" t="s">
        <v>1255</v>
      </c>
      <c r="F484" s="4">
        <v>43373</v>
      </c>
    </row>
    <row r="485" spans="1:6" ht="25.5" x14ac:dyDescent="0.25">
      <c r="A485" s="50" t="s">
        <v>1310</v>
      </c>
      <c r="B485" s="75"/>
      <c r="C485" s="75"/>
      <c r="D485" s="76"/>
      <c r="E485" s="4">
        <v>41364</v>
      </c>
      <c r="F485" s="4">
        <v>43189</v>
      </c>
    </row>
    <row r="486" spans="1:6" ht="25.5" x14ac:dyDescent="0.25">
      <c r="A486" s="50" t="s">
        <v>1052</v>
      </c>
      <c r="B486" s="87" t="s">
        <v>96</v>
      </c>
      <c r="C486" s="87">
        <v>2</v>
      </c>
      <c r="D486" s="88">
        <v>2298.04</v>
      </c>
      <c r="E486" s="4" t="s">
        <v>1056</v>
      </c>
      <c r="F486" s="4">
        <v>42643</v>
      </c>
    </row>
    <row r="487" spans="1:6" x14ac:dyDescent="0.25">
      <c r="A487" s="50" t="s">
        <v>1368</v>
      </c>
      <c r="B487" s="75"/>
      <c r="C487" s="75"/>
      <c r="D487" s="76"/>
      <c r="E487" s="4">
        <v>41805</v>
      </c>
      <c r="F487" s="4">
        <v>42535</v>
      </c>
    </row>
    <row r="488" spans="1:6" x14ac:dyDescent="0.25">
      <c r="A488" s="50" t="s">
        <v>418</v>
      </c>
      <c r="B488" s="75"/>
      <c r="C488" s="75"/>
      <c r="D488" s="76"/>
      <c r="E488" s="112">
        <v>38169</v>
      </c>
      <c r="F488" s="112">
        <v>41820</v>
      </c>
    </row>
    <row r="489" spans="1:6" ht="25.5" x14ac:dyDescent="0.25">
      <c r="A489" s="50" t="s">
        <v>1310</v>
      </c>
      <c r="B489" s="75"/>
      <c r="C489" s="75"/>
      <c r="D489" s="76"/>
      <c r="E489" s="112">
        <v>39537</v>
      </c>
      <c r="F489" s="112">
        <v>41363</v>
      </c>
    </row>
    <row r="490" spans="1:6" ht="25.5" x14ac:dyDescent="0.25">
      <c r="A490" s="50" t="s">
        <v>1310</v>
      </c>
      <c r="B490" s="75"/>
      <c r="C490" s="75"/>
      <c r="D490" s="76"/>
      <c r="E490" s="154">
        <v>37710</v>
      </c>
      <c r="F490" s="4">
        <v>39537</v>
      </c>
    </row>
    <row r="491" spans="1:6" x14ac:dyDescent="0.25">
      <c r="A491" s="50" t="s">
        <v>1727</v>
      </c>
      <c r="B491" s="87" t="s">
        <v>96</v>
      </c>
      <c r="C491" s="87">
        <v>3</v>
      </c>
      <c r="D491" s="88">
        <v>2307</v>
      </c>
      <c r="E491" s="154">
        <v>40734</v>
      </c>
      <c r="F491" s="4">
        <v>11513</v>
      </c>
    </row>
    <row r="492" spans="1:6" ht="25.5" x14ac:dyDescent="0.25">
      <c r="A492" s="50" t="s">
        <v>29</v>
      </c>
      <c r="B492" s="75"/>
      <c r="C492" s="75"/>
      <c r="D492" s="76"/>
      <c r="E492" s="75"/>
      <c r="F492" s="75"/>
    </row>
    <row r="493" spans="1:6" ht="25.5" x14ac:dyDescent="0.25">
      <c r="A493" s="50" t="s">
        <v>76</v>
      </c>
      <c r="B493" s="75"/>
      <c r="C493" s="75"/>
      <c r="D493" s="76"/>
      <c r="E493" s="112"/>
      <c r="F493" s="112"/>
    </row>
    <row r="494" spans="1:6" ht="25.5" x14ac:dyDescent="0.25">
      <c r="A494" s="50" t="s">
        <v>202</v>
      </c>
      <c r="B494" s="75"/>
      <c r="C494" s="75"/>
      <c r="D494" s="76"/>
      <c r="E494" s="4"/>
      <c r="F494" s="4"/>
    </row>
    <row r="495" spans="1:6" x14ac:dyDescent="0.25">
      <c r="A495" s="50" t="s">
        <v>247</v>
      </c>
      <c r="B495" s="75"/>
      <c r="C495" s="75"/>
      <c r="D495" s="76"/>
      <c r="E495" s="112"/>
      <c r="F495" s="112"/>
    </row>
    <row r="496" spans="1:6" x14ac:dyDescent="0.25">
      <c r="A496" s="50" t="s">
        <v>364</v>
      </c>
      <c r="B496" s="75"/>
      <c r="C496" s="75"/>
      <c r="D496" s="76"/>
      <c r="E496" s="112"/>
      <c r="F496" s="112"/>
    </row>
    <row r="497" spans="1:6" x14ac:dyDescent="0.25">
      <c r="A497" s="50" t="s">
        <v>376</v>
      </c>
      <c r="B497" s="75"/>
      <c r="C497" s="75"/>
      <c r="D497" s="76"/>
      <c r="E497" s="112"/>
      <c r="F497" s="112"/>
    </row>
    <row r="498" spans="1:6" x14ac:dyDescent="0.25">
      <c r="A498" s="50" t="s">
        <v>418</v>
      </c>
      <c r="B498" s="75"/>
      <c r="C498" s="75"/>
      <c r="D498" s="76"/>
      <c r="E498" s="112"/>
      <c r="F498" s="112"/>
    </row>
    <row r="499" spans="1:6" x14ac:dyDescent="0.25">
      <c r="A499" s="50" t="s">
        <v>444</v>
      </c>
      <c r="B499" s="75"/>
      <c r="C499" s="75"/>
      <c r="D499" s="76"/>
      <c r="E499" s="75"/>
      <c r="F499" s="4"/>
    </row>
    <row r="500" spans="1:6" ht="25.5" x14ac:dyDescent="0.25">
      <c r="A500" s="50" t="s">
        <v>460</v>
      </c>
      <c r="B500" s="87" t="s">
        <v>96</v>
      </c>
      <c r="C500" s="87">
        <v>3</v>
      </c>
      <c r="D500" s="88">
        <v>20</v>
      </c>
      <c r="E500" s="112"/>
      <c r="F500" s="112"/>
    </row>
    <row r="501" spans="1:6" x14ac:dyDescent="0.25">
      <c r="A501" s="50" t="s">
        <v>470</v>
      </c>
      <c r="B501" s="87" t="s">
        <v>115</v>
      </c>
      <c r="C501" s="87">
        <v>1</v>
      </c>
      <c r="D501" s="88">
        <v>2819.6</v>
      </c>
      <c r="E501" s="112"/>
      <c r="F501" s="112"/>
    </row>
    <row r="502" spans="1:6" x14ac:dyDescent="0.25">
      <c r="A502" s="50" t="s">
        <v>485</v>
      </c>
      <c r="B502" s="75"/>
      <c r="C502" s="75"/>
      <c r="D502" s="76"/>
      <c r="E502" s="4"/>
      <c r="F502" s="4"/>
    </row>
    <row r="503" spans="1:6" x14ac:dyDescent="0.25">
      <c r="A503" s="50" t="s">
        <v>533</v>
      </c>
      <c r="B503" s="87" t="s">
        <v>52</v>
      </c>
      <c r="C503" s="87">
        <v>2</v>
      </c>
      <c r="D503" s="88">
        <v>339.24</v>
      </c>
      <c r="E503" s="112"/>
      <c r="F503" s="112"/>
    </row>
    <row r="504" spans="1:6" x14ac:dyDescent="0.25">
      <c r="A504" s="50" t="s">
        <v>543</v>
      </c>
      <c r="B504" s="75"/>
      <c r="C504" s="75"/>
      <c r="D504" s="76"/>
      <c r="E504" s="112"/>
      <c r="F504" s="112"/>
    </row>
    <row r="505" spans="1:6" x14ac:dyDescent="0.25">
      <c r="A505" s="111"/>
      <c r="B505" s="75"/>
      <c r="C505" s="75"/>
      <c r="D505" s="76"/>
      <c r="E505" s="75"/>
      <c r="F505" s="75"/>
    </row>
    <row r="506" spans="1:6" x14ac:dyDescent="0.25">
      <c r="A506" s="111"/>
      <c r="B506" s="87" t="s">
        <v>52</v>
      </c>
      <c r="C506" s="87">
        <v>1</v>
      </c>
      <c r="D506" s="88">
        <v>94.56</v>
      </c>
      <c r="E506" s="112"/>
      <c r="F506" s="112"/>
    </row>
    <row r="507" spans="1:6" x14ac:dyDescent="0.25">
      <c r="A507" s="111"/>
      <c r="B507" s="87" t="s">
        <v>52</v>
      </c>
      <c r="C507" s="87" t="s">
        <v>44</v>
      </c>
      <c r="D507" s="88">
        <v>100</v>
      </c>
      <c r="E507" s="114"/>
      <c r="F507" s="87"/>
    </row>
    <row r="508" spans="1:6" ht="25.5" x14ac:dyDescent="0.25">
      <c r="A508" s="50" t="s">
        <v>679</v>
      </c>
      <c r="B508" s="87" t="s">
        <v>96</v>
      </c>
      <c r="C508" s="87" t="s">
        <v>44</v>
      </c>
      <c r="D508" s="88">
        <v>156.35</v>
      </c>
      <c r="E508" s="112"/>
      <c r="F508" s="112"/>
    </row>
    <row r="509" spans="1:6" x14ac:dyDescent="0.25">
      <c r="A509" s="50" t="s">
        <v>724</v>
      </c>
      <c r="B509" s="75"/>
      <c r="C509" s="75"/>
      <c r="D509" s="76"/>
      <c r="E509" s="112"/>
      <c r="F509" s="112"/>
    </row>
    <row r="510" spans="1:6" ht="25.5" x14ac:dyDescent="0.25">
      <c r="A510" s="50" t="s">
        <v>823</v>
      </c>
      <c r="B510" s="75"/>
      <c r="C510" s="75"/>
      <c r="D510" s="76"/>
      <c r="E510" s="75"/>
      <c r="F510" s="75"/>
    </row>
    <row r="511" spans="1:6" x14ac:dyDescent="0.25">
      <c r="A511" s="50" t="s">
        <v>841</v>
      </c>
      <c r="B511" s="75"/>
      <c r="C511" s="75"/>
      <c r="D511" s="76"/>
      <c r="E511" s="112"/>
      <c r="F511" s="112"/>
    </row>
    <row r="512" spans="1:6" x14ac:dyDescent="0.25">
      <c r="A512" s="50" t="s">
        <v>881</v>
      </c>
      <c r="B512" s="75"/>
      <c r="C512" s="75"/>
      <c r="D512" s="76"/>
      <c r="E512" s="75"/>
      <c r="F512" s="75"/>
    </row>
    <row r="513" spans="1:6" x14ac:dyDescent="0.25">
      <c r="A513" s="50" t="s">
        <v>881</v>
      </c>
      <c r="B513" s="87" t="s">
        <v>96</v>
      </c>
      <c r="C513" s="87">
        <v>2</v>
      </c>
      <c r="D513" s="88">
        <v>900</v>
      </c>
      <c r="E513" s="87"/>
      <c r="F513" s="87"/>
    </row>
    <row r="514" spans="1:6" x14ac:dyDescent="0.25">
      <c r="A514" s="50" t="s">
        <v>894</v>
      </c>
      <c r="B514" s="75"/>
      <c r="C514" s="75"/>
      <c r="D514" s="76"/>
      <c r="E514" s="75"/>
      <c r="F514" s="75"/>
    </row>
    <row r="515" spans="1:6" x14ac:dyDescent="0.25">
      <c r="A515" s="50" t="s">
        <v>894</v>
      </c>
      <c r="B515" s="75"/>
      <c r="C515" s="75"/>
      <c r="D515" s="76"/>
      <c r="E515" s="112"/>
      <c r="F515" s="75"/>
    </row>
    <row r="516" spans="1:6" x14ac:dyDescent="0.25">
      <c r="A516" s="50" t="s">
        <v>963</v>
      </c>
      <c r="B516" s="75"/>
      <c r="C516" s="75"/>
      <c r="D516" s="76"/>
      <c r="E516" s="75"/>
      <c r="F516" s="75"/>
    </row>
    <row r="517" spans="1:6" x14ac:dyDescent="0.25">
      <c r="A517" s="50" t="s">
        <v>996</v>
      </c>
      <c r="B517" s="87" t="s">
        <v>96</v>
      </c>
      <c r="C517" s="87" t="s">
        <v>44</v>
      </c>
      <c r="D517" s="88">
        <v>107.42</v>
      </c>
      <c r="E517" s="112"/>
      <c r="F517" s="112"/>
    </row>
    <row r="518" spans="1:6" x14ac:dyDescent="0.25">
      <c r="A518" s="50" t="s">
        <v>1016</v>
      </c>
      <c r="B518" s="75"/>
      <c r="C518" s="75"/>
      <c r="D518" s="76"/>
      <c r="E518" s="112"/>
      <c r="F518" s="112"/>
    </row>
    <row r="519" spans="1:6" x14ac:dyDescent="0.25">
      <c r="A519" s="50" t="s">
        <v>1087</v>
      </c>
      <c r="B519" s="75"/>
      <c r="C519" s="75"/>
      <c r="D519" s="76"/>
      <c r="E519" s="75"/>
      <c r="F519" s="75"/>
    </row>
    <row r="520" spans="1:6" x14ac:dyDescent="0.25">
      <c r="A520" s="50" t="s">
        <v>1105</v>
      </c>
      <c r="B520" s="75"/>
      <c r="C520" s="75"/>
      <c r="D520" s="76"/>
      <c r="E520" s="112"/>
      <c r="F520" s="113"/>
    </row>
    <row r="521" spans="1:6" x14ac:dyDescent="0.25">
      <c r="A521" s="50" t="s">
        <v>1129</v>
      </c>
      <c r="B521" s="87" t="s">
        <v>115</v>
      </c>
      <c r="C521" s="87" t="s">
        <v>44</v>
      </c>
      <c r="D521" s="88">
        <v>44.53</v>
      </c>
      <c r="E521" s="112"/>
      <c r="F521" s="112"/>
    </row>
    <row r="522" spans="1:6" x14ac:dyDescent="0.25">
      <c r="A522" s="50" t="s">
        <v>1137</v>
      </c>
      <c r="B522" s="75"/>
      <c r="C522" s="75"/>
      <c r="D522" s="76"/>
      <c r="E522" s="75"/>
      <c r="F522" s="75"/>
    </row>
    <row r="523" spans="1:6" x14ac:dyDescent="0.25">
      <c r="A523" s="50" t="s">
        <v>1150</v>
      </c>
      <c r="B523" s="75"/>
      <c r="C523" s="75"/>
      <c r="D523" s="76"/>
      <c r="E523" s="75"/>
      <c r="F523" s="75"/>
    </row>
    <row r="524" spans="1:6" x14ac:dyDescent="0.25">
      <c r="A524" s="50" t="s">
        <v>1203</v>
      </c>
      <c r="B524" s="75"/>
      <c r="C524" s="75"/>
      <c r="D524" s="76"/>
      <c r="E524" s="112"/>
      <c r="F524" s="112"/>
    </row>
    <row r="525" spans="1:6" x14ac:dyDescent="0.25">
      <c r="A525" s="50" t="s">
        <v>1203</v>
      </c>
      <c r="B525" s="87" t="s">
        <v>52</v>
      </c>
      <c r="C525" s="87">
        <v>2</v>
      </c>
      <c r="D525" s="88">
        <v>40.03</v>
      </c>
      <c r="E525" s="112"/>
      <c r="F525" s="112"/>
    </row>
    <row r="526" spans="1:6" x14ac:dyDescent="0.25">
      <c r="A526" s="50" t="s">
        <v>1234</v>
      </c>
      <c r="B526" s="87" t="s">
        <v>52</v>
      </c>
      <c r="C526" s="87">
        <v>2</v>
      </c>
      <c r="D526" s="88">
        <v>50.4</v>
      </c>
      <c r="E526" s="112"/>
      <c r="F526" s="112"/>
    </row>
    <row r="527" spans="1:6" ht="25.5" x14ac:dyDescent="0.25">
      <c r="A527" s="50" t="s">
        <v>1252</v>
      </c>
      <c r="B527" s="75"/>
      <c r="C527" s="75"/>
      <c r="D527" s="76"/>
      <c r="E527" s="75"/>
      <c r="F527" s="75"/>
    </row>
    <row r="528" spans="1:6" ht="25.5" x14ac:dyDescent="0.25">
      <c r="A528" s="50" t="s">
        <v>1252</v>
      </c>
      <c r="B528" s="87" t="s">
        <v>96</v>
      </c>
      <c r="C528" s="87">
        <v>1</v>
      </c>
      <c r="D528" s="88">
        <v>74</v>
      </c>
      <c r="E528" s="87"/>
      <c r="F528" s="87"/>
    </row>
    <row r="529" spans="1:6" ht="25.5" x14ac:dyDescent="0.25">
      <c r="A529" s="50" t="s">
        <v>1266</v>
      </c>
      <c r="B529" s="75"/>
      <c r="C529" s="75"/>
      <c r="D529" s="76"/>
      <c r="E529" s="112"/>
      <c r="F529" s="112"/>
    </row>
    <row r="530" spans="1:6" x14ac:dyDescent="0.25">
      <c r="A530" s="50" t="s">
        <v>1303</v>
      </c>
      <c r="B530" s="87" t="s">
        <v>52</v>
      </c>
      <c r="C530" s="87">
        <v>1</v>
      </c>
      <c r="D530" s="88">
        <v>342.13499999999999</v>
      </c>
      <c r="E530" s="112"/>
      <c r="F530" s="112"/>
    </row>
    <row r="531" spans="1:6" ht="25.5" x14ac:dyDescent="0.25">
      <c r="A531" s="50" t="s">
        <v>1310</v>
      </c>
      <c r="B531" s="75"/>
      <c r="C531" s="75"/>
      <c r="D531" s="76"/>
      <c r="E531" s="75"/>
      <c r="F531" s="75"/>
    </row>
    <row r="532" spans="1:6" ht="25.5" x14ac:dyDescent="0.25">
      <c r="A532" s="50" t="s">
        <v>1310</v>
      </c>
      <c r="B532" s="75"/>
      <c r="C532" s="75"/>
      <c r="D532" s="76"/>
      <c r="E532" s="112"/>
      <c r="F532" s="112"/>
    </row>
    <row r="533" spans="1:6" ht="25.5" x14ac:dyDescent="0.25">
      <c r="A533" s="50" t="s">
        <v>1339</v>
      </c>
      <c r="B533" s="87" t="s">
        <v>43</v>
      </c>
      <c r="C533" s="87">
        <v>1</v>
      </c>
      <c r="D533" s="88">
        <v>421</v>
      </c>
      <c r="E533" s="112"/>
      <c r="F533" s="112"/>
    </row>
    <row r="534" spans="1:6" x14ac:dyDescent="0.25">
      <c r="A534" s="50" t="s">
        <v>1378</v>
      </c>
      <c r="B534" s="87" t="s">
        <v>52</v>
      </c>
      <c r="C534" s="87">
        <v>1</v>
      </c>
      <c r="D534" s="88">
        <v>86.144000000000005</v>
      </c>
      <c r="E534" s="112"/>
      <c r="F534" s="112"/>
    </row>
    <row r="535" spans="1:6" ht="25.5" x14ac:dyDescent="0.25">
      <c r="A535" s="50" t="s">
        <v>1411</v>
      </c>
      <c r="B535" s="87" t="s">
        <v>96</v>
      </c>
      <c r="C535" s="87" t="s">
        <v>44</v>
      </c>
      <c r="D535" s="88">
        <v>198.51</v>
      </c>
      <c r="E535" s="112"/>
      <c r="F535" s="112"/>
    </row>
    <row r="536" spans="1:6" x14ac:dyDescent="0.25">
      <c r="A536" s="50" t="s">
        <v>1466</v>
      </c>
      <c r="B536" s="87" t="s">
        <v>96</v>
      </c>
      <c r="C536" s="87">
        <v>1</v>
      </c>
      <c r="D536" s="88">
        <v>32.07</v>
      </c>
      <c r="E536" s="112"/>
      <c r="F536" s="112"/>
    </row>
    <row r="537" spans="1:6" x14ac:dyDescent="0.25">
      <c r="A537" s="50" t="s">
        <v>1471</v>
      </c>
      <c r="B537" s="75"/>
      <c r="C537" s="75"/>
      <c r="D537" s="76"/>
      <c r="E537" s="112"/>
      <c r="F537" s="112"/>
    </row>
    <row r="538" spans="1:6" x14ac:dyDescent="0.25">
      <c r="A538" s="66" t="s">
        <v>1522</v>
      </c>
      <c r="B538" s="87" t="s">
        <v>52</v>
      </c>
      <c r="C538" s="87">
        <v>1</v>
      </c>
      <c r="D538" s="88">
        <v>370.24</v>
      </c>
      <c r="E538" s="112"/>
      <c r="F538" s="112"/>
    </row>
    <row r="539" spans="1:6" x14ac:dyDescent="0.25">
      <c r="A539" s="50" t="s">
        <v>1539</v>
      </c>
      <c r="B539" s="75"/>
      <c r="C539" s="75"/>
      <c r="D539" s="76"/>
      <c r="E539" s="112"/>
      <c r="F539" s="112"/>
    </row>
    <row r="540" spans="1:6" x14ac:dyDescent="0.25">
      <c r="A540" s="50" t="s">
        <v>1549</v>
      </c>
      <c r="B540" s="75"/>
      <c r="C540" s="75"/>
      <c r="D540" s="76"/>
      <c r="E540" s="75"/>
      <c r="F540" s="75"/>
    </row>
    <row r="541" spans="1:6" x14ac:dyDescent="0.25">
      <c r="A541" s="66" t="s">
        <v>1654</v>
      </c>
      <c r="B541" s="75"/>
      <c r="C541" s="75"/>
      <c r="D541" s="76"/>
      <c r="E541" s="75"/>
      <c r="F541" s="75"/>
    </row>
    <row r="542" spans="1:6" x14ac:dyDescent="0.25">
      <c r="A542" s="50" t="s">
        <v>1727</v>
      </c>
      <c r="B542" s="75"/>
      <c r="C542" s="75"/>
      <c r="D542" s="76"/>
      <c r="E542" s="75"/>
      <c r="F542" s="75"/>
    </row>
  </sheetData>
  <autoFilter ref="A4:F4">
    <sortState ref="A5:F542">
      <sortCondition descending="1" ref="F4"/>
    </sortState>
  </autoFilter>
  <mergeCells count="91">
    <mergeCell ref="E471:E472"/>
    <mergeCell ref="E473:E474"/>
    <mergeCell ref="F473:F474"/>
    <mergeCell ref="E483:E484"/>
    <mergeCell ref="E490:E491"/>
    <mergeCell ref="E451:E452"/>
    <mergeCell ref="F451:F452"/>
    <mergeCell ref="E453:E454"/>
    <mergeCell ref="F453:F454"/>
    <mergeCell ref="E469:E470"/>
    <mergeCell ref="F469:F470"/>
    <mergeCell ref="E412:E413"/>
    <mergeCell ref="F412:F413"/>
    <mergeCell ref="E426:E427"/>
    <mergeCell ref="F426:F427"/>
    <mergeCell ref="E433:E434"/>
    <mergeCell ref="F433:F434"/>
    <mergeCell ref="A410:A411"/>
    <mergeCell ref="E362:E364"/>
    <mergeCell ref="F362:F364"/>
    <mergeCell ref="E373:E374"/>
    <mergeCell ref="F373:F374"/>
    <mergeCell ref="E384:E385"/>
    <mergeCell ref="F384:F385"/>
    <mergeCell ref="E400:E401"/>
    <mergeCell ref="F400:F401"/>
    <mergeCell ref="E404:E405"/>
    <mergeCell ref="F404:F405"/>
    <mergeCell ref="A408:A409"/>
    <mergeCell ref="E303:E304"/>
    <mergeCell ref="F303:F304"/>
    <mergeCell ref="E332:E333"/>
    <mergeCell ref="F332:F333"/>
    <mergeCell ref="E337:E338"/>
    <mergeCell ref="F337:F338"/>
    <mergeCell ref="E297:E298"/>
    <mergeCell ref="F297:F298"/>
    <mergeCell ref="A193:A194"/>
    <mergeCell ref="E195:E196"/>
    <mergeCell ref="F195:F196"/>
    <mergeCell ref="E200:E201"/>
    <mergeCell ref="E208:E209"/>
    <mergeCell ref="F208:F209"/>
    <mergeCell ref="E211:E212"/>
    <mergeCell ref="A230:A232"/>
    <mergeCell ref="E243:E244"/>
    <mergeCell ref="F243:F244"/>
    <mergeCell ref="E260:E261"/>
    <mergeCell ref="F169:F170"/>
    <mergeCell ref="A171:A172"/>
    <mergeCell ref="A177:A178"/>
    <mergeCell ref="A185:A186"/>
    <mergeCell ref="A189:A190"/>
    <mergeCell ref="A191:A192"/>
    <mergeCell ref="E156:E157"/>
    <mergeCell ref="E158:E159"/>
    <mergeCell ref="E160:E161"/>
    <mergeCell ref="A162:A165"/>
    <mergeCell ref="A169:A170"/>
    <mergeCell ref="E169:E170"/>
    <mergeCell ref="A142:A143"/>
    <mergeCell ref="A147:A148"/>
    <mergeCell ref="E150:E151"/>
    <mergeCell ref="F150:F151"/>
    <mergeCell ref="E152:E153"/>
    <mergeCell ref="F152:F153"/>
    <mergeCell ref="A139:A140"/>
    <mergeCell ref="E103:E105"/>
    <mergeCell ref="F103:F104"/>
    <mergeCell ref="A111:A112"/>
    <mergeCell ref="A114:A115"/>
    <mergeCell ref="E116:E117"/>
    <mergeCell ref="F116:F117"/>
    <mergeCell ref="E129:E130"/>
    <mergeCell ref="F129:F130"/>
    <mergeCell ref="E131:E132"/>
    <mergeCell ref="F131:F132"/>
    <mergeCell ref="E133:E134"/>
    <mergeCell ref="E98:E99"/>
    <mergeCell ref="F98:F99"/>
    <mergeCell ref="A12:A13"/>
    <mergeCell ref="E15:E16"/>
    <mergeCell ref="F15:F16"/>
    <mergeCell ref="A20:A21"/>
    <mergeCell ref="A24:A25"/>
    <mergeCell ref="E35:E36"/>
    <mergeCell ref="A40:A41"/>
    <mergeCell ref="A61:A62"/>
    <mergeCell ref="E63:E64"/>
    <mergeCell ref="F63:F64"/>
    <mergeCell ref="A81:A8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opLeftCell="A3" workbookViewId="0">
      <selection activeCell="E15" sqref="E15"/>
    </sheetView>
  </sheetViews>
  <sheetFormatPr defaultRowHeight="15" x14ac:dyDescent="0.25"/>
  <cols>
    <col min="1" max="1" width="11.7109375" style="92" bestFit="1" customWidth="1"/>
    <col min="2" max="2" width="34.42578125" bestFit="1" customWidth="1"/>
    <col min="3" max="3" width="11.85546875" style="90" bestFit="1" customWidth="1"/>
  </cols>
  <sheetData>
    <row r="3" spans="1:3" x14ac:dyDescent="0.25">
      <c r="A3" s="91" t="s">
        <v>15</v>
      </c>
      <c r="B3" t="s">
        <v>1756</v>
      </c>
      <c r="C3" s="90" t="s">
        <v>1757</v>
      </c>
    </row>
    <row r="4" spans="1:3" x14ac:dyDescent="0.25">
      <c r="A4" s="92">
        <v>1</v>
      </c>
      <c r="B4">
        <v>73</v>
      </c>
      <c r="C4" s="90">
        <v>17160.058000000005</v>
      </c>
    </row>
    <row r="5" spans="1:3" x14ac:dyDescent="0.25">
      <c r="A5" s="92">
        <v>2</v>
      </c>
      <c r="B5">
        <v>43</v>
      </c>
      <c r="C5" s="90">
        <v>12898.356</v>
      </c>
    </row>
    <row r="6" spans="1:3" x14ac:dyDescent="0.25">
      <c r="A6" s="92">
        <v>3</v>
      </c>
      <c r="B6">
        <v>19</v>
      </c>
      <c r="C6" s="90">
        <v>5664.1139999999996</v>
      </c>
    </row>
    <row r="7" spans="1:3" x14ac:dyDescent="0.25">
      <c r="A7" s="92" t="s">
        <v>764</v>
      </c>
      <c r="B7">
        <v>1</v>
      </c>
      <c r="C7" s="90">
        <v>7158.35</v>
      </c>
    </row>
    <row r="8" spans="1:3" x14ac:dyDescent="0.25">
      <c r="A8" s="92" t="s">
        <v>44</v>
      </c>
      <c r="B8">
        <v>114</v>
      </c>
      <c r="C8" s="90">
        <v>23652.619999999992</v>
      </c>
    </row>
    <row r="9" spans="1:3" x14ac:dyDescent="0.25">
      <c r="A9" s="92" t="s">
        <v>265</v>
      </c>
      <c r="B9">
        <v>6</v>
      </c>
      <c r="C9" s="90">
        <v>263.98</v>
      </c>
    </row>
    <row r="10" spans="1:3" x14ac:dyDescent="0.25">
      <c r="A10" s="92" t="s">
        <v>1758</v>
      </c>
      <c r="B10">
        <v>254</v>
      </c>
    </row>
    <row r="11" spans="1:3" x14ac:dyDescent="0.25">
      <c r="A11" s="92" t="s">
        <v>1759</v>
      </c>
      <c r="B11">
        <v>510</v>
      </c>
      <c r="C11" s="90">
        <v>66797.477999999988</v>
      </c>
    </row>
    <row r="14" spans="1:3" x14ac:dyDescent="0.25">
      <c r="B14">
        <f>B11-B10</f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6"/>
  <sheetViews>
    <sheetView workbookViewId="0">
      <selection activeCell="C16" sqref="C16"/>
    </sheetView>
  </sheetViews>
  <sheetFormatPr defaultRowHeight="15" x14ac:dyDescent="0.25"/>
  <cols>
    <col min="6" max="6" width="4" customWidth="1"/>
    <col min="7" max="7" width="39.140625" customWidth="1"/>
    <col min="8" max="8" width="15.42578125" customWidth="1"/>
  </cols>
  <sheetData>
    <row r="3" spans="6:8" x14ac:dyDescent="0.25">
      <c r="F3" s="93" t="s">
        <v>1760</v>
      </c>
      <c r="G3" s="93" t="s">
        <v>1761</v>
      </c>
      <c r="H3" s="93" t="s">
        <v>1762</v>
      </c>
    </row>
    <row r="4" spans="6:8" x14ac:dyDescent="0.25">
      <c r="F4" s="94" t="s">
        <v>1763</v>
      </c>
      <c r="G4" s="95" t="s">
        <v>1764</v>
      </c>
      <c r="H4" s="96">
        <v>10609</v>
      </c>
    </row>
    <row r="5" spans="6:8" x14ac:dyDescent="0.25">
      <c r="F5" s="95" t="s">
        <v>1765</v>
      </c>
      <c r="G5" s="95" t="s">
        <v>1045</v>
      </c>
      <c r="H5" s="96">
        <v>9996.49</v>
      </c>
    </row>
    <row r="6" spans="6:8" x14ac:dyDescent="0.25">
      <c r="F6" s="95" t="s">
        <v>1766</v>
      </c>
      <c r="G6" s="95" t="s">
        <v>760</v>
      </c>
      <c r="H6" s="96">
        <f>7158.35+1372.31</f>
        <v>8530.66</v>
      </c>
    </row>
    <row r="7" spans="6:8" x14ac:dyDescent="0.25">
      <c r="F7" s="95" t="s">
        <v>1767</v>
      </c>
      <c r="G7" s="95" t="s">
        <v>653</v>
      </c>
      <c r="H7" s="96">
        <v>2056.7460000000001</v>
      </c>
    </row>
    <row r="8" spans="6:8" x14ac:dyDescent="0.25">
      <c r="F8" s="95" t="s">
        <v>1768</v>
      </c>
      <c r="G8" s="95" t="s">
        <v>1607</v>
      </c>
      <c r="H8" s="96">
        <v>1057.92</v>
      </c>
    </row>
    <row r="9" spans="6:8" x14ac:dyDescent="0.25">
      <c r="F9" s="94" t="s">
        <v>1769</v>
      </c>
      <c r="G9" s="95" t="s">
        <v>418</v>
      </c>
      <c r="H9" s="96">
        <v>2307</v>
      </c>
    </row>
    <row r="10" spans="6:8" x14ac:dyDescent="0.25">
      <c r="F10" s="95" t="s">
        <v>1770</v>
      </c>
      <c r="G10" s="95" t="s">
        <v>921</v>
      </c>
      <c r="H10" s="96">
        <f>31.2+307</f>
        <v>338.2</v>
      </c>
    </row>
    <row r="11" spans="6:8" x14ac:dyDescent="0.25">
      <c r="F11" s="95" t="s">
        <v>1771</v>
      </c>
      <c r="G11" s="95" t="s">
        <v>1727</v>
      </c>
      <c r="H11" s="96">
        <v>2307</v>
      </c>
    </row>
    <row r="12" spans="6:8" x14ac:dyDescent="0.25">
      <c r="F12" s="95" t="s">
        <v>1772</v>
      </c>
      <c r="G12" s="95" t="s">
        <v>1773</v>
      </c>
      <c r="H12" s="96">
        <f>294.32+222.53+12</f>
        <v>528.85</v>
      </c>
    </row>
    <row r="13" spans="6:8" x14ac:dyDescent="0.25">
      <c r="F13" s="206" t="s">
        <v>1774</v>
      </c>
      <c r="G13" s="207"/>
      <c r="H13" s="96">
        <f>SUM(H4:H12)</f>
        <v>37731.865999999995</v>
      </c>
    </row>
    <row r="14" spans="6:8" x14ac:dyDescent="0.25">
      <c r="F14" s="206" t="s">
        <v>1775</v>
      </c>
      <c r="G14" s="207"/>
      <c r="H14" s="96">
        <v>67421</v>
      </c>
    </row>
    <row r="15" spans="6:8" x14ac:dyDescent="0.25">
      <c r="F15" s="208" t="s">
        <v>1776</v>
      </c>
      <c r="G15" s="209"/>
      <c r="H15" s="97">
        <f>H13/H14</f>
        <v>0.55964560003559716</v>
      </c>
    </row>
    <row r="16" spans="6:8" ht="51" customHeight="1" x14ac:dyDescent="0.25">
      <c r="F16" s="210" t="s">
        <v>1777</v>
      </c>
      <c r="G16" s="210"/>
      <c r="H16" s="210"/>
    </row>
  </sheetData>
  <mergeCells count="4">
    <mergeCell ref="F13:G13"/>
    <mergeCell ref="F14:G14"/>
    <mergeCell ref="F15:G15"/>
    <mergeCell ref="F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15" sqref="J15"/>
    </sheetView>
  </sheetViews>
  <sheetFormatPr defaultRowHeight="15" x14ac:dyDescent="0.25"/>
  <cols>
    <col min="1" max="1" width="18.140625" customWidth="1"/>
    <col min="2" max="2" width="3.5703125" bestFit="1" customWidth="1"/>
    <col min="3" max="3" width="34.42578125" bestFit="1" customWidth="1"/>
    <col min="4" max="4" width="18.7109375" bestFit="1" customWidth="1"/>
    <col min="5" max="5" width="10.85546875" bestFit="1" customWidth="1"/>
    <col min="6" max="6" width="13.85546875" bestFit="1" customWidth="1"/>
    <col min="7" max="8" width="10.85546875" customWidth="1"/>
    <col min="9" max="9" width="13.85546875" bestFit="1" customWidth="1"/>
    <col min="10" max="10" width="12.85546875" bestFit="1" customWidth="1"/>
    <col min="11" max="11" width="25.7109375" bestFit="1" customWidth="1"/>
    <col min="12" max="12" width="15.85546875" bestFit="1" customWidth="1"/>
    <col min="13" max="13" width="11.28515625" bestFit="1" customWidth="1"/>
    <col min="14" max="14" width="15.85546875" bestFit="1" customWidth="1"/>
  </cols>
  <sheetData>
    <row r="1" spans="1:14" x14ac:dyDescent="0.25">
      <c r="A1" t="s">
        <v>1778</v>
      </c>
    </row>
    <row r="2" spans="1:14" x14ac:dyDescent="0.25">
      <c r="I2" s="102"/>
    </row>
    <row r="3" spans="1:14" x14ac:dyDescent="0.25">
      <c r="B3" s="101" t="s">
        <v>1760</v>
      </c>
      <c r="C3" s="101" t="s">
        <v>1779</v>
      </c>
      <c r="D3" s="101" t="s">
        <v>1780</v>
      </c>
      <c r="E3" s="101" t="s">
        <v>1781</v>
      </c>
      <c r="F3" s="101" t="s">
        <v>1782</v>
      </c>
      <c r="G3" s="101" t="s">
        <v>1783</v>
      </c>
      <c r="H3" s="101" t="s">
        <v>16</v>
      </c>
      <c r="I3" s="101" t="s">
        <v>1784</v>
      </c>
      <c r="J3" s="101" t="s">
        <v>1785</v>
      </c>
      <c r="K3" s="101" t="s">
        <v>1786</v>
      </c>
      <c r="L3" s="101" t="s">
        <v>1787</v>
      </c>
      <c r="M3" s="101" t="s">
        <v>1788</v>
      </c>
      <c r="N3" s="101" t="s">
        <v>1789</v>
      </c>
    </row>
    <row r="4" spans="1:14" x14ac:dyDescent="0.25">
      <c r="A4" s="109"/>
      <c r="B4" s="99" t="s">
        <v>1790</v>
      </c>
      <c r="C4" s="100" t="s">
        <v>1764</v>
      </c>
      <c r="D4" s="105"/>
      <c r="E4" s="105"/>
      <c r="F4" s="105">
        <f>68250*10609*1.1</f>
        <v>796470675.00000012</v>
      </c>
      <c r="G4" s="105">
        <v>86335</v>
      </c>
      <c r="H4" s="105">
        <v>10609</v>
      </c>
      <c r="I4" s="105">
        <f>G4*H4</f>
        <v>915928015</v>
      </c>
      <c r="J4" s="106">
        <v>44531</v>
      </c>
      <c r="K4" s="105">
        <f>SUM(F4,I4)</f>
        <v>1712398690</v>
      </c>
      <c r="L4" s="105">
        <f>15273048+2450336+35218052+1029292980+30274370+314512134</f>
        <v>1427020920</v>
      </c>
      <c r="M4" s="104">
        <f>L4/K4</f>
        <v>0.83334618762176227</v>
      </c>
      <c r="N4" s="105"/>
    </row>
    <row r="5" spans="1:14" x14ac:dyDescent="0.25">
      <c r="B5" s="100" t="s">
        <v>1791</v>
      </c>
      <c r="C5" s="100" t="s">
        <v>1045</v>
      </c>
      <c r="D5" s="105"/>
      <c r="E5" s="105"/>
      <c r="F5" s="105"/>
      <c r="G5" s="105"/>
      <c r="H5" s="105"/>
      <c r="I5" s="105"/>
      <c r="J5" s="107"/>
      <c r="K5" s="105"/>
      <c r="L5" s="105"/>
      <c r="M5" s="104" t="e">
        <f t="shared" ref="M5:M14" si="0">L5/K5</f>
        <v>#DIV/0!</v>
      </c>
      <c r="N5" s="105"/>
    </row>
    <row r="6" spans="1:14" x14ac:dyDescent="0.25">
      <c r="B6" s="100" t="s">
        <v>1792</v>
      </c>
      <c r="C6" s="100" t="s">
        <v>760</v>
      </c>
      <c r="D6" s="105">
        <v>12102264428</v>
      </c>
      <c r="E6" s="105">
        <v>35</v>
      </c>
      <c r="F6" s="105"/>
      <c r="G6" s="105"/>
      <c r="H6" s="105"/>
      <c r="I6" s="105"/>
      <c r="J6" s="106">
        <v>44531</v>
      </c>
      <c r="K6" s="105"/>
      <c r="L6" s="105"/>
      <c r="M6" s="104" t="e">
        <f t="shared" si="0"/>
        <v>#DIV/0!</v>
      </c>
      <c r="N6" s="105"/>
    </row>
    <row r="7" spans="1:14" x14ac:dyDescent="0.25">
      <c r="B7" s="100" t="s">
        <v>1793</v>
      </c>
      <c r="C7" s="100" t="s">
        <v>653</v>
      </c>
      <c r="D7" s="105">
        <v>10384510554</v>
      </c>
      <c r="E7" s="105">
        <v>36</v>
      </c>
      <c r="F7" s="105">
        <f>D7/E7</f>
        <v>288458626.5</v>
      </c>
      <c r="G7" s="105">
        <v>87050</v>
      </c>
      <c r="H7" s="105">
        <v>2056.7449999999999</v>
      </c>
      <c r="I7" s="105">
        <f>G7*H7</f>
        <v>179039652.25</v>
      </c>
      <c r="J7" s="107"/>
      <c r="K7" s="105">
        <f>SUM(F7,I7)</f>
        <v>467498278.75</v>
      </c>
      <c r="L7" s="105"/>
      <c r="M7" s="104">
        <f t="shared" si="0"/>
        <v>0</v>
      </c>
      <c r="N7" s="105"/>
    </row>
    <row r="8" spans="1:14" x14ac:dyDescent="0.25">
      <c r="B8" s="100" t="s">
        <v>1794</v>
      </c>
      <c r="C8" s="100" t="s">
        <v>1607</v>
      </c>
      <c r="D8" s="105"/>
      <c r="E8" s="105"/>
      <c r="F8" s="105"/>
      <c r="G8" s="105"/>
      <c r="H8" s="105"/>
      <c r="I8" s="105"/>
      <c r="J8" s="107"/>
      <c r="K8" s="105"/>
      <c r="L8" s="105"/>
      <c r="M8" s="104" t="e">
        <f t="shared" si="0"/>
        <v>#DIV/0!</v>
      </c>
      <c r="N8" s="105"/>
    </row>
    <row r="9" spans="1:14" x14ac:dyDescent="0.25">
      <c r="B9" s="99" t="s">
        <v>1795</v>
      </c>
      <c r="C9" s="100" t="s">
        <v>418</v>
      </c>
      <c r="D9" s="105"/>
      <c r="E9" s="105"/>
      <c r="F9" s="105"/>
      <c r="G9" s="105"/>
      <c r="H9" s="105"/>
      <c r="I9" s="105"/>
      <c r="J9" s="107"/>
      <c r="K9" s="105"/>
      <c r="L9" s="105"/>
      <c r="M9" s="104" t="e">
        <f t="shared" si="0"/>
        <v>#DIV/0!</v>
      </c>
      <c r="N9" s="105"/>
    </row>
    <row r="10" spans="1:14" x14ac:dyDescent="0.25">
      <c r="B10" s="100" t="s">
        <v>1796</v>
      </c>
      <c r="C10" s="100" t="s">
        <v>921</v>
      </c>
      <c r="D10" s="105"/>
      <c r="E10" s="105"/>
      <c r="F10" s="105"/>
      <c r="G10" s="105"/>
      <c r="H10" s="105"/>
      <c r="I10" s="105"/>
      <c r="J10" s="107"/>
      <c r="K10" s="105"/>
      <c r="L10" s="105"/>
      <c r="M10" s="104" t="e">
        <f t="shared" si="0"/>
        <v>#DIV/0!</v>
      </c>
      <c r="N10" s="105"/>
    </row>
    <row r="11" spans="1:14" x14ac:dyDescent="0.25">
      <c r="B11" s="100" t="s">
        <v>1797</v>
      </c>
      <c r="C11" s="100" t="s">
        <v>1727</v>
      </c>
      <c r="D11" s="105"/>
      <c r="E11" s="105"/>
      <c r="F11" s="105"/>
      <c r="G11" s="105"/>
      <c r="H11" s="105"/>
      <c r="I11" s="105"/>
      <c r="J11" s="107"/>
      <c r="K11" s="105"/>
      <c r="L11" s="105"/>
      <c r="M11" s="104" t="e">
        <f t="shared" si="0"/>
        <v>#DIV/0!</v>
      </c>
      <c r="N11" s="105"/>
    </row>
    <row r="12" spans="1:14" x14ac:dyDescent="0.25">
      <c r="B12" s="100" t="s">
        <v>1798</v>
      </c>
      <c r="C12" s="100" t="s">
        <v>1773</v>
      </c>
      <c r="D12" s="105"/>
      <c r="E12" s="105"/>
      <c r="F12" s="105"/>
      <c r="G12" s="105"/>
      <c r="H12" s="105"/>
      <c r="I12" s="105"/>
      <c r="J12" s="107"/>
      <c r="K12" s="105"/>
      <c r="L12" s="105"/>
      <c r="M12" s="104" t="e">
        <f t="shared" si="0"/>
        <v>#DIV/0!</v>
      </c>
      <c r="N12" s="105"/>
    </row>
    <row r="13" spans="1:14" x14ac:dyDescent="0.25">
      <c r="A13" s="103"/>
      <c r="B13" s="98" t="s">
        <v>1799</v>
      </c>
      <c r="C13" s="98" t="s">
        <v>1800</v>
      </c>
      <c r="D13" s="105">
        <v>2611200000</v>
      </c>
      <c r="E13" s="105">
        <v>48</v>
      </c>
      <c r="F13" s="105">
        <f>D13/E13</f>
        <v>54400000</v>
      </c>
      <c r="G13" s="105">
        <v>105000</v>
      </c>
      <c r="H13" s="105">
        <v>136</v>
      </c>
      <c r="I13" s="105">
        <f>G13*H13</f>
        <v>14280000</v>
      </c>
      <c r="J13" s="108">
        <v>44197</v>
      </c>
      <c r="K13" s="105">
        <f>SUM(F13,I13)</f>
        <v>68680000</v>
      </c>
      <c r="L13" s="105">
        <v>68680000</v>
      </c>
      <c r="M13" s="104">
        <f t="shared" si="0"/>
        <v>1</v>
      </c>
      <c r="N13" s="105"/>
    </row>
    <row r="14" spans="1:14" x14ac:dyDescent="0.25">
      <c r="B14" s="98"/>
      <c r="C14" s="98" t="s">
        <v>1801</v>
      </c>
      <c r="D14" s="105">
        <v>4842338760</v>
      </c>
      <c r="E14" s="98">
        <v>24</v>
      </c>
      <c r="F14" s="105">
        <f>D14/E14</f>
        <v>201764115</v>
      </c>
      <c r="G14" s="98"/>
      <c r="H14" s="98"/>
      <c r="I14" s="98"/>
      <c r="J14" s="110">
        <v>44287</v>
      </c>
      <c r="K14" s="96">
        <f>F14</f>
        <v>201764115</v>
      </c>
      <c r="L14" s="105">
        <v>201764115</v>
      </c>
      <c r="M14" s="104">
        <f t="shared" si="0"/>
        <v>1</v>
      </c>
      <c r="N14" s="105" t="s">
        <v>1802</v>
      </c>
    </row>
  </sheetData>
  <pageMargins left="0.7" right="0.7" top="0.75" bottom="0.75" header="0.3" footer="0.3"/>
  <ignoredErrors>
    <ignoredError sqref="M12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4"/>
  <sheetViews>
    <sheetView showGridLines="0" topLeftCell="I1" zoomScale="85" zoomScaleNormal="85" workbookViewId="0">
      <pane ySplit="5" topLeftCell="A155" activePane="bottomLeft" state="frozen"/>
      <selection pane="bottomLeft" activeCell="R161" sqref="R161"/>
    </sheetView>
  </sheetViews>
  <sheetFormatPr defaultRowHeight="15" x14ac:dyDescent="0.25"/>
  <cols>
    <col min="1" max="1" width="37" style="1" customWidth="1"/>
    <col min="2" max="2" width="8" style="1" hidden="1" customWidth="1"/>
    <col min="3" max="3" width="7.28515625" style="1" hidden="1" customWidth="1"/>
    <col min="4" max="4" width="28" style="1" customWidth="1"/>
    <col min="5" max="5" width="32.85546875" style="1" customWidth="1"/>
    <col min="6" max="6" width="21.140625" style="1" customWidth="1"/>
    <col min="7" max="7" width="9" style="29" customWidth="1"/>
    <col min="8" max="8" width="10" style="29" customWidth="1"/>
    <col min="9" max="9" width="10.5703125" style="54" bestFit="1" customWidth="1"/>
    <col min="10" max="11" width="10.85546875" style="1" customWidth="1"/>
    <col min="12" max="12" width="12" style="1" customWidth="1"/>
    <col min="13" max="13" width="12.28515625" style="1" customWidth="1"/>
    <col min="14" max="14" width="12" style="1" customWidth="1"/>
    <col min="15" max="15" width="36" style="1" customWidth="1"/>
    <col min="16" max="16" width="23.5703125" style="1" customWidth="1"/>
    <col min="17" max="18" width="14.28515625" style="1" customWidth="1"/>
    <col min="19" max="19" width="22" style="1" customWidth="1"/>
    <col min="20" max="20" width="35.140625" style="1" customWidth="1"/>
    <col min="21" max="21" width="13.140625" style="1" customWidth="1"/>
    <col min="22" max="22" width="18.5703125" style="1" customWidth="1"/>
    <col min="23" max="23" width="14.85546875" style="1" customWidth="1"/>
    <col min="24" max="24" width="11.7109375" style="1" customWidth="1"/>
    <col min="25" max="16384" width="9.140625" style="1"/>
  </cols>
  <sheetData>
    <row r="1" spans="1:24" x14ac:dyDescent="0.25">
      <c r="H1" s="29" t="s">
        <v>0</v>
      </c>
      <c r="I1" s="54" t="e">
        <f>SUM(I6:I542)</f>
        <v>#VALUE!</v>
      </c>
      <c r="J1" s="54">
        <v>67421</v>
      </c>
      <c r="K1" s="70" t="e">
        <f>I1/J1</f>
        <v>#VALUE!</v>
      </c>
      <c r="L1" s="71" t="e">
        <f>J1-I1</f>
        <v>#VALUE!</v>
      </c>
    </row>
    <row r="3" spans="1:24" ht="22.5" customHeight="1" x14ac:dyDescent="0.25">
      <c r="A3" s="32"/>
      <c r="B3" s="35"/>
      <c r="C3" s="35"/>
      <c r="D3" s="33"/>
      <c r="E3" s="33"/>
      <c r="F3" s="33"/>
      <c r="G3" s="47"/>
      <c r="H3" s="47"/>
      <c r="I3" s="55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4"/>
    </row>
    <row r="4" spans="1:24" ht="30" customHeight="1" x14ac:dyDescent="0.25">
      <c r="A4" s="187" t="s">
        <v>1</v>
      </c>
      <c r="B4" s="135"/>
      <c r="C4" s="135"/>
      <c r="D4" s="187" t="s">
        <v>2</v>
      </c>
      <c r="E4" s="185" t="s">
        <v>3</v>
      </c>
      <c r="F4" s="188" t="s">
        <v>4</v>
      </c>
      <c r="G4" s="135"/>
      <c r="H4" s="135"/>
      <c r="I4" s="56"/>
      <c r="J4" s="187" t="s">
        <v>5</v>
      </c>
      <c r="K4" s="187"/>
      <c r="L4" s="187" t="s">
        <v>6</v>
      </c>
      <c r="M4" s="187" t="s">
        <v>7</v>
      </c>
      <c r="N4" s="187" t="s">
        <v>8</v>
      </c>
      <c r="O4" s="187" t="s">
        <v>9</v>
      </c>
      <c r="P4" s="187"/>
      <c r="Q4" s="187" t="s">
        <v>10</v>
      </c>
      <c r="R4" s="187"/>
      <c r="S4" s="187" t="s">
        <v>11</v>
      </c>
      <c r="T4" s="189"/>
      <c r="U4" s="189"/>
      <c r="V4" s="189"/>
      <c r="W4" s="189"/>
      <c r="X4" s="189"/>
    </row>
    <row r="5" spans="1:24" ht="39" customHeight="1" x14ac:dyDescent="0.25">
      <c r="A5" s="187"/>
      <c r="B5" s="135" t="s">
        <v>12</v>
      </c>
      <c r="C5" s="135" t="s">
        <v>13</v>
      </c>
      <c r="D5" s="187"/>
      <c r="E5" s="186"/>
      <c r="F5" s="188"/>
      <c r="G5" s="135" t="s">
        <v>14</v>
      </c>
      <c r="H5" s="135" t="s">
        <v>15</v>
      </c>
      <c r="I5" s="56" t="s">
        <v>16</v>
      </c>
      <c r="J5" s="46" t="s">
        <v>17</v>
      </c>
      <c r="K5" s="135" t="s">
        <v>18</v>
      </c>
      <c r="L5" s="187"/>
      <c r="M5" s="187"/>
      <c r="N5" s="187"/>
      <c r="O5" s="135" t="s">
        <v>19</v>
      </c>
      <c r="P5" s="135" t="s">
        <v>20</v>
      </c>
      <c r="Q5" s="135" t="s">
        <v>21</v>
      </c>
      <c r="R5" s="135" t="s">
        <v>22</v>
      </c>
      <c r="S5" s="135" t="s">
        <v>23</v>
      </c>
      <c r="T5" s="135" t="s">
        <v>24</v>
      </c>
      <c r="U5" s="135" t="s">
        <v>25</v>
      </c>
      <c r="V5" s="135" t="s">
        <v>26</v>
      </c>
      <c r="W5" s="135" t="s">
        <v>27</v>
      </c>
      <c r="X5" s="135" t="s">
        <v>28</v>
      </c>
    </row>
    <row r="6" spans="1:24" ht="25.5" x14ac:dyDescent="0.25">
      <c r="A6" s="36" t="s">
        <v>29</v>
      </c>
      <c r="B6" s="123"/>
      <c r="C6" s="123"/>
      <c r="D6" s="115" t="s">
        <v>30</v>
      </c>
      <c r="E6" s="147" t="s">
        <v>31</v>
      </c>
      <c r="F6" s="181" t="s">
        <v>32</v>
      </c>
      <c r="G6" s="115"/>
      <c r="H6" s="115"/>
      <c r="I6" s="53"/>
      <c r="J6" s="129" t="s">
        <v>33</v>
      </c>
      <c r="K6" s="127" t="s">
        <v>34</v>
      </c>
      <c r="L6" s="115">
        <v>36</v>
      </c>
      <c r="M6" s="115">
        <v>0</v>
      </c>
      <c r="N6" s="115">
        <v>36</v>
      </c>
      <c r="O6" s="136">
        <v>525000</v>
      </c>
      <c r="P6" s="136">
        <v>2409183000</v>
      </c>
      <c r="Q6" s="6" t="s">
        <v>35</v>
      </c>
      <c r="R6" s="6" t="s">
        <v>36</v>
      </c>
      <c r="S6" s="136">
        <v>525000</v>
      </c>
      <c r="T6" s="136">
        <v>103000</v>
      </c>
      <c r="U6" s="136">
        <v>2000000</v>
      </c>
      <c r="V6" s="136">
        <v>1500000</v>
      </c>
      <c r="W6" s="136">
        <v>2000000</v>
      </c>
      <c r="X6" s="136">
        <v>0</v>
      </c>
    </row>
    <row r="7" spans="1:24" ht="37.5" customHeight="1" x14ac:dyDescent="0.25">
      <c r="A7" s="36" t="s">
        <v>29</v>
      </c>
      <c r="B7" s="126"/>
      <c r="C7" s="126"/>
      <c r="D7" s="115" t="s">
        <v>37</v>
      </c>
      <c r="E7" s="148"/>
      <c r="F7" s="182"/>
      <c r="G7" s="115"/>
      <c r="H7" s="115"/>
      <c r="I7" s="53"/>
      <c r="J7" s="174" t="s">
        <v>38</v>
      </c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56"/>
    </row>
    <row r="8" spans="1:24" ht="34.5" customHeight="1" x14ac:dyDescent="0.25">
      <c r="A8" s="36" t="s">
        <v>29</v>
      </c>
      <c r="B8" s="126"/>
      <c r="C8" s="126"/>
      <c r="D8" s="115" t="s">
        <v>39</v>
      </c>
      <c r="E8" s="148"/>
      <c r="F8" s="181">
        <v>136.75</v>
      </c>
      <c r="G8" s="115"/>
      <c r="H8" s="115"/>
      <c r="I8" s="53"/>
      <c r="J8" s="129">
        <v>44252</v>
      </c>
      <c r="K8" s="127">
        <v>44616</v>
      </c>
      <c r="L8" s="115">
        <v>12</v>
      </c>
      <c r="M8" s="115">
        <v>0</v>
      </c>
      <c r="N8" s="115">
        <v>12</v>
      </c>
      <c r="O8" s="136">
        <v>525000</v>
      </c>
      <c r="P8" s="136">
        <v>861525000</v>
      </c>
      <c r="Q8" s="6" t="s">
        <v>40</v>
      </c>
      <c r="R8" s="6" t="s">
        <v>41</v>
      </c>
      <c r="S8" s="136">
        <v>525000</v>
      </c>
      <c r="T8" s="136">
        <v>105000</v>
      </c>
      <c r="U8" s="136">
        <v>2000000</v>
      </c>
      <c r="V8" s="136">
        <v>1500000</v>
      </c>
      <c r="W8" s="136">
        <v>2000000</v>
      </c>
      <c r="X8" s="136">
        <v>0</v>
      </c>
    </row>
    <row r="9" spans="1:24" ht="35.25" customHeight="1" x14ac:dyDescent="0.25">
      <c r="A9" s="36" t="s">
        <v>29</v>
      </c>
      <c r="B9" s="124"/>
      <c r="C9" s="124"/>
      <c r="D9" s="115" t="s">
        <v>42</v>
      </c>
      <c r="E9" s="149"/>
      <c r="F9" s="182"/>
      <c r="G9" s="115" t="s">
        <v>43</v>
      </c>
      <c r="H9" s="115" t="s">
        <v>44</v>
      </c>
      <c r="I9" s="53">
        <v>136.75</v>
      </c>
      <c r="J9" s="129">
        <v>44617</v>
      </c>
      <c r="K9" s="127">
        <v>44981</v>
      </c>
      <c r="L9" s="115">
        <v>12</v>
      </c>
      <c r="M9" s="115">
        <v>0</v>
      </c>
      <c r="N9" s="115">
        <v>12</v>
      </c>
      <c r="O9" s="136">
        <v>525000</v>
      </c>
      <c r="P9" s="136">
        <v>861525000</v>
      </c>
      <c r="Q9" s="6" t="s">
        <v>35</v>
      </c>
      <c r="R9" s="6" t="s">
        <v>45</v>
      </c>
      <c r="S9" s="136">
        <v>525000</v>
      </c>
      <c r="T9" s="136">
        <v>105000</v>
      </c>
      <c r="U9" s="136">
        <v>2000000</v>
      </c>
      <c r="V9" s="136">
        <v>1500000</v>
      </c>
      <c r="W9" s="136">
        <v>2000000</v>
      </c>
      <c r="X9" s="136">
        <v>0</v>
      </c>
    </row>
    <row r="10" spans="1:24" ht="30" customHeight="1" x14ac:dyDescent="0.25">
      <c r="A10" s="36" t="s">
        <v>46</v>
      </c>
      <c r="B10" s="123"/>
      <c r="C10" s="123"/>
      <c r="D10" s="115" t="s">
        <v>47</v>
      </c>
      <c r="E10" s="147" t="s">
        <v>48</v>
      </c>
      <c r="F10" s="143">
        <v>306</v>
      </c>
      <c r="G10" s="115"/>
      <c r="H10" s="115"/>
      <c r="I10" s="53"/>
      <c r="J10" s="129">
        <v>42840</v>
      </c>
      <c r="K10" s="127">
        <v>44665</v>
      </c>
      <c r="L10" s="115">
        <v>60</v>
      </c>
      <c r="M10" s="115">
        <v>0</v>
      </c>
      <c r="N10" s="115">
        <v>60</v>
      </c>
      <c r="O10" s="136" t="s">
        <v>49</v>
      </c>
      <c r="P10" s="136">
        <v>3121200000</v>
      </c>
      <c r="Q10" s="6" t="s">
        <v>35</v>
      </c>
      <c r="R10" s="6" t="s">
        <v>50</v>
      </c>
      <c r="S10" s="136">
        <v>175000</v>
      </c>
      <c r="T10" s="136">
        <v>103000</v>
      </c>
      <c r="U10" s="136">
        <v>2000000</v>
      </c>
      <c r="V10" s="136">
        <v>0</v>
      </c>
      <c r="W10" s="136">
        <v>2000000</v>
      </c>
      <c r="X10" s="136">
        <v>0</v>
      </c>
    </row>
    <row r="11" spans="1:24" ht="15" customHeight="1" x14ac:dyDescent="0.25">
      <c r="A11" s="36" t="s">
        <v>46</v>
      </c>
      <c r="B11" s="124"/>
      <c r="C11" s="124"/>
      <c r="D11" s="115" t="s">
        <v>51</v>
      </c>
      <c r="E11" s="149"/>
      <c r="F11" s="145"/>
      <c r="G11" s="115" t="s">
        <v>52</v>
      </c>
      <c r="H11" s="115">
        <v>2</v>
      </c>
      <c r="I11" s="53">
        <v>306</v>
      </c>
      <c r="J11" s="129">
        <v>44815</v>
      </c>
      <c r="K11" s="127">
        <v>45179</v>
      </c>
      <c r="L11" s="115">
        <v>12</v>
      </c>
      <c r="M11" s="115">
        <v>0</v>
      </c>
      <c r="N11" s="115">
        <v>12</v>
      </c>
      <c r="O11" s="136">
        <v>175000</v>
      </c>
      <c r="P11" s="136">
        <v>685104000</v>
      </c>
      <c r="Q11" s="6" t="s">
        <v>53</v>
      </c>
      <c r="R11" s="6" t="s">
        <v>54</v>
      </c>
      <c r="S11" s="136">
        <v>175000</v>
      </c>
      <c r="T11" s="136">
        <v>105000</v>
      </c>
      <c r="U11" s="136">
        <v>2000000</v>
      </c>
      <c r="V11" s="136">
        <v>0</v>
      </c>
      <c r="W11" s="136">
        <v>2000000</v>
      </c>
      <c r="X11" s="136">
        <v>0</v>
      </c>
    </row>
    <row r="12" spans="1:24" ht="15" customHeight="1" x14ac:dyDescent="0.25">
      <c r="A12" s="125" t="s">
        <v>55</v>
      </c>
      <c r="B12" s="125"/>
      <c r="C12" s="125"/>
      <c r="D12" s="115" t="s">
        <v>56</v>
      </c>
      <c r="E12" s="115" t="s">
        <v>57</v>
      </c>
      <c r="F12" s="122" t="s">
        <v>58</v>
      </c>
      <c r="G12" s="115" t="s">
        <v>59</v>
      </c>
      <c r="H12" s="115">
        <v>2</v>
      </c>
      <c r="I12" s="53">
        <v>3</v>
      </c>
      <c r="J12" s="129">
        <v>44291</v>
      </c>
      <c r="K12" s="127">
        <v>44655</v>
      </c>
      <c r="L12" s="115">
        <v>12</v>
      </c>
      <c r="M12" s="115">
        <v>0</v>
      </c>
      <c r="N12" s="115">
        <v>12</v>
      </c>
      <c r="O12" s="157" t="s">
        <v>60</v>
      </c>
      <c r="P12" s="159"/>
      <c r="Q12" s="142" t="s">
        <v>61</v>
      </c>
      <c r="R12" s="162"/>
      <c r="S12" s="136">
        <v>0</v>
      </c>
      <c r="T12" s="136">
        <v>50000</v>
      </c>
      <c r="U12" s="136">
        <v>2000000</v>
      </c>
      <c r="V12" s="136">
        <v>1500000</v>
      </c>
      <c r="W12" s="136">
        <v>2000000</v>
      </c>
      <c r="X12" s="136">
        <v>0</v>
      </c>
    </row>
    <row r="13" spans="1:24" ht="15" customHeight="1" x14ac:dyDescent="0.25">
      <c r="A13" s="150" t="s">
        <v>62</v>
      </c>
      <c r="B13" s="123"/>
      <c r="C13" s="123"/>
      <c r="D13" s="115" t="s">
        <v>63</v>
      </c>
      <c r="E13" s="147" t="s">
        <v>64</v>
      </c>
      <c r="F13" s="143">
        <v>9</v>
      </c>
      <c r="G13" s="115"/>
      <c r="H13" s="115"/>
      <c r="I13" s="53"/>
      <c r="J13" s="129" t="s">
        <v>65</v>
      </c>
      <c r="K13" s="127" t="s">
        <v>66</v>
      </c>
      <c r="L13" s="115">
        <v>12</v>
      </c>
      <c r="M13" s="115">
        <v>0</v>
      </c>
      <c r="N13" s="115">
        <v>12</v>
      </c>
      <c r="O13" s="136">
        <v>950000</v>
      </c>
      <c r="P13" s="136">
        <v>102600000</v>
      </c>
      <c r="Q13" s="6" t="s">
        <v>67</v>
      </c>
      <c r="R13" s="6" t="s">
        <v>41</v>
      </c>
      <c r="S13" s="136">
        <v>950000</v>
      </c>
      <c r="T13" s="136">
        <v>105000</v>
      </c>
      <c r="U13" s="136">
        <v>2000000</v>
      </c>
      <c r="V13" s="136">
        <v>1500000</v>
      </c>
      <c r="W13" s="136">
        <v>2000000</v>
      </c>
      <c r="X13" s="136">
        <v>2000000</v>
      </c>
    </row>
    <row r="14" spans="1:24" ht="15" customHeight="1" x14ac:dyDescent="0.25">
      <c r="A14" s="151"/>
      <c r="B14" s="124"/>
      <c r="C14" s="124"/>
      <c r="D14" s="115" t="s">
        <v>68</v>
      </c>
      <c r="E14" s="149"/>
      <c r="F14" s="145"/>
      <c r="G14" s="115" t="s">
        <v>43</v>
      </c>
      <c r="H14" s="115" t="s">
        <v>44</v>
      </c>
      <c r="I14" s="53">
        <v>9</v>
      </c>
      <c r="J14" s="129" t="s">
        <v>69</v>
      </c>
      <c r="K14" s="127" t="s">
        <v>70</v>
      </c>
      <c r="L14" s="115">
        <v>12</v>
      </c>
      <c r="M14" s="115">
        <v>0</v>
      </c>
      <c r="N14" s="115">
        <v>12</v>
      </c>
      <c r="O14" s="136">
        <v>950000</v>
      </c>
      <c r="P14" s="136">
        <v>102600000</v>
      </c>
      <c r="Q14" s="6" t="s">
        <v>67</v>
      </c>
      <c r="R14" s="6" t="s">
        <v>41</v>
      </c>
      <c r="S14" s="136">
        <v>950000</v>
      </c>
      <c r="T14" s="136">
        <v>105000</v>
      </c>
      <c r="U14" s="136">
        <v>2000000</v>
      </c>
      <c r="V14" s="136">
        <v>1500000</v>
      </c>
      <c r="W14" s="136">
        <v>2000000</v>
      </c>
      <c r="X14" s="136">
        <v>2000000</v>
      </c>
    </row>
    <row r="15" spans="1:24" ht="30" customHeight="1" x14ac:dyDescent="0.25">
      <c r="A15" s="125" t="s">
        <v>71</v>
      </c>
      <c r="B15" s="125"/>
      <c r="C15" s="125"/>
      <c r="D15" s="115" t="s">
        <v>72</v>
      </c>
      <c r="E15" s="115" t="s">
        <v>73</v>
      </c>
      <c r="F15" s="122">
        <v>292.77999999999997</v>
      </c>
      <c r="G15" s="115" t="s">
        <v>52</v>
      </c>
      <c r="H15" s="115">
        <v>1</v>
      </c>
      <c r="I15" s="53">
        <v>292.77999999999997</v>
      </c>
      <c r="J15" s="129">
        <v>43617</v>
      </c>
      <c r="K15" s="127" t="s">
        <v>74</v>
      </c>
      <c r="L15" s="115">
        <v>60</v>
      </c>
      <c r="M15" s="115">
        <v>0</v>
      </c>
      <c r="N15" s="115">
        <v>60</v>
      </c>
      <c r="O15" s="136" t="s">
        <v>75</v>
      </c>
      <c r="P15" s="136">
        <v>3829562400</v>
      </c>
      <c r="Q15" s="6" t="s">
        <v>35</v>
      </c>
      <c r="R15" s="6" t="s">
        <v>50</v>
      </c>
      <c r="S15" s="136">
        <v>230000</v>
      </c>
      <c r="T15" s="136">
        <v>103000</v>
      </c>
      <c r="U15" s="136">
        <v>2000000</v>
      </c>
      <c r="V15" s="136">
        <v>0</v>
      </c>
      <c r="W15" s="136">
        <v>2000000</v>
      </c>
      <c r="X15" s="136">
        <v>0</v>
      </c>
    </row>
    <row r="16" spans="1:24" ht="57.75" customHeight="1" x14ac:dyDescent="0.25">
      <c r="A16" s="139" t="s">
        <v>76</v>
      </c>
      <c r="B16" s="125"/>
      <c r="C16" s="125"/>
      <c r="D16" s="115" t="s">
        <v>77</v>
      </c>
      <c r="E16" s="146" t="s">
        <v>78</v>
      </c>
      <c r="F16" s="142" t="s">
        <v>79</v>
      </c>
      <c r="G16" s="115"/>
      <c r="H16" s="115"/>
      <c r="I16" s="53"/>
      <c r="J16" s="156">
        <v>43494</v>
      </c>
      <c r="K16" s="154">
        <v>45319</v>
      </c>
      <c r="L16" s="115">
        <v>60</v>
      </c>
      <c r="M16" s="115">
        <v>0</v>
      </c>
      <c r="N16" s="115">
        <v>60</v>
      </c>
      <c r="O16" s="160" t="s">
        <v>80</v>
      </c>
      <c r="P16" s="160"/>
      <c r="Q16" s="160"/>
      <c r="R16" s="160"/>
      <c r="S16" s="136" t="s">
        <v>81</v>
      </c>
      <c r="T16" s="136">
        <v>87500</v>
      </c>
      <c r="U16" s="136">
        <v>2000000</v>
      </c>
      <c r="V16" s="136">
        <v>0</v>
      </c>
      <c r="W16" s="136">
        <v>20000000</v>
      </c>
      <c r="X16" s="136">
        <v>3000000</v>
      </c>
    </row>
    <row r="17" spans="1:24" ht="30" customHeight="1" x14ac:dyDescent="0.25">
      <c r="A17" s="139" t="s">
        <v>76</v>
      </c>
      <c r="B17" s="125"/>
      <c r="C17" s="125"/>
      <c r="D17" s="115" t="s">
        <v>82</v>
      </c>
      <c r="E17" s="146"/>
      <c r="F17" s="142"/>
      <c r="G17" s="115"/>
      <c r="H17" s="115"/>
      <c r="I17" s="53"/>
      <c r="J17" s="156"/>
      <c r="K17" s="154"/>
      <c r="L17" s="146" t="s">
        <v>83</v>
      </c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</row>
    <row r="18" spans="1:24" ht="41.25" customHeight="1" x14ac:dyDescent="0.25">
      <c r="A18" s="37" t="s">
        <v>76</v>
      </c>
      <c r="B18" s="126"/>
      <c r="C18" s="126"/>
      <c r="D18" s="115" t="s">
        <v>84</v>
      </c>
      <c r="E18" s="148"/>
      <c r="F18" s="144"/>
      <c r="G18" s="115"/>
      <c r="H18" s="115"/>
      <c r="I18" s="53"/>
      <c r="J18" s="129" t="s">
        <v>85</v>
      </c>
      <c r="K18" s="127">
        <v>44648</v>
      </c>
      <c r="L18" s="115">
        <v>3</v>
      </c>
      <c r="M18" s="115">
        <v>0</v>
      </c>
      <c r="N18" s="115">
        <v>3</v>
      </c>
      <c r="O18" s="136">
        <v>950000</v>
      </c>
      <c r="P18" s="136">
        <v>68400000</v>
      </c>
      <c r="Q18" s="142" t="s">
        <v>86</v>
      </c>
      <c r="R18" s="162"/>
      <c r="S18" s="136">
        <v>950000</v>
      </c>
      <c r="T18" s="136">
        <v>105000</v>
      </c>
      <c r="U18" s="136">
        <v>2000000</v>
      </c>
      <c r="V18" s="136">
        <v>2000000</v>
      </c>
      <c r="W18" s="136">
        <v>2000000</v>
      </c>
      <c r="X18" s="136">
        <v>0</v>
      </c>
    </row>
    <row r="19" spans="1:24" ht="60" customHeight="1" x14ac:dyDescent="0.25">
      <c r="A19" s="38" t="s">
        <v>76</v>
      </c>
      <c r="B19" s="124"/>
      <c r="C19" s="124"/>
      <c r="D19" s="115" t="s">
        <v>87</v>
      </c>
      <c r="E19" s="149"/>
      <c r="F19" s="145"/>
      <c r="G19" s="115" t="s">
        <v>52</v>
      </c>
      <c r="H19" s="115">
        <v>1</v>
      </c>
      <c r="I19" s="53">
        <v>222.42500000000001</v>
      </c>
      <c r="J19" s="129">
        <v>44649</v>
      </c>
      <c r="K19" s="127">
        <v>44740</v>
      </c>
      <c r="L19" s="115">
        <v>3</v>
      </c>
      <c r="M19" s="115">
        <v>0</v>
      </c>
      <c r="N19" s="115">
        <v>3</v>
      </c>
      <c r="O19" s="136">
        <v>950000</v>
      </c>
      <c r="P19" s="136">
        <v>68400000</v>
      </c>
      <c r="Q19" s="142" t="s">
        <v>86</v>
      </c>
      <c r="R19" s="162"/>
      <c r="S19" s="136">
        <v>950000</v>
      </c>
      <c r="T19" s="136">
        <v>105000</v>
      </c>
      <c r="U19" s="136">
        <v>2000000</v>
      </c>
      <c r="V19" s="136">
        <v>2000000</v>
      </c>
      <c r="W19" s="136">
        <v>2000000</v>
      </c>
      <c r="X19" s="136">
        <v>0</v>
      </c>
    </row>
    <row r="20" spans="1:24" ht="15" customHeight="1" x14ac:dyDescent="0.25">
      <c r="A20" s="125" t="s">
        <v>88</v>
      </c>
      <c r="B20" s="125"/>
      <c r="C20" s="125"/>
      <c r="D20" s="115" t="s">
        <v>89</v>
      </c>
      <c r="E20" s="115" t="s">
        <v>90</v>
      </c>
      <c r="F20" s="122">
        <v>135</v>
      </c>
      <c r="G20" s="115" t="s">
        <v>52</v>
      </c>
      <c r="H20" s="115">
        <v>1</v>
      </c>
      <c r="I20" s="53">
        <v>135</v>
      </c>
      <c r="J20" s="129">
        <v>44515</v>
      </c>
      <c r="K20" s="127">
        <v>46340</v>
      </c>
      <c r="L20" s="115">
        <v>60</v>
      </c>
      <c r="M20" s="115">
        <v>0</v>
      </c>
      <c r="N20" s="115">
        <v>60</v>
      </c>
      <c r="O20" s="136">
        <v>400000</v>
      </c>
      <c r="P20" s="136">
        <v>3240000000</v>
      </c>
      <c r="Q20" s="9" t="s">
        <v>35</v>
      </c>
      <c r="R20" s="6" t="s">
        <v>36</v>
      </c>
      <c r="S20" s="136">
        <v>400000</v>
      </c>
      <c r="T20" s="136">
        <v>105000</v>
      </c>
      <c r="U20" s="136">
        <v>2000000</v>
      </c>
      <c r="V20" s="136">
        <v>1500000</v>
      </c>
      <c r="W20" s="136">
        <v>10000000</v>
      </c>
      <c r="X20" s="136">
        <v>0</v>
      </c>
    </row>
    <row r="21" spans="1:24" ht="24" customHeight="1" x14ac:dyDescent="0.25">
      <c r="A21" s="150" t="s">
        <v>91</v>
      </c>
      <c r="B21" s="123"/>
      <c r="C21" s="123"/>
      <c r="D21" s="115" t="s">
        <v>92</v>
      </c>
      <c r="E21" s="147" t="s">
        <v>93</v>
      </c>
      <c r="F21" s="143">
        <v>44.06</v>
      </c>
      <c r="G21" s="115"/>
      <c r="H21" s="115"/>
      <c r="I21" s="53"/>
      <c r="J21" s="129">
        <v>44666</v>
      </c>
      <c r="K21" s="127">
        <v>46491</v>
      </c>
      <c r="L21" s="115">
        <v>60</v>
      </c>
      <c r="M21" s="115">
        <v>0</v>
      </c>
      <c r="N21" s="115">
        <v>60</v>
      </c>
      <c r="O21" s="136" t="s">
        <v>94</v>
      </c>
      <c r="P21" s="136">
        <v>1163184000</v>
      </c>
      <c r="Q21" s="9" t="s">
        <v>35</v>
      </c>
      <c r="R21" s="6" t="s">
        <v>50</v>
      </c>
      <c r="S21" s="136">
        <v>450000</v>
      </c>
      <c r="T21" s="136">
        <v>105000</v>
      </c>
      <c r="U21" s="136">
        <v>2000000</v>
      </c>
      <c r="V21" s="136">
        <v>1500000</v>
      </c>
      <c r="W21" s="136">
        <v>5000000</v>
      </c>
      <c r="X21" s="136">
        <v>0</v>
      </c>
    </row>
    <row r="22" spans="1:24" ht="15" customHeight="1" x14ac:dyDescent="0.25">
      <c r="A22" s="151"/>
      <c r="B22" s="124"/>
      <c r="C22" s="124"/>
      <c r="D22" s="115" t="s">
        <v>95</v>
      </c>
      <c r="E22" s="149"/>
      <c r="F22" s="145"/>
      <c r="G22" s="115" t="s">
        <v>96</v>
      </c>
      <c r="H22" s="115" t="s">
        <v>44</v>
      </c>
      <c r="I22" s="53">
        <v>44.06</v>
      </c>
      <c r="J22" s="129">
        <v>44674</v>
      </c>
      <c r="K22" s="127">
        <v>46499</v>
      </c>
      <c r="L22" s="142" t="s">
        <v>97</v>
      </c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2"/>
    </row>
    <row r="23" spans="1:24" x14ac:dyDescent="0.25">
      <c r="A23" s="125" t="s">
        <v>98</v>
      </c>
      <c r="B23" s="125"/>
      <c r="C23" s="125"/>
      <c r="D23" s="115" t="s">
        <v>99</v>
      </c>
      <c r="E23" s="115" t="s">
        <v>100</v>
      </c>
      <c r="F23" s="122">
        <v>28.23</v>
      </c>
      <c r="G23" s="115" t="s">
        <v>96</v>
      </c>
      <c r="H23" s="115">
        <v>2</v>
      </c>
      <c r="I23" s="53">
        <v>28.23</v>
      </c>
      <c r="J23" s="129">
        <v>43659</v>
      </c>
      <c r="K23" s="127">
        <v>44754</v>
      </c>
      <c r="L23" s="115">
        <v>36</v>
      </c>
      <c r="M23" s="115">
        <v>0</v>
      </c>
      <c r="N23" s="115">
        <v>36</v>
      </c>
      <c r="O23" s="160" t="s">
        <v>60</v>
      </c>
      <c r="P23" s="160"/>
      <c r="Q23" s="160"/>
      <c r="R23" s="160"/>
      <c r="S23" s="136">
        <v>0</v>
      </c>
      <c r="T23" s="136">
        <v>70000</v>
      </c>
      <c r="U23" s="136">
        <v>2000000</v>
      </c>
      <c r="V23" s="136">
        <v>1500000</v>
      </c>
      <c r="W23" s="136">
        <v>2000000</v>
      </c>
      <c r="X23" s="136">
        <v>2000000</v>
      </c>
    </row>
    <row r="24" spans="1:24" x14ac:dyDescent="0.25">
      <c r="A24" s="125" t="s">
        <v>101</v>
      </c>
      <c r="B24" s="125"/>
      <c r="C24" s="125"/>
      <c r="D24" s="115" t="s">
        <v>102</v>
      </c>
      <c r="E24" s="115" t="s">
        <v>103</v>
      </c>
      <c r="F24" s="122">
        <v>32</v>
      </c>
      <c r="G24" s="115" t="s">
        <v>96</v>
      </c>
      <c r="H24" s="115">
        <v>2</v>
      </c>
      <c r="I24" s="53">
        <v>32</v>
      </c>
      <c r="J24" s="129">
        <v>43623</v>
      </c>
      <c r="K24" s="127">
        <v>45449</v>
      </c>
      <c r="L24" s="115">
        <v>60</v>
      </c>
      <c r="M24" s="115">
        <v>0</v>
      </c>
      <c r="N24" s="115">
        <v>60</v>
      </c>
      <c r="O24" s="136">
        <v>125000</v>
      </c>
      <c r="P24" s="136">
        <v>240000000</v>
      </c>
      <c r="Q24" s="6" t="s">
        <v>35</v>
      </c>
      <c r="R24" s="6" t="s">
        <v>104</v>
      </c>
      <c r="S24" s="136">
        <v>125000</v>
      </c>
      <c r="T24" s="136">
        <v>103000</v>
      </c>
      <c r="U24" s="136">
        <v>2000000</v>
      </c>
      <c r="V24" s="136">
        <v>1500000</v>
      </c>
      <c r="W24" s="136">
        <v>2000000</v>
      </c>
      <c r="X24" s="136">
        <v>2000000</v>
      </c>
    </row>
    <row r="25" spans="1:24" ht="24" customHeight="1" x14ac:dyDescent="0.25">
      <c r="A25" s="150" t="s">
        <v>105</v>
      </c>
      <c r="B25" s="123"/>
      <c r="C25" s="123"/>
      <c r="D25" s="115" t="s">
        <v>106</v>
      </c>
      <c r="E25" s="147" t="s">
        <v>107</v>
      </c>
      <c r="F25" s="143">
        <v>61.5</v>
      </c>
      <c r="G25" s="115"/>
      <c r="H25" s="115"/>
      <c r="I25" s="53"/>
      <c r="J25" s="129" t="s">
        <v>108</v>
      </c>
      <c r="K25" s="127" t="s">
        <v>109</v>
      </c>
      <c r="L25" s="115">
        <v>36</v>
      </c>
      <c r="M25" s="115">
        <v>0</v>
      </c>
      <c r="N25" s="115">
        <v>36</v>
      </c>
      <c r="O25" s="136" t="s">
        <v>110</v>
      </c>
      <c r="P25" s="136">
        <v>811800000</v>
      </c>
      <c r="Q25" s="6" t="s">
        <v>35</v>
      </c>
      <c r="R25" s="6" t="s">
        <v>36</v>
      </c>
      <c r="S25" s="136">
        <v>350000</v>
      </c>
      <c r="T25" s="136">
        <v>103000</v>
      </c>
      <c r="U25" s="136">
        <v>2000000</v>
      </c>
      <c r="V25" s="136">
        <v>0</v>
      </c>
      <c r="W25" s="136">
        <v>2000000</v>
      </c>
      <c r="X25" s="136">
        <v>0</v>
      </c>
    </row>
    <row r="26" spans="1:24" ht="15" customHeight="1" x14ac:dyDescent="0.25">
      <c r="A26" s="151"/>
      <c r="B26" s="124"/>
      <c r="C26" s="124"/>
      <c r="D26" s="115" t="s">
        <v>111</v>
      </c>
      <c r="E26" s="149"/>
      <c r="F26" s="145"/>
      <c r="G26" s="115" t="s">
        <v>96</v>
      </c>
      <c r="H26" s="115">
        <v>1</v>
      </c>
      <c r="I26" s="53">
        <v>61.5</v>
      </c>
      <c r="J26" s="129">
        <v>44505</v>
      </c>
      <c r="K26" s="127">
        <v>44869</v>
      </c>
      <c r="L26" s="115">
        <v>12</v>
      </c>
      <c r="M26" s="115">
        <v>0</v>
      </c>
      <c r="N26" s="115">
        <v>12</v>
      </c>
      <c r="O26" s="136">
        <v>375000</v>
      </c>
      <c r="P26" s="136">
        <v>276750000</v>
      </c>
      <c r="Q26" s="6" t="s">
        <v>35</v>
      </c>
      <c r="R26" s="6" t="s">
        <v>45</v>
      </c>
      <c r="S26" s="136">
        <v>375000</v>
      </c>
      <c r="T26" s="136">
        <v>105000</v>
      </c>
      <c r="U26" s="136">
        <v>2000000</v>
      </c>
      <c r="V26" s="136">
        <v>0</v>
      </c>
      <c r="W26" s="136">
        <v>2000000</v>
      </c>
      <c r="X26" s="136">
        <v>0</v>
      </c>
    </row>
    <row r="27" spans="1:24" ht="42" customHeight="1" x14ac:dyDescent="0.25">
      <c r="A27" s="125" t="s">
        <v>112</v>
      </c>
      <c r="B27" s="125"/>
      <c r="C27" s="125"/>
      <c r="D27" s="115" t="s">
        <v>113</v>
      </c>
      <c r="E27" s="115" t="s">
        <v>114</v>
      </c>
      <c r="F27" s="122">
        <v>250</v>
      </c>
      <c r="G27" s="115" t="s">
        <v>115</v>
      </c>
      <c r="H27" s="115" t="s">
        <v>44</v>
      </c>
      <c r="I27" s="53">
        <v>250</v>
      </c>
      <c r="J27" s="129">
        <v>43480</v>
      </c>
      <c r="K27" s="127">
        <v>45305</v>
      </c>
      <c r="L27" s="115">
        <v>60</v>
      </c>
      <c r="M27" s="115">
        <v>0</v>
      </c>
      <c r="N27" s="115">
        <v>60</v>
      </c>
      <c r="O27" s="160" t="s">
        <v>116</v>
      </c>
      <c r="P27" s="160"/>
      <c r="Q27" s="160"/>
      <c r="R27" s="160"/>
      <c r="S27" s="136" t="s">
        <v>117</v>
      </c>
      <c r="T27" s="136">
        <v>25000</v>
      </c>
      <c r="U27" s="136">
        <v>2000000</v>
      </c>
      <c r="V27" s="136">
        <v>0</v>
      </c>
      <c r="W27" s="136">
        <v>20000000</v>
      </c>
      <c r="X27" s="136">
        <v>3000000</v>
      </c>
    </row>
    <row r="28" spans="1:24" ht="28.5" customHeight="1" x14ac:dyDescent="0.25">
      <c r="A28" s="125" t="s">
        <v>118</v>
      </c>
      <c r="B28" s="125"/>
      <c r="C28" s="125"/>
      <c r="D28" s="115" t="s">
        <v>119</v>
      </c>
      <c r="E28" s="115" t="s">
        <v>120</v>
      </c>
      <c r="F28" s="122" t="s">
        <v>121</v>
      </c>
      <c r="G28" s="115" t="s">
        <v>52</v>
      </c>
      <c r="H28" s="115" t="s">
        <v>44</v>
      </c>
      <c r="I28" s="53">
        <v>50.19</v>
      </c>
      <c r="J28" s="129">
        <v>44603</v>
      </c>
      <c r="K28" s="127">
        <v>45698</v>
      </c>
      <c r="L28" s="115">
        <v>36</v>
      </c>
      <c r="M28" s="115">
        <v>0</v>
      </c>
      <c r="N28" s="115">
        <v>36</v>
      </c>
      <c r="O28" s="136" t="s">
        <v>122</v>
      </c>
      <c r="P28" s="136">
        <v>858249000</v>
      </c>
      <c r="Q28" s="6" t="s">
        <v>53</v>
      </c>
      <c r="R28" s="6" t="s">
        <v>123</v>
      </c>
      <c r="S28" s="136">
        <v>500000</v>
      </c>
      <c r="T28" s="136">
        <v>105000</v>
      </c>
      <c r="U28" s="136">
        <v>2000000</v>
      </c>
      <c r="V28" s="136">
        <v>1500000</v>
      </c>
      <c r="W28" s="136">
        <v>5000000</v>
      </c>
      <c r="X28" s="136">
        <v>0</v>
      </c>
    </row>
    <row r="29" spans="1:24" ht="15" customHeight="1" x14ac:dyDescent="0.25">
      <c r="A29" s="36" t="s">
        <v>124</v>
      </c>
      <c r="B29" s="123"/>
      <c r="C29" s="123"/>
      <c r="D29" s="115" t="s">
        <v>125</v>
      </c>
      <c r="E29" s="147" t="s">
        <v>126</v>
      </c>
      <c r="F29" s="143" t="s">
        <v>127</v>
      </c>
      <c r="G29" s="115"/>
      <c r="H29" s="115"/>
      <c r="I29" s="53"/>
      <c r="J29" s="129">
        <v>43570</v>
      </c>
      <c r="K29" s="127">
        <v>44665</v>
      </c>
      <c r="L29" s="115">
        <v>36</v>
      </c>
      <c r="M29" s="115">
        <v>0</v>
      </c>
      <c r="N29" s="115">
        <v>36</v>
      </c>
      <c r="O29" s="160" t="s">
        <v>128</v>
      </c>
      <c r="P29" s="160"/>
      <c r="Q29" s="160"/>
      <c r="R29" s="160"/>
      <c r="S29" s="160">
        <v>103000</v>
      </c>
      <c r="T29" s="160"/>
      <c r="U29" s="136">
        <v>2000000</v>
      </c>
      <c r="V29" s="136">
        <v>0</v>
      </c>
      <c r="W29" s="136">
        <v>0</v>
      </c>
      <c r="X29" s="136">
        <v>0</v>
      </c>
    </row>
    <row r="30" spans="1:24" ht="49.5" customHeight="1" x14ac:dyDescent="0.25">
      <c r="A30" s="36" t="s">
        <v>124</v>
      </c>
      <c r="B30" s="124"/>
      <c r="C30" s="124"/>
      <c r="D30" s="115" t="s">
        <v>129</v>
      </c>
      <c r="E30" s="149"/>
      <c r="F30" s="145"/>
      <c r="G30" s="115" t="s">
        <v>43</v>
      </c>
      <c r="H30" s="115" t="s">
        <v>44</v>
      </c>
      <c r="I30" s="53">
        <v>267.27</v>
      </c>
      <c r="J30" s="129">
        <v>44666</v>
      </c>
      <c r="K30" s="127">
        <v>45761</v>
      </c>
      <c r="L30" s="115">
        <v>36</v>
      </c>
      <c r="M30" s="115">
        <v>0</v>
      </c>
      <c r="N30" s="115">
        <v>36</v>
      </c>
      <c r="O30" s="160" t="s">
        <v>128</v>
      </c>
      <c r="P30" s="160"/>
      <c r="Q30" s="160"/>
      <c r="R30" s="160"/>
      <c r="S30" s="157">
        <v>105000</v>
      </c>
      <c r="T30" s="159"/>
      <c r="U30" s="136">
        <v>2000000</v>
      </c>
      <c r="V30" s="136">
        <v>0</v>
      </c>
      <c r="W30" s="136">
        <v>0</v>
      </c>
      <c r="X30" s="136">
        <v>0</v>
      </c>
    </row>
    <row r="31" spans="1:24" ht="81" customHeight="1" x14ac:dyDescent="0.25">
      <c r="A31" s="139" t="s">
        <v>130</v>
      </c>
      <c r="B31" s="125"/>
      <c r="C31" s="125"/>
      <c r="D31" s="115" t="s">
        <v>131</v>
      </c>
      <c r="E31" s="146" t="s">
        <v>132</v>
      </c>
      <c r="F31" s="122" t="s">
        <v>133</v>
      </c>
      <c r="G31" s="115"/>
      <c r="H31" s="115"/>
      <c r="I31" s="53"/>
      <c r="J31" s="129" t="s">
        <v>134</v>
      </c>
      <c r="K31" s="127">
        <v>44895</v>
      </c>
      <c r="L31" s="115">
        <v>60</v>
      </c>
      <c r="M31" s="115">
        <v>0</v>
      </c>
      <c r="N31" s="115">
        <v>60</v>
      </c>
      <c r="O31" s="160" t="s">
        <v>135</v>
      </c>
      <c r="P31" s="160"/>
      <c r="Q31" s="160"/>
      <c r="R31" s="160"/>
      <c r="S31" s="136" t="s">
        <v>136</v>
      </c>
      <c r="T31" s="136" t="s">
        <v>137</v>
      </c>
      <c r="U31" s="136">
        <v>2000000</v>
      </c>
      <c r="V31" s="136">
        <v>0</v>
      </c>
      <c r="W31" s="136">
        <v>2000000</v>
      </c>
      <c r="X31" s="136">
        <v>2000000</v>
      </c>
    </row>
    <row r="32" spans="1:24" ht="96.75" customHeight="1" x14ac:dyDescent="0.25">
      <c r="A32" s="139" t="s">
        <v>130</v>
      </c>
      <c r="B32" s="125"/>
      <c r="C32" s="125"/>
      <c r="D32" s="115" t="s">
        <v>138</v>
      </c>
      <c r="E32" s="146"/>
      <c r="F32" s="122" t="s">
        <v>139</v>
      </c>
      <c r="G32" s="115" t="s">
        <v>52</v>
      </c>
      <c r="H32" s="115">
        <v>1</v>
      </c>
      <c r="I32" s="53">
        <v>267.08</v>
      </c>
      <c r="J32" s="129">
        <v>43260</v>
      </c>
      <c r="K32" s="127">
        <v>45085</v>
      </c>
      <c r="L32" s="115">
        <v>60</v>
      </c>
      <c r="M32" s="115">
        <v>0</v>
      </c>
      <c r="N32" s="115">
        <v>60</v>
      </c>
      <c r="O32" s="160" t="s">
        <v>140</v>
      </c>
      <c r="P32" s="160"/>
      <c r="Q32" s="160"/>
      <c r="R32" s="160"/>
      <c r="S32" s="160"/>
      <c r="T32" s="160"/>
      <c r="U32" s="160"/>
      <c r="V32" s="160"/>
      <c r="W32" s="160"/>
      <c r="X32" s="160"/>
    </row>
    <row r="33" spans="1:24" x14ac:dyDescent="0.25">
      <c r="A33" s="36" t="s">
        <v>141</v>
      </c>
      <c r="B33" s="123"/>
      <c r="C33" s="123"/>
      <c r="D33" s="115" t="s">
        <v>142</v>
      </c>
      <c r="E33" s="147" t="s">
        <v>143</v>
      </c>
      <c r="F33" s="143">
        <v>97.5</v>
      </c>
      <c r="G33" s="115"/>
      <c r="H33" s="115"/>
      <c r="I33" s="53"/>
      <c r="J33" s="129">
        <v>42248</v>
      </c>
      <c r="K33" s="127" t="s">
        <v>144</v>
      </c>
      <c r="L33" s="115">
        <v>60</v>
      </c>
      <c r="M33" s="115">
        <v>0</v>
      </c>
      <c r="N33" s="115">
        <v>60</v>
      </c>
      <c r="O33" s="136">
        <v>525000</v>
      </c>
      <c r="P33" s="136">
        <v>3071250000</v>
      </c>
      <c r="Q33" s="6" t="s">
        <v>35</v>
      </c>
      <c r="R33" s="6" t="s">
        <v>104</v>
      </c>
      <c r="S33" s="136">
        <v>525000</v>
      </c>
      <c r="T33" s="136">
        <v>95500</v>
      </c>
      <c r="U33" s="136">
        <v>2000000</v>
      </c>
      <c r="V33" s="136">
        <v>0</v>
      </c>
      <c r="W33" s="136">
        <v>2000000</v>
      </c>
      <c r="X33" s="136">
        <v>0</v>
      </c>
    </row>
    <row r="34" spans="1:24" ht="28.5" customHeight="1" x14ac:dyDescent="0.25">
      <c r="A34" s="36" t="s">
        <v>141</v>
      </c>
      <c r="B34" s="124"/>
      <c r="C34" s="124"/>
      <c r="D34" s="115" t="s">
        <v>145</v>
      </c>
      <c r="E34" s="149"/>
      <c r="F34" s="145"/>
      <c r="G34" s="115" t="s">
        <v>52</v>
      </c>
      <c r="H34" s="115">
        <v>1</v>
      </c>
      <c r="I34" s="53">
        <v>97.5</v>
      </c>
      <c r="J34" s="129" t="s">
        <v>146</v>
      </c>
      <c r="K34" s="127" t="s">
        <v>147</v>
      </c>
      <c r="L34" s="115">
        <v>24</v>
      </c>
      <c r="M34" s="115">
        <v>0</v>
      </c>
      <c r="N34" s="115">
        <v>24</v>
      </c>
      <c r="O34" s="136" t="s">
        <v>148</v>
      </c>
      <c r="P34" s="136">
        <v>921375000</v>
      </c>
      <c r="Q34" s="6" t="s">
        <v>35</v>
      </c>
      <c r="R34" s="6" t="s">
        <v>149</v>
      </c>
      <c r="S34" s="136">
        <v>525000</v>
      </c>
      <c r="T34" s="136">
        <v>105000</v>
      </c>
      <c r="U34" s="136">
        <v>2000000</v>
      </c>
      <c r="V34" s="136">
        <v>0</v>
      </c>
      <c r="W34" s="136">
        <v>2000000</v>
      </c>
      <c r="X34" s="136">
        <v>0</v>
      </c>
    </row>
    <row r="35" spans="1:24" ht="39.75" customHeight="1" x14ac:dyDescent="0.25">
      <c r="A35" s="125" t="s">
        <v>150</v>
      </c>
      <c r="B35" s="125"/>
      <c r="C35" s="125"/>
      <c r="D35" s="115" t="s">
        <v>142</v>
      </c>
      <c r="E35" s="115" t="s">
        <v>151</v>
      </c>
      <c r="F35" s="122">
        <v>175.44</v>
      </c>
      <c r="G35" s="115" t="s">
        <v>52</v>
      </c>
      <c r="H35" s="115" t="s">
        <v>44</v>
      </c>
      <c r="I35" s="53">
        <v>175.44</v>
      </c>
      <c r="J35" s="129">
        <v>43358</v>
      </c>
      <c r="K35" s="127">
        <v>45183</v>
      </c>
      <c r="L35" s="115">
        <v>60</v>
      </c>
      <c r="M35" s="115">
        <v>0</v>
      </c>
      <c r="N35" s="115">
        <v>60</v>
      </c>
      <c r="O35" s="136" t="s">
        <v>152</v>
      </c>
      <c r="P35" s="136">
        <v>4000032000</v>
      </c>
      <c r="Q35" s="6" t="s">
        <v>53</v>
      </c>
      <c r="R35" s="6" t="s">
        <v>153</v>
      </c>
      <c r="S35" s="136" t="s">
        <v>154</v>
      </c>
      <c r="T35" s="136">
        <v>103000</v>
      </c>
      <c r="U35" s="136">
        <v>2000000</v>
      </c>
      <c r="V35" s="136">
        <v>0</v>
      </c>
      <c r="W35" s="136">
        <v>2000000</v>
      </c>
      <c r="X35" s="136">
        <v>0</v>
      </c>
    </row>
    <row r="36" spans="1:24" x14ac:dyDescent="0.25">
      <c r="A36" s="36" t="s">
        <v>155</v>
      </c>
      <c r="B36" s="123"/>
      <c r="C36" s="123"/>
      <c r="D36" s="115" t="s">
        <v>156</v>
      </c>
      <c r="E36" s="147" t="s">
        <v>157</v>
      </c>
      <c r="F36" s="143">
        <v>67.849999999999994</v>
      </c>
      <c r="G36" s="115"/>
      <c r="H36" s="115"/>
      <c r="I36" s="53"/>
      <c r="J36" s="163">
        <v>43770</v>
      </c>
      <c r="K36" s="127" t="s">
        <v>158</v>
      </c>
      <c r="L36" s="115">
        <v>24</v>
      </c>
      <c r="M36" s="115">
        <v>0</v>
      </c>
      <c r="N36" s="115">
        <v>24</v>
      </c>
      <c r="O36" s="136">
        <v>265000</v>
      </c>
      <c r="P36" s="136">
        <v>431526000</v>
      </c>
      <c r="Q36" s="6" t="s">
        <v>35</v>
      </c>
      <c r="R36" s="6" t="s">
        <v>159</v>
      </c>
      <c r="S36" s="136">
        <v>265000</v>
      </c>
      <c r="T36" s="136">
        <v>103000</v>
      </c>
      <c r="U36" s="136">
        <v>2000000</v>
      </c>
      <c r="V36" s="136">
        <v>1500000</v>
      </c>
      <c r="W36" s="136">
        <v>2000000</v>
      </c>
      <c r="X36" s="136">
        <v>0</v>
      </c>
    </row>
    <row r="37" spans="1:24" x14ac:dyDescent="0.25">
      <c r="A37" s="36" t="s">
        <v>155</v>
      </c>
      <c r="B37" s="126"/>
      <c r="C37" s="126"/>
      <c r="D37" s="115" t="s">
        <v>160</v>
      </c>
      <c r="E37" s="148"/>
      <c r="F37" s="144"/>
      <c r="G37" s="115"/>
      <c r="H37" s="115"/>
      <c r="I37" s="53"/>
      <c r="J37" s="164"/>
      <c r="K37" s="127">
        <v>44584</v>
      </c>
      <c r="L37" s="142" t="s">
        <v>161</v>
      </c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2"/>
    </row>
    <row r="38" spans="1:24" x14ac:dyDescent="0.25">
      <c r="A38" s="36" t="s">
        <v>155</v>
      </c>
      <c r="B38" s="124"/>
      <c r="C38" s="124"/>
      <c r="D38" s="115" t="s">
        <v>162</v>
      </c>
      <c r="E38" s="149"/>
      <c r="F38" s="145"/>
      <c r="G38" s="115" t="s">
        <v>52</v>
      </c>
      <c r="H38" s="115">
        <v>1</v>
      </c>
      <c r="I38" s="53">
        <v>67.849999999999994</v>
      </c>
      <c r="J38" s="132">
        <v>44585</v>
      </c>
      <c r="K38" s="127">
        <v>44949</v>
      </c>
      <c r="L38" s="115">
        <v>12</v>
      </c>
      <c r="M38" s="115">
        <v>0</v>
      </c>
      <c r="N38" s="115">
        <v>12</v>
      </c>
      <c r="O38" s="160" t="s">
        <v>163</v>
      </c>
      <c r="P38" s="160"/>
      <c r="Q38" s="160" t="s">
        <v>164</v>
      </c>
      <c r="R38" s="160"/>
      <c r="S38" s="136">
        <v>0</v>
      </c>
      <c r="T38" s="136">
        <v>105000</v>
      </c>
      <c r="U38" s="136">
        <v>2000000</v>
      </c>
      <c r="V38" s="136">
        <v>1500000</v>
      </c>
      <c r="W38" s="136">
        <v>2000000</v>
      </c>
      <c r="X38" s="136">
        <v>0</v>
      </c>
    </row>
    <row r="39" spans="1:24" ht="27" customHeight="1" x14ac:dyDescent="0.25">
      <c r="A39" s="139" t="s">
        <v>165</v>
      </c>
      <c r="B39" s="125"/>
      <c r="C39" s="125"/>
      <c r="D39" s="115" t="s">
        <v>166</v>
      </c>
      <c r="E39" s="146" t="s">
        <v>167</v>
      </c>
      <c r="F39" s="142">
        <v>96.78</v>
      </c>
      <c r="G39" s="115"/>
      <c r="H39" s="115"/>
      <c r="I39" s="53"/>
      <c r="J39" s="129">
        <v>43132</v>
      </c>
      <c r="K39" s="127">
        <v>44957</v>
      </c>
      <c r="L39" s="115">
        <v>60</v>
      </c>
      <c r="M39" s="115">
        <v>0</v>
      </c>
      <c r="N39" s="115">
        <v>60</v>
      </c>
      <c r="O39" s="136" t="s">
        <v>168</v>
      </c>
      <c r="P39" s="136">
        <v>3019536000</v>
      </c>
      <c r="Q39" s="6" t="s">
        <v>40</v>
      </c>
      <c r="R39" s="6" t="s">
        <v>169</v>
      </c>
      <c r="S39" s="136">
        <v>525000</v>
      </c>
      <c r="T39" s="136">
        <v>103000</v>
      </c>
      <c r="U39" s="136">
        <v>2000000</v>
      </c>
      <c r="V39" s="136">
        <v>0</v>
      </c>
      <c r="W39" s="136">
        <v>2000000</v>
      </c>
      <c r="X39" s="136">
        <v>0</v>
      </c>
    </row>
    <row r="40" spans="1:24" x14ac:dyDescent="0.25">
      <c r="A40" s="139" t="s">
        <v>165</v>
      </c>
      <c r="B40" s="125"/>
      <c r="C40" s="125"/>
      <c r="D40" s="115" t="s">
        <v>170</v>
      </c>
      <c r="E40" s="146"/>
      <c r="F40" s="142"/>
      <c r="G40" s="115" t="s">
        <v>52</v>
      </c>
      <c r="H40" s="115">
        <v>1</v>
      </c>
      <c r="I40" s="53">
        <v>96.78</v>
      </c>
      <c r="J40" s="129">
        <v>43132</v>
      </c>
      <c r="K40" s="127" t="s">
        <v>171</v>
      </c>
      <c r="L40" s="115">
        <v>60</v>
      </c>
      <c r="M40" s="115">
        <v>4</v>
      </c>
      <c r="N40" s="115">
        <v>64</v>
      </c>
      <c r="O40" s="160" t="s">
        <v>172</v>
      </c>
      <c r="P40" s="160"/>
      <c r="Q40" s="160"/>
      <c r="R40" s="160"/>
      <c r="S40" s="160"/>
      <c r="T40" s="160"/>
      <c r="U40" s="160"/>
      <c r="V40" s="160"/>
      <c r="W40" s="160"/>
      <c r="X40" s="160"/>
    </row>
    <row r="41" spans="1:24" x14ac:dyDescent="0.25">
      <c r="A41" s="150" t="s">
        <v>173</v>
      </c>
      <c r="B41" s="123"/>
      <c r="C41" s="123"/>
      <c r="D41" s="115" t="s">
        <v>174</v>
      </c>
      <c r="E41" s="147" t="s">
        <v>175</v>
      </c>
      <c r="F41" s="143">
        <v>63.52</v>
      </c>
      <c r="G41" s="115"/>
      <c r="H41" s="115"/>
      <c r="I41" s="53"/>
      <c r="J41" s="129" t="s">
        <v>176</v>
      </c>
      <c r="K41" s="127" t="s">
        <v>177</v>
      </c>
      <c r="L41" s="115">
        <v>36</v>
      </c>
      <c r="M41" s="115">
        <v>0</v>
      </c>
      <c r="N41" s="115">
        <v>36</v>
      </c>
      <c r="O41" s="136">
        <v>370000</v>
      </c>
      <c r="P41" s="136">
        <v>846086400</v>
      </c>
      <c r="Q41" s="6" t="s">
        <v>35</v>
      </c>
      <c r="R41" s="6" t="s">
        <v>36</v>
      </c>
      <c r="S41" s="136">
        <v>370000</v>
      </c>
      <c r="T41" s="136">
        <v>105000</v>
      </c>
      <c r="U41" s="136">
        <v>2000000</v>
      </c>
      <c r="V41" s="136">
        <v>1500000</v>
      </c>
      <c r="W41" s="136">
        <v>2000000</v>
      </c>
      <c r="X41" s="136">
        <v>0</v>
      </c>
    </row>
    <row r="42" spans="1:24" x14ac:dyDescent="0.25">
      <c r="A42" s="151"/>
      <c r="B42" s="124"/>
      <c r="C42" s="124"/>
      <c r="D42" s="115" t="s">
        <v>178</v>
      </c>
      <c r="E42" s="149"/>
      <c r="F42" s="145"/>
      <c r="G42" s="115" t="s">
        <v>96</v>
      </c>
      <c r="H42" s="115" t="s">
        <v>44</v>
      </c>
      <c r="I42" s="53">
        <v>63.52</v>
      </c>
      <c r="J42" s="129">
        <v>44664</v>
      </c>
      <c r="K42" s="127">
        <v>45759</v>
      </c>
      <c r="L42" s="142" t="s">
        <v>97</v>
      </c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2"/>
    </row>
    <row r="43" spans="1:24" x14ac:dyDescent="0.25">
      <c r="A43" s="36" t="s">
        <v>179</v>
      </c>
      <c r="B43" s="123"/>
      <c r="C43" s="123"/>
      <c r="D43" s="115" t="s">
        <v>180</v>
      </c>
      <c r="E43" s="115" t="s">
        <v>181</v>
      </c>
      <c r="F43" s="122">
        <v>47.5</v>
      </c>
      <c r="G43" s="115" t="s">
        <v>115</v>
      </c>
      <c r="H43" s="115" t="s">
        <v>44</v>
      </c>
      <c r="I43" s="53">
        <v>47.5</v>
      </c>
      <c r="J43" s="129">
        <v>43344</v>
      </c>
      <c r="K43" s="127" t="s">
        <v>182</v>
      </c>
      <c r="L43" s="115">
        <v>36</v>
      </c>
      <c r="M43" s="115">
        <v>0</v>
      </c>
      <c r="N43" s="115">
        <v>36</v>
      </c>
      <c r="O43" s="136">
        <v>470000</v>
      </c>
      <c r="P43" s="136">
        <v>803700000</v>
      </c>
      <c r="Q43" s="6" t="s">
        <v>183</v>
      </c>
      <c r="R43" s="6" t="s">
        <v>184</v>
      </c>
      <c r="S43" s="136">
        <v>470000</v>
      </c>
      <c r="T43" s="136">
        <v>103000</v>
      </c>
      <c r="U43" s="136">
        <v>2000000</v>
      </c>
      <c r="V43" s="136">
        <v>0</v>
      </c>
      <c r="W43" s="136">
        <v>2000000</v>
      </c>
      <c r="X43" s="136">
        <v>0</v>
      </c>
    </row>
    <row r="44" spans="1:24" x14ac:dyDescent="0.25">
      <c r="A44" s="36" t="s">
        <v>179</v>
      </c>
      <c r="B44" s="124"/>
      <c r="C44" s="124"/>
      <c r="D44" s="115" t="s">
        <v>185</v>
      </c>
      <c r="E44" s="115" t="s">
        <v>186</v>
      </c>
      <c r="F44" s="122">
        <v>10</v>
      </c>
      <c r="G44" s="115" t="s">
        <v>96</v>
      </c>
      <c r="H44" s="115" t="s">
        <v>44</v>
      </c>
      <c r="I44" s="53">
        <v>10</v>
      </c>
      <c r="J44" s="129">
        <v>44568</v>
      </c>
      <c r="K44" s="127">
        <v>45663</v>
      </c>
      <c r="L44" s="115">
        <v>36</v>
      </c>
      <c r="M44" s="115">
        <v>0</v>
      </c>
      <c r="N44" s="115">
        <v>36</v>
      </c>
      <c r="O44" s="136">
        <v>480000</v>
      </c>
      <c r="P44" s="136">
        <v>172800000</v>
      </c>
      <c r="Q44" s="6" t="s">
        <v>35</v>
      </c>
      <c r="R44" s="6" t="s">
        <v>36</v>
      </c>
      <c r="S44" s="136">
        <v>480000</v>
      </c>
      <c r="T44" s="136">
        <v>105000</v>
      </c>
      <c r="U44" s="136">
        <v>2000000</v>
      </c>
      <c r="V44" s="136">
        <v>0</v>
      </c>
      <c r="W44" s="136">
        <v>2000000</v>
      </c>
      <c r="X44" s="136">
        <v>0</v>
      </c>
    </row>
    <row r="45" spans="1:24" x14ac:dyDescent="0.25">
      <c r="A45" s="124" t="s">
        <v>187</v>
      </c>
      <c r="B45" s="124"/>
      <c r="C45" s="124"/>
      <c r="D45" s="115" t="s">
        <v>188</v>
      </c>
      <c r="E45" s="115" t="s">
        <v>189</v>
      </c>
      <c r="F45" s="122">
        <v>60</v>
      </c>
      <c r="G45" s="115" t="s">
        <v>43</v>
      </c>
      <c r="H45" s="115" t="s">
        <v>44</v>
      </c>
      <c r="I45" s="53">
        <v>60</v>
      </c>
      <c r="J45" s="129">
        <v>44713</v>
      </c>
      <c r="K45" s="127" t="s">
        <v>190</v>
      </c>
      <c r="L45" s="115">
        <v>36</v>
      </c>
      <c r="M45" s="115">
        <v>0</v>
      </c>
      <c r="N45" s="115">
        <v>36</v>
      </c>
      <c r="O45" s="157" t="s">
        <v>191</v>
      </c>
      <c r="P45" s="158"/>
      <c r="Q45" s="158"/>
      <c r="R45" s="159"/>
      <c r="S45" s="136">
        <v>0</v>
      </c>
      <c r="T45" s="136">
        <v>105000</v>
      </c>
      <c r="U45" s="136">
        <v>2000000</v>
      </c>
      <c r="V45" s="136">
        <v>1500000</v>
      </c>
      <c r="W45" s="136">
        <v>2000000</v>
      </c>
      <c r="X45" s="136">
        <v>2000000</v>
      </c>
    </row>
    <row r="46" spans="1:24" ht="29.25" customHeight="1" x14ac:dyDescent="0.25">
      <c r="A46" s="125" t="s">
        <v>192</v>
      </c>
      <c r="B46" s="125"/>
      <c r="C46" s="125"/>
      <c r="D46" s="115" t="s">
        <v>193</v>
      </c>
      <c r="E46" s="115" t="s">
        <v>194</v>
      </c>
      <c r="F46" s="122">
        <v>22.33</v>
      </c>
      <c r="G46" s="24" t="s">
        <v>59</v>
      </c>
      <c r="H46" s="24">
        <v>3</v>
      </c>
      <c r="I46" s="53">
        <v>22.33</v>
      </c>
      <c r="J46" s="129">
        <v>43617</v>
      </c>
      <c r="K46" s="127" t="s">
        <v>195</v>
      </c>
      <c r="L46" s="115">
        <v>36</v>
      </c>
      <c r="M46" s="115">
        <v>0</v>
      </c>
      <c r="N46" s="115">
        <v>36</v>
      </c>
      <c r="O46" s="160" t="s">
        <v>60</v>
      </c>
      <c r="P46" s="160"/>
      <c r="Q46" s="160"/>
      <c r="R46" s="160"/>
      <c r="S46" s="160" t="s">
        <v>196</v>
      </c>
      <c r="T46" s="160"/>
      <c r="U46" s="136">
        <v>2000000</v>
      </c>
      <c r="V46" s="136">
        <v>1500000</v>
      </c>
      <c r="W46" s="136">
        <v>2000000</v>
      </c>
      <c r="X46" s="136">
        <v>2000000</v>
      </c>
    </row>
    <row r="47" spans="1:24" x14ac:dyDescent="0.25">
      <c r="A47" s="125" t="s">
        <v>197</v>
      </c>
      <c r="B47" s="125"/>
      <c r="C47" s="125"/>
      <c r="D47" s="115" t="s">
        <v>198</v>
      </c>
      <c r="E47" s="115" t="s">
        <v>199</v>
      </c>
      <c r="F47" s="122">
        <v>117.66</v>
      </c>
      <c r="G47" s="115" t="s">
        <v>96</v>
      </c>
      <c r="H47" s="115">
        <v>1</v>
      </c>
      <c r="I47" s="53">
        <v>117.66</v>
      </c>
      <c r="J47" s="129">
        <v>43891</v>
      </c>
      <c r="K47" s="127">
        <v>44985</v>
      </c>
      <c r="L47" s="115">
        <v>36</v>
      </c>
      <c r="M47" s="115">
        <v>0</v>
      </c>
      <c r="N47" s="115">
        <v>36</v>
      </c>
      <c r="O47" s="136">
        <v>385000</v>
      </c>
      <c r="P47" s="136">
        <v>1630767600</v>
      </c>
      <c r="Q47" s="6" t="s">
        <v>200</v>
      </c>
      <c r="R47" s="6" t="s">
        <v>201</v>
      </c>
      <c r="S47" s="136">
        <v>385000</v>
      </c>
      <c r="T47" s="136">
        <v>103000</v>
      </c>
      <c r="U47" s="136">
        <v>2000000</v>
      </c>
      <c r="V47" s="136">
        <v>1500000</v>
      </c>
      <c r="W47" s="136">
        <v>2000000</v>
      </c>
      <c r="X47" s="136">
        <v>0</v>
      </c>
    </row>
    <row r="48" spans="1:24" x14ac:dyDescent="0.25">
      <c r="A48" s="36" t="s">
        <v>202</v>
      </c>
      <c r="B48" s="123"/>
      <c r="C48" s="123"/>
      <c r="D48" s="115" t="s">
        <v>203</v>
      </c>
      <c r="E48" s="147" t="s">
        <v>204</v>
      </c>
      <c r="F48" s="143">
        <v>41.5</v>
      </c>
      <c r="G48" s="115"/>
      <c r="H48" s="115"/>
      <c r="I48" s="53"/>
      <c r="J48" s="129">
        <v>43656</v>
      </c>
      <c r="K48" s="127">
        <v>44021</v>
      </c>
      <c r="L48" s="115">
        <v>12</v>
      </c>
      <c r="M48" s="115">
        <v>0</v>
      </c>
      <c r="N48" s="115">
        <v>12</v>
      </c>
      <c r="O48" s="136" t="s">
        <v>205</v>
      </c>
      <c r="P48" s="136">
        <v>48000000</v>
      </c>
      <c r="Q48" s="146" t="s">
        <v>206</v>
      </c>
      <c r="R48" s="146"/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</row>
    <row r="49" spans="1:24" ht="15" customHeight="1" x14ac:dyDescent="0.25">
      <c r="A49" s="36" t="s">
        <v>202</v>
      </c>
      <c r="B49" s="126"/>
      <c r="C49" s="126"/>
      <c r="D49" s="115" t="s">
        <v>207</v>
      </c>
      <c r="E49" s="148"/>
      <c r="F49" s="144"/>
      <c r="G49" s="115"/>
      <c r="H49" s="115"/>
      <c r="I49" s="53"/>
      <c r="J49" s="129">
        <v>44022</v>
      </c>
      <c r="K49" s="127">
        <v>44386</v>
      </c>
      <c r="L49" s="115">
        <v>12</v>
      </c>
      <c r="M49" s="115">
        <v>0</v>
      </c>
      <c r="N49" s="115">
        <v>12</v>
      </c>
      <c r="O49" s="136" t="s">
        <v>208</v>
      </c>
      <c r="P49" s="136">
        <v>53760000</v>
      </c>
      <c r="Q49" s="146" t="s">
        <v>206</v>
      </c>
      <c r="R49" s="146"/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</row>
    <row r="50" spans="1:24" ht="15" customHeight="1" x14ac:dyDescent="0.25">
      <c r="A50" s="36" t="s">
        <v>202</v>
      </c>
      <c r="B50" s="126"/>
      <c r="C50" s="126"/>
      <c r="D50" s="115" t="s">
        <v>209</v>
      </c>
      <c r="E50" s="148"/>
      <c r="F50" s="144"/>
      <c r="G50" s="115"/>
      <c r="H50" s="115"/>
      <c r="I50" s="53"/>
      <c r="J50" s="129">
        <v>44387</v>
      </c>
      <c r="K50" s="127">
        <v>44751</v>
      </c>
      <c r="L50" s="115">
        <v>12</v>
      </c>
      <c r="M50" s="115">
        <v>0</v>
      </c>
      <c r="N50" s="115">
        <v>12</v>
      </c>
      <c r="O50" s="136" t="s">
        <v>208</v>
      </c>
      <c r="P50" s="136">
        <v>53760000</v>
      </c>
      <c r="Q50" s="146" t="s">
        <v>206</v>
      </c>
      <c r="R50" s="146"/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</row>
    <row r="51" spans="1:24" ht="15" customHeight="1" x14ac:dyDescent="0.25">
      <c r="A51" s="36" t="s">
        <v>202</v>
      </c>
      <c r="B51" s="126"/>
      <c r="C51" s="126"/>
      <c r="D51" s="115" t="s">
        <v>210</v>
      </c>
      <c r="E51" s="149"/>
      <c r="F51" s="145"/>
      <c r="G51" s="115" t="s">
        <v>96</v>
      </c>
      <c r="H51" s="115">
        <v>3</v>
      </c>
      <c r="I51" s="53">
        <v>41.5</v>
      </c>
      <c r="J51" s="129">
        <v>44752</v>
      </c>
      <c r="K51" s="127">
        <v>45116</v>
      </c>
      <c r="L51" s="115">
        <v>12</v>
      </c>
      <c r="M51" s="115">
        <v>0</v>
      </c>
      <c r="N51" s="115">
        <v>12</v>
      </c>
      <c r="O51" s="136" t="s">
        <v>208</v>
      </c>
      <c r="P51" s="136">
        <v>53760000</v>
      </c>
      <c r="Q51" s="146" t="s">
        <v>206</v>
      </c>
      <c r="R51" s="146"/>
      <c r="S51" s="136">
        <v>0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</row>
    <row r="52" spans="1:24" ht="15" customHeight="1" x14ac:dyDescent="0.25">
      <c r="A52" s="36" t="s">
        <v>202</v>
      </c>
      <c r="B52" s="126"/>
      <c r="C52" s="126"/>
      <c r="D52" s="115" t="s">
        <v>211</v>
      </c>
      <c r="E52" s="147" t="s">
        <v>212</v>
      </c>
      <c r="F52" s="143" t="s">
        <v>213</v>
      </c>
      <c r="G52" s="115"/>
      <c r="H52" s="115"/>
      <c r="I52" s="53"/>
      <c r="J52" s="129"/>
      <c r="K52" s="127"/>
      <c r="L52" s="115"/>
      <c r="M52" s="115"/>
      <c r="N52" s="115"/>
      <c r="O52" s="136">
        <v>425000</v>
      </c>
      <c r="P52" s="136">
        <v>2369460000</v>
      </c>
      <c r="Q52" s="6" t="s">
        <v>214</v>
      </c>
      <c r="R52" s="6" t="s">
        <v>215</v>
      </c>
      <c r="S52" s="136">
        <v>425000</v>
      </c>
      <c r="T52" s="136">
        <v>103000</v>
      </c>
      <c r="U52" s="136">
        <v>2000000</v>
      </c>
      <c r="V52" s="136">
        <v>0</v>
      </c>
      <c r="W52" s="136">
        <v>2000000</v>
      </c>
      <c r="X52" s="136">
        <v>2000000</v>
      </c>
    </row>
    <row r="53" spans="1:24" ht="15" customHeight="1" x14ac:dyDescent="0.25">
      <c r="A53" s="36" t="s">
        <v>202</v>
      </c>
      <c r="B53" s="126"/>
      <c r="C53" s="126"/>
      <c r="D53" s="115" t="s">
        <v>216</v>
      </c>
      <c r="E53" s="148"/>
      <c r="F53" s="144"/>
      <c r="G53" s="115"/>
      <c r="H53" s="115"/>
      <c r="I53" s="53"/>
      <c r="J53" s="129">
        <v>44407</v>
      </c>
      <c r="K53" s="127" t="s">
        <v>217</v>
      </c>
      <c r="L53" s="115">
        <v>3</v>
      </c>
      <c r="M53" s="115">
        <v>0</v>
      </c>
      <c r="N53" s="115">
        <v>3</v>
      </c>
      <c r="O53" s="136">
        <v>425000</v>
      </c>
      <c r="P53" s="136">
        <v>118473000</v>
      </c>
      <c r="Q53" s="142" t="s">
        <v>218</v>
      </c>
      <c r="R53" s="162"/>
      <c r="S53" s="136">
        <v>425000</v>
      </c>
      <c r="T53" s="136">
        <v>105000</v>
      </c>
      <c r="U53" s="136">
        <v>2000000</v>
      </c>
      <c r="V53" s="136">
        <v>0</v>
      </c>
      <c r="W53" s="136">
        <v>2000000</v>
      </c>
      <c r="X53" s="136">
        <v>2000000</v>
      </c>
    </row>
    <row r="54" spans="1:24" ht="15" customHeight="1" x14ac:dyDescent="0.25">
      <c r="A54" s="36" t="s">
        <v>202</v>
      </c>
      <c r="B54" s="124"/>
      <c r="C54" s="124"/>
      <c r="D54" s="115" t="s">
        <v>219</v>
      </c>
      <c r="E54" s="149"/>
      <c r="F54" s="145"/>
      <c r="G54" s="115" t="s">
        <v>43</v>
      </c>
      <c r="H54" s="115">
        <v>2</v>
      </c>
      <c r="I54" s="53">
        <v>92.92</v>
      </c>
      <c r="J54" s="129" t="s">
        <v>220</v>
      </c>
      <c r="K54" s="127" t="s">
        <v>221</v>
      </c>
      <c r="L54" s="115">
        <v>60</v>
      </c>
      <c r="M54" s="115">
        <v>0</v>
      </c>
      <c r="N54" s="115">
        <v>60</v>
      </c>
      <c r="O54" s="136">
        <v>425000</v>
      </c>
      <c r="P54" s="136">
        <v>2369460000</v>
      </c>
      <c r="Q54" s="6" t="s">
        <v>214</v>
      </c>
      <c r="R54" s="6" t="s">
        <v>215</v>
      </c>
      <c r="S54" s="136">
        <v>425000</v>
      </c>
      <c r="T54" s="136">
        <v>105000</v>
      </c>
      <c r="U54" s="136">
        <v>2000000</v>
      </c>
      <c r="V54" s="136">
        <v>0</v>
      </c>
      <c r="W54" s="136">
        <v>2000000</v>
      </c>
      <c r="X54" s="136">
        <v>2000000</v>
      </c>
    </row>
    <row r="55" spans="1:24" x14ac:dyDescent="0.25">
      <c r="A55" s="36" t="s">
        <v>222</v>
      </c>
      <c r="B55" s="123"/>
      <c r="C55" s="123"/>
      <c r="D55" s="115" t="s">
        <v>223</v>
      </c>
      <c r="E55" s="147" t="s">
        <v>224</v>
      </c>
      <c r="F55" s="143">
        <v>16</v>
      </c>
      <c r="G55" s="115"/>
      <c r="H55" s="115"/>
      <c r="I55" s="53"/>
      <c r="J55" s="129">
        <v>43710</v>
      </c>
      <c r="K55" s="127">
        <v>44075</v>
      </c>
      <c r="L55" s="115">
        <v>12</v>
      </c>
      <c r="M55" s="115">
        <v>0</v>
      </c>
      <c r="N55" s="115">
        <v>12</v>
      </c>
      <c r="O55" s="136">
        <v>630000</v>
      </c>
      <c r="P55" s="136">
        <v>120960000</v>
      </c>
      <c r="Q55" s="6" t="s">
        <v>35</v>
      </c>
      <c r="R55" s="6" t="s">
        <v>45</v>
      </c>
      <c r="S55" s="136">
        <v>630000</v>
      </c>
      <c r="T55" s="136">
        <v>103000</v>
      </c>
      <c r="U55" s="136">
        <v>2000000</v>
      </c>
      <c r="V55" s="136">
        <v>1500000</v>
      </c>
      <c r="W55" s="136">
        <v>2000000</v>
      </c>
      <c r="X55" s="136">
        <v>0</v>
      </c>
    </row>
    <row r="56" spans="1:24" x14ac:dyDescent="0.25">
      <c r="A56" s="36" t="s">
        <v>222</v>
      </c>
      <c r="B56" s="126"/>
      <c r="C56" s="126"/>
      <c r="D56" s="115" t="s">
        <v>225</v>
      </c>
      <c r="E56" s="148"/>
      <c r="F56" s="144"/>
      <c r="G56" s="115"/>
      <c r="H56" s="115"/>
      <c r="I56" s="53"/>
      <c r="J56" s="129">
        <v>44076</v>
      </c>
      <c r="K56" s="127">
        <v>44147</v>
      </c>
      <c r="L56" s="146" t="s">
        <v>226</v>
      </c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</row>
    <row r="57" spans="1:24" x14ac:dyDescent="0.25">
      <c r="A57" s="36" t="s">
        <v>222</v>
      </c>
      <c r="B57" s="126"/>
      <c r="C57" s="126"/>
      <c r="D57" s="115" t="s">
        <v>227</v>
      </c>
      <c r="E57" s="148"/>
      <c r="F57" s="144"/>
      <c r="G57" s="115"/>
      <c r="H57" s="115"/>
      <c r="I57" s="53"/>
      <c r="J57" s="129">
        <v>44148</v>
      </c>
      <c r="K57" s="127">
        <v>44512</v>
      </c>
      <c r="L57" s="115">
        <v>12</v>
      </c>
      <c r="M57" s="115">
        <v>0</v>
      </c>
      <c r="N57" s="115">
        <v>12</v>
      </c>
      <c r="O57" s="136">
        <v>630000</v>
      </c>
      <c r="P57" s="136">
        <v>120960000</v>
      </c>
      <c r="Q57" s="6" t="s">
        <v>67</v>
      </c>
      <c r="R57" s="6" t="s">
        <v>41</v>
      </c>
      <c r="S57" s="136">
        <v>630000</v>
      </c>
      <c r="T57" s="136">
        <v>105000</v>
      </c>
      <c r="U57" s="136">
        <v>2000000</v>
      </c>
      <c r="V57" s="136">
        <v>1500000</v>
      </c>
      <c r="W57" s="136">
        <v>2000000</v>
      </c>
      <c r="X57" s="136">
        <v>0</v>
      </c>
    </row>
    <row r="58" spans="1:24" x14ac:dyDescent="0.25">
      <c r="A58" s="36" t="s">
        <v>222</v>
      </c>
      <c r="B58" s="124"/>
      <c r="C58" s="124"/>
      <c r="D58" s="115" t="s">
        <v>228</v>
      </c>
      <c r="E58" s="149"/>
      <c r="F58" s="145"/>
      <c r="G58" s="115" t="s">
        <v>43</v>
      </c>
      <c r="H58" s="115">
        <v>1</v>
      </c>
      <c r="I58" s="53">
        <v>16</v>
      </c>
      <c r="J58" s="129" t="s">
        <v>229</v>
      </c>
      <c r="K58" s="127" t="s">
        <v>230</v>
      </c>
      <c r="L58" s="115">
        <v>12</v>
      </c>
      <c r="M58" s="115">
        <v>0</v>
      </c>
      <c r="N58" s="115">
        <v>12</v>
      </c>
      <c r="O58" s="136">
        <v>630000</v>
      </c>
      <c r="P58" s="136">
        <v>120960000</v>
      </c>
      <c r="Q58" s="6" t="s">
        <v>67</v>
      </c>
      <c r="R58" s="6" t="s">
        <v>41</v>
      </c>
      <c r="S58" s="136">
        <v>630000</v>
      </c>
      <c r="T58" s="136">
        <v>105000</v>
      </c>
      <c r="U58" s="136">
        <v>2000000</v>
      </c>
      <c r="V58" s="136">
        <v>1500000</v>
      </c>
      <c r="W58" s="136">
        <v>2000000</v>
      </c>
      <c r="X58" s="136">
        <v>0</v>
      </c>
    </row>
    <row r="59" spans="1:24" x14ac:dyDescent="0.25">
      <c r="A59" s="124" t="s">
        <v>231</v>
      </c>
      <c r="B59" s="124"/>
      <c r="C59" s="124"/>
      <c r="D59" s="115" t="s">
        <v>232</v>
      </c>
      <c r="E59" s="118" t="s">
        <v>233</v>
      </c>
      <c r="F59" s="121">
        <v>9</v>
      </c>
      <c r="G59" s="115" t="s">
        <v>43</v>
      </c>
      <c r="H59" s="115" t="s">
        <v>44</v>
      </c>
      <c r="I59" s="53">
        <v>9</v>
      </c>
      <c r="J59" s="129" t="s">
        <v>234</v>
      </c>
      <c r="K59" s="127" t="s">
        <v>235</v>
      </c>
      <c r="L59" s="115">
        <v>12</v>
      </c>
      <c r="M59" s="115">
        <v>0</v>
      </c>
      <c r="N59" s="115">
        <v>12</v>
      </c>
      <c r="O59" s="136">
        <v>1000000</v>
      </c>
      <c r="P59" s="136">
        <v>108000000</v>
      </c>
      <c r="Q59" s="6" t="s">
        <v>67</v>
      </c>
      <c r="R59" s="6" t="s">
        <v>41</v>
      </c>
      <c r="S59" s="136">
        <v>1000000</v>
      </c>
      <c r="T59" s="136">
        <v>105000</v>
      </c>
      <c r="U59" s="136">
        <v>2000000</v>
      </c>
      <c r="V59" s="136">
        <v>1500000</v>
      </c>
      <c r="W59" s="136">
        <v>2000000</v>
      </c>
      <c r="X59" s="136">
        <v>0</v>
      </c>
    </row>
    <row r="60" spans="1:24" x14ac:dyDescent="0.25">
      <c r="A60" s="124" t="s">
        <v>231</v>
      </c>
      <c r="B60" s="126"/>
      <c r="C60" s="126"/>
      <c r="D60" s="115" t="s">
        <v>236</v>
      </c>
      <c r="E60" s="147" t="s">
        <v>237</v>
      </c>
      <c r="F60" s="143">
        <v>70</v>
      </c>
      <c r="G60" s="115"/>
      <c r="H60" s="115"/>
      <c r="I60" s="53"/>
      <c r="J60" s="129">
        <v>43275</v>
      </c>
      <c r="K60" s="127">
        <v>44370</v>
      </c>
      <c r="L60" s="115">
        <v>36</v>
      </c>
      <c r="M60" s="115">
        <v>0</v>
      </c>
      <c r="N60" s="115">
        <v>36</v>
      </c>
      <c r="O60" s="136">
        <v>215000</v>
      </c>
      <c r="P60" s="136">
        <v>1274236200</v>
      </c>
      <c r="Q60" s="6" t="s">
        <v>67</v>
      </c>
      <c r="R60" s="6" t="s">
        <v>184</v>
      </c>
      <c r="S60" s="136">
        <v>215000</v>
      </c>
      <c r="T60" s="136">
        <v>103000</v>
      </c>
      <c r="U60" s="136">
        <v>2000000</v>
      </c>
      <c r="V60" s="136">
        <v>0</v>
      </c>
      <c r="W60" s="136">
        <v>2000000</v>
      </c>
      <c r="X60" s="136">
        <v>0</v>
      </c>
    </row>
    <row r="61" spans="1:24" ht="25.5" x14ac:dyDescent="0.25">
      <c r="A61" s="124" t="s">
        <v>231</v>
      </c>
      <c r="B61" s="124"/>
      <c r="C61" s="124"/>
      <c r="D61" s="115" t="s">
        <v>238</v>
      </c>
      <c r="E61" s="149"/>
      <c r="F61" s="145"/>
      <c r="G61" s="115" t="s">
        <v>52</v>
      </c>
      <c r="H61" s="115">
        <v>2</v>
      </c>
      <c r="I61" s="53">
        <v>70</v>
      </c>
      <c r="J61" s="129">
        <v>44455</v>
      </c>
      <c r="K61" s="127">
        <v>45550</v>
      </c>
      <c r="L61" s="115">
        <v>36</v>
      </c>
      <c r="M61" s="115">
        <v>0</v>
      </c>
      <c r="N61" s="115">
        <v>36</v>
      </c>
      <c r="O61" s="136" t="s">
        <v>239</v>
      </c>
      <c r="P61" s="136">
        <v>613200000</v>
      </c>
      <c r="Q61" s="6" t="s">
        <v>35</v>
      </c>
      <c r="R61" s="6" t="s">
        <v>36</v>
      </c>
      <c r="S61" s="136">
        <v>250000</v>
      </c>
      <c r="T61" s="136">
        <v>105000</v>
      </c>
      <c r="U61" s="136">
        <v>2000000</v>
      </c>
      <c r="V61" s="136">
        <v>0</v>
      </c>
      <c r="W61" s="136">
        <v>2000000</v>
      </c>
      <c r="X61" s="136">
        <v>0</v>
      </c>
    </row>
    <row r="62" spans="1:24" x14ac:dyDescent="0.25">
      <c r="A62" s="150" t="s">
        <v>240</v>
      </c>
      <c r="B62" s="123"/>
      <c r="C62" s="123"/>
      <c r="D62" s="115" t="s">
        <v>241</v>
      </c>
      <c r="E62" s="116" t="s">
        <v>242</v>
      </c>
      <c r="F62" s="119">
        <v>49.85</v>
      </c>
      <c r="G62" s="115" t="s">
        <v>52</v>
      </c>
      <c r="H62" s="115" t="s">
        <v>44</v>
      </c>
      <c r="I62" s="53">
        <v>49.85</v>
      </c>
      <c r="J62" s="131">
        <v>43191</v>
      </c>
      <c r="K62" s="127">
        <v>45016</v>
      </c>
      <c r="L62" s="115">
        <v>60</v>
      </c>
      <c r="M62" s="115">
        <v>0</v>
      </c>
      <c r="N62" s="115">
        <v>60</v>
      </c>
      <c r="O62" s="136">
        <v>510000</v>
      </c>
      <c r="P62" s="136">
        <v>1525410000</v>
      </c>
      <c r="Q62" s="6" t="s">
        <v>35</v>
      </c>
      <c r="R62" s="6" t="s">
        <v>50</v>
      </c>
      <c r="S62" s="136">
        <v>510000</v>
      </c>
      <c r="T62" s="136">
        <v>103000</v>
      </c>
      <c r="U62" s="136">
        <v>2000000</v>
      </c>
      <c r="V62" s="136">
        <v>0</v>
      </c>
      <c r="W62" s="136">
        <v>2000000</v>
      </c>
      <c r="X62" s="136">
        <v>0</v>
      </c>
    </row>
    <row r="63" spans="1:24" x14ac:dyDescent="0.25">
      <c r="A63" s="151"/>
      <c r="B63" s="124"/>
      <c r="C63" s="124"/>
      <c r="D63" s="118"/>
      <c r="E63" s="115" t="s">
        <v>243</v>
      </c>
      <c r="F63" s="122">
        <v>56.51</v>
      </c>
      <c r="G63" s="115" t="s">
        <v>52</v>
      </c>
      <c r="H63" s="115" t="s">
        <v>44</v>
      </c>
      <c r="I63" s="53">
        <v>56.51</v>
      </c>
      <c r="J63" s="129">
        <v>44593</v>
      </c>
      <c r="K63" s="127">
        <v>45198</v>
      </c>
      <c r="L63" s="115">
        <v>19</v>
      </c>
      <c r="M63" s="115" t="s">
        <v>244</v>
      </c>
      <c r="N63" s="115" t="s">
        <v>245</v>
      </c>
      <c r="O63" s="136">
        <v>500000</v>
      </c>
      <c r="P63" s="136">
        <v>536845000</v>
      </c>
      <c r="Q63" s="6" t="s">
        <v>35</v>
      </c>
      <c r="R63" s="6" t="s">
        <v>246</v>
      </c>
      <c r="S63" s="136">
        <v>500000</v>
      </c>
      <c r="T63" s="136">
        <v>105000</v>
      </c>
      <c r="U63" s="136">
        <v>2000000</v>
      </c>
      <c r="V63" s="136">
        <v>0</v>
      </c>
      <c r="W63" s="136">
        <v>2000000</v>
      </c>
      <c r="X63" s="136">
        <v>0</v>
      </c>
    </row>
    <row r="64" spans="1:24" ht="25.5" x14ac:dyDescent="0.25">
      <c r="A64" s="36" t="s">
        <v>247</v>
      </c>
      <c r="B64" s="123"/>
      <c r="C64" s="123"/>
      <c r="D64" s="115" t="s">
        <v>248</v>
      </c>
      <c r="E64" s="146" t="s">
        <v>249</v>
      </c>
      <c r="F64" s="122">
        <v>109</v>
      </c>
      <c r="G64" s="115"/>
      <c r="H64" s="115"/>
      <c r="I64" s="53"/>
      <c r="J64" s="156" t="s">
        <v>250</v>
      </c>
      <c r="K64" s="154">
        <v>44104</v>
      </c>
      <c r="L64" s="115">
        <v>60</v>
      </c>
      <c r="M64" s="115">
        <v>0</v>
      </c>
      <c r="N64" s="115">
        <v>60</v>
      </c>
      <c r="O64" s="136" t="s">
        <v>251</v>
      </c>
      <c r="P64" s="136">
        <v>1406100000</v>
      </c>
      <c r="Q64" s="6" t="s">
        <v>35</v>
      </c>
      <c r="R64" s="6" t="s">
        <v>50</v>
      </c>
      <c r="S64" s="136">
        <v>225000</v>
      </c>
      <c r="T64" s="136">
        <v>97500</v>
      </c>
      <c r="U64" s="136">
        <v>2000000</v>
      </c>
      <c r="V64" s="136">
        <v>0</v>
      </c>
      <c r="W64" s="136">
        <v>2000000</v>
      </c>
      <c r="X64" s="136">
        <v>0</v>
      </c>
    </row>
    <row r="65" spans="1:24" ht="15" customHeight="1" x14ac:dyDescent="0.25">
      <c r="A65" s="36" t="s">
        <v>247</v>
      </c>
      <c r="B65" s="126"/>
      <c r="C65" s="126"/>
      <c r="D65" s="115" t="s">
        <v>252</v>
      </c>
      <c r="E65" s="146"/>
      <c r="F65" s="142">
        <v>93.6</v>
      </c>
      <c r="G65" s="115"/>
      <c r="H65" s="115"/>
      <c r="I65" s="53"/>
      <c r="J65" s="156"/>
      <c r="K65" s="154"/>
      <c r="L65" s="160" t="s">
        <v>253</v>
      </c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</row>
    <row r="66" spans="1:24" ht="15" customHeight="1" x14ac:dyDescent="0.25">
      <c r="A66" s="36" t="s">
        <v>247</v>
      </c>
      <c r="B66" s="126"/>
      <c r="C66" s="126"/>
      <c r="D66" s="115" t="s">
        <v>254</v>
      </c>
      <c r="E66" s="146"/>
      <c r="F66" s="142"/>
      <c r="G66" s="115" t="s">
        <v>96</v>
      </c>
      <c r="H66" s="115">
        <v>2</v>
      </c>
      <c r="I66" s="53">
        <v>93.6</v>
      </c>
      <c r="J66" s="129">
        <v>44220</v>
      </c>
      <c r="K66" s="127">
        <v>44584</v>
      </c>
      <c r="L66" s="115">
        <v>12</v>
      </c>
      <c r="M66" s="115">
        <v>0</v>
      </c>
      <c r="N66" s="115">
        <v>12</v>
      </c>
      <c r="O66" s="136">
        <v>225000</v>
      </c>
      <c r="P66" s="136">
        <v>252720000</v>
      </c>
      <c r="Q66" s="6" t="s">
        <v>67</v>
      </c>
      <c r="R66" s="6" t="s">
        <v>255</v>
      </c>
      <c r="S66" s="136">
        <v>225000</v>
      </c>
      <c r="T66" s="136">
        <v>105000</v>
      </c>
      <c r="U66" s="136">
        <v>2000000</v>
      </c>
      <c r="V66" s="136">
        <v>0</v>
      </c>
      <c r="W66" s="136">
        <v>2000000</v>
      </c>
      <c r="X66" s="136">
        <v>0</v>
      </c>
    </row>
    <row r="67" spans="1:24" ht="15" customHeight="1" x14ac:dyDescent="0.25">
      <c r="A67" s="36" t="s">
        <v>247</v>
      </c>
      <c r="B67" s="126"/>
      <c r="C67" s="126"/>
      <c r="D67" s="115" t="s">
        <v>256</v>
      </c>
      <c r="E67" s="115" t="s">
        <v>257</v>
      </c>
      <c r="F67" s="122">
        <v>62.2</v>
      </c>
      <c r="G67" s="115" t="s">
        <v>115</v>
      </c>
      <c r="H67" s="115" t="s">
        <v>44</v>
      </c>
      <c r="I67" s="53">
        <v>62.2</v>
      </c>
      <c r="J67" s="129">
        <v>44621</v>
      </c>
      <c r="K67" s="127">
        <v>45716</v>
      </c>
      <c r="L67" s="115">
        <v>36</v>
      </c>
      <c r="M67" s="115">
        <v>0</v>
      </c>
      <c r="N67" s="115">
        <v>36</v>
      </c>
      <c r="O67" s="136">
        <v>450000</v>
      </c>
      <c r="P67" s="136">
        <v>1007640000</v>
      </c>
      <c r="Q67" s="6" t="s">
        <v>35</v>
      </c>
      <c r="R67" s="6" t="s">
        <v>36</v>
      </c>
      <c r="S67" s="136">
        <v>450000</v>
      </c>
      <c r="T67" s="136">
        <v>105000</v>
      </c>
      <c r="U67" s="136">
        <v>2000000</v>
      </c>
      <c r="V67" s="136">
        <v>0</v>
      </c>
      <c r="W67" s="136">
        <v>2000000</v>
      </c>
      <c r="X67" s="136">
        <v>0</v>
      </c>
    </row>
    <row r="68" spans="1:24" ht="15" customHeight="1" x14ac:dyDescent="0.25">
      <c r="A68" s="36" t="s">
        <v>247</v>
      </c>
      <c r="B68" s="124"/>
      <c r="C68" s="124"/>
      <c r="D68" s="115" t="s">
        <v>258</v>
      </c>
      <c r="E68" s="115" t="s">
        <v>259</v>
      </c>
      <c r="F68" s="122">
        <v>30</v>
      </c>
      <c r="G68" s="115" t="s">
        <v>96</v>
      </c>
      <c r="H68" s="115">
        <v>3</v>
      </c>
      <c r="I68" s="53">
        <v>30</v>
      </c>
      <c r="J68" s="129">
        <v>44621</v>
      </c>
      <c r="K68" s="127">
        <v>45716</v>
      </c>
      <c r="L68" s="115">
        <v>36</v>
      </c>
      <c r="M68" s="115">
        <v>0</v>
      </c>
      <c r="N68" s="115">
        <v>36</v>
      </c>
      <c r="O68" s="157" t="s">
        <v>260</v>
      </c>
      <c r="P68" s="158"/>
      <c r="Q68" s="158"/>
      <c r="R68" s="159"/>
      <c r="S68" s="136">
        <v>2500000</v>
      </c>
      <c r="T68" s="136">
        <v>105000</v>
      </c>
      <c r="U68" s="136">
        <v>0</v>
      </c>
      <c r="V68" s="136">
        <v>0</v>
      </c>
      <c r="W68" s="136">
        <v>0</v>
      </c>
      <c r="X68" s="136">
        <v>0</v>
      </c>
    </row>
    <row r="69" spans="1:24" ht="25.5" x14ac:dyDescent="0.25">
      <c r="A69" s="125" t="s">
        <v>261</v>
      </c>
      <c r="B69" s="125"/>
      <c r="C69" s="125"/>
      <c r="D69" s="115" t="s">
        <v>262</v>
      </c>
      <c r="E69" s="115" t="s">
        <v>263</v>
      </c>
      <c r="F69" s="122" t="s">
        <v>264</v>
      </c>
      <c r="G69" s="115" t="s">
        <v>115</v>
      </c>
      <c r="H69" s="115" t="s">
        <v>44</v>
      </c>
      <c r="I69" s="53" t="s">
        <v>265</v>
      </c>
      <c r="J69" s="129" t="s">
        <v>266</v>
      </c>
      <c r="K69" s="127" t="s">
        <v>267</v>
      </c>
      <c r="L69" s="115">
        <v>60</v>
      </c>
      <c r="M69" s="115">
        <v>0</v>
      </c>
      <c r="N69" s="115">
        <v>60</v>
      </c>
      <c r="O69" s="136" t="s">
        <v>268</v>
      </c>
      <c r="P69" s="136">
        <v>330000000</v>
      </c>
      <c r="Q69" s="146" t="s">
        <v>269</v>
      </c>
      <c r="R69" s="146"/>
      <c r="S69" s="136">
        <v>0</v>
      </c>
      <c r="T69" s="136" t="s">
        <v>270</v>
      </c>
      <c r="U69" s="136">
        <v>0</v>
      </c>
      <c r="V69" s="136">
        <v>0</v>
      </c>
      <c r="W69" s="136">
        <v>2000000</v>
      </c>
      <c r="X69" s="136">
        <v>0</v>
      </c>
    </row>
    <row r="70" spans="1:24" x14ac:dyDescent="0.25">
      <c r="A70" s="36" t="s">
        <v>271</v>
      </c>
      <c r="B70" s="123"/>
      <c r="C70" s="123"/>
      <c r="D70" s="115" t="s">
        <v>272</v>
      </c>
      <c r="E70" s="147" t="s">
        <v>263</v>
      </c>
      <c r="F70" s="143" t="s">
        <v>273</v>
      </c>
      <c r="G70" s="115"/>
      <c r="H70" s="115"/>
      <c r="I70" s="53"/>
      <c r="J70" s="129">
        <v>43365</v>
      </c>
      <c r="K70" s="127">
        <v>44460</v>
      </c>
      <c r="L70" s="115">
        <v>36</v>
      </c>
      <c r="M70" s="115">
        <v>0</v>
      </c>
      <c r="N70" s="115">
        <v>36</v>
      </c>
      <c r="O70" s="136" t="s">
        <v>274</v>
      </c>
      <c r="P70" s="136">
        <v>285000000</v>
      </c>
      <c r="Q70" s="146" t="s">
        <v>269</v>
      </c>
      <c r="R70" s="146"/>
      <c r="S70" s="136">
        <v>0</v>
      </c>
      <c r="T70" s="136">
        <v>350000</v>
      </c>
      <c r="U70" s="136">
        <v>0</v>
      </c>
      <c r="V70" s="136">
        <v>0</v>
      </c>
      <c r="W70" s="136">
        <v>2000000</v>
      </c>
      <c r="X70" s="136">
        <v>0</v>
      </c>
    </row>
    <row r="71" spans="1:24" x14ac:dyDescent="0.25">
      <c r="A71" s="36" t="s">
        <v>271</v>
      </c>
      <c r="B71" s="126"/>
      <c r="C71" s="126"/>
      <c r="D71" s="115" t="s">
        <v>275</v>
      </c>
      <c r="E71" s="148"/>
      <c r="F71" s="145"/>
      <c r="G71" s="115" t="s">
        <v>115</v>
      </c>
      <c r="H71" s="115" t="s">
        <v>44</v>
      </c>
      <c r="I71" s="53" t="s">
        <v>265</v>
      </c>
      <c r="J71" s="129">
        <v>44461</v>
      </c>
      <c r="K71" s="127">
        <v>45556</v>
      </c>
      <c r="L71" s="115">
        <v>36</v>
      </c>
      <c r="M71" s="115">
        <v>0</v>
      </c>
      <c r="N71" s="115">
        <v>36</v>
      </c>
      <c r="O71" s="136" t="s">
        <v>274</v>
      </c>
      <c r="P71" s="136">
        <v>285000000</v>
      </c>
      <c r="Q71" s="146" t="s">
        <v>269</v>
      </c>
      <c r="R71" s="146"/>
      <c r="S71" s="136">
        <v>0</v>
      </c>
      <c r="T71" s="136">
        <v>350000</v>
      </c>
      <c r="U71" s="136">
        <v>0</v>
      </c>
      <c r="V71" s="136">
        <v>0</v>
      </c>
      <c r="W71" s="136">
        <v>2000000</v>
      </c>
      <c r="X71" s="136">
        <v>0</v>
      </c>
    </row>
    <row r="72" spans="1:24" x14ac:dyDescent="0.25">
      <c r="A72" s="36" t="s">
        <v>271</v>
      </c>
      <c r="B72" s="126"/>
      <c r="C72" s="126"/>
      <c r="D72" s="115" t="s">
        <v>276</v>
      </c>
      <c r="E72" s="148"/>
      <c r="F72" s="143" t="s">
        <v>273</v>
      </c>
      <c r="G72" s="115"/>
      <c r="H72" s="115"/>
      <c r="I72" s="53"/>
      <c r="J72" s="129">
        <v>43344</v>
      </c>
      <c r="K72" s="127" t="s">
        <v>182</v>
      </c>
      <c r="L72" s="115">
        <v>36</v>
      </c>
      <c r="M72" s="115">
        <v>0</v>
      </c>
      <c r="N72" s="115">
        <v>36</v>
      </c>
      <c r="O72" s="136" t="s">
        <v>274</v>
      </c>
      <c r="P72" s="136">
        <v>285000000</v>
      </c>
      <c r="Q72" s="146" t="s">
        <v>269</v>
      </c>
      <c r="R72" s="146"/>
      <c r="S72" s="136">
        <v>0</v>
      </c>
      <c r="T72" s="136">
        <v>350000</v>
      </c>
      <c r="U72" s="136">
        <v>0</v>
      </c>
      <c r="V72" s="136">
        <v>0</v>
      </c>
      <c r="W72" s="136">
        <v>2000000</v>
      </c>
      <c r="X72" s="136">
        <v>0</v>
      </c>
    </row>
    <row r="73" spans="1:24" x14ac:dyDescent="0.25">
      <c r="A73" s="36" t="s">
        <v>271</v>
      </c>
      <c r="B73" s="126"/>
      <c r="C73" s="126"/>
      <c r="D73" s="115" t="s">
        <v>277</v>
      </c>
      <c r="E73" s="148"/>
      <c r="F73" s="145"/>
      <c r="G73" s="115" t="s">
        <v>115</v>
      </c>
      <c r="H73" s="115" t="s">
        <v>44</v>
      </c>
      <c r="I73" s="53" t="s">
        <v>265</v>
      </c>
      <c r="J73" s="129">
        <v>44440</v>
      </c>
      <c r="K73" s="127" t="s">
        <v>278</v>
      </c>
      <c r="L73" s="115">
        <v>36</v>
      </c>
      <c r="M73" s="115">
        <v>0</v>
      </c>
      <c r="N73" s="115">
        <v>36</v>
      </c>
      <c r="O73" s="136" t="s">
        <v>274</v>
      </c>
      <c r="P73" s="136">
        <v>285000000</v>
      </c>
      <c r="Q73" s="146" t="s">
        <v>269</v>
      </c>
      <c r="R73" s="146"/>
      <c r="S73" s="136">
        <v>0</v>
      </c>
      <c r="T73" s="136">
        <v>350000</v>
      </c>
      <c r="U73" s="136">
        <v>0</v>
      </c>
      <c r="V73" s="136">
        <v>0</v>
      </c>
      <c r="W73" s="136">
        <v>2000000</v>
      </c>
      <c r="X73" s="136">
        <v>0</v>
      </c>
    </row>
    <row r="74" spans="1:24" x14ac:dyDescent="0.25">
      <c r="A74" s="36" t="s">
        <v>271</v>
      </c>
      <c r="B74" s="126"/>
      <c r="C74" s="126"/>
      <c r="D74" s="115" t="s">
        <v>279</v>
      </c>
      <c r="E74" s="149"/>
      <c r="F74" s="143" t="s">
        <v>273</v>
      </c>
      <c r="G74" s="115"/>
      <c r="H74" s="115"/>
      <c r="I74" s="53"/>
      <c r="J74" s="129">
        <v>43101</v>
      </c>
      <c r="K74" s="127" t="s">
        <v>280</v>
      </c>
      <c r="L74" s="115">
        <v>36</v>
      </c>
      <c r="M74" s="115">
        <v>0</v>
      </c>
      <c r="N74" s="115">
        <v>36</v>
      </c>
      <c r="O74" s="136" t="s">
        <v>274</v>
      </c>
      <c r="P74" s="136">
        <v>285000000</v>
      </c>
      <c r="Q74" s="146" t="s">
        <v>269</v>
      </c>
      <c r="R74" s="146"/>
      <c r="S74" s="136">
        <v>0</v>
      </c>
      <c r="T74" s="136">
        <v>350000</v>
      </c>
      <c r="U74" s="136">
        <v>0</v>
      </c>
      <c r="V74" s="136">
        <v>0</v>
      </c>
      <c r="W74" s="136">
        <v>2000000</v>
      </c>
      <c r="X74" s="136">
        <v>0</v>
      </c>
    </row>
    <row r="75" spans="1:24" ht="25.5" x14ac:dyDescent="0.25">
      <c r="A75" s="36" t="s">
        <v>271</v>
      </c>
      <c r="B75" s="124"/>
      <c r="C75" s="124"/>
      <c r="D75" s="115" t="s">
        <v>281</v>
      </c>
      <c r="E75" s="118" t="s">
        <v>282</v>
      </c>
      <c r="F75" s="145"/>
      <c r="G75" s="115" t="s">
        <v>283</v>
      </c>
      <c r="H75" s="115" t="s">
        <v>44</v>
      </c>
      <c r="I75" s="53" t="s">
        <v>265</v>
      </c>
      <c r="J75" s="129">
        <v>44562</v>
      </c>
      <c r="K75" s="127" t="s">
        <v>284</v>
      </c>
      <c r="L75" s="115">
        <v>36</v>
      </c>
      <c r="M75" s="115">
        <v>0</v>
      </c>
      <c r="N75" s="115">
        <v>36</v>
      </c>
      <c r="O75" s="136" t="s">
        <v>274</v>
      </c>
      <c r="P75" s="136">
        <v>285000000</v>
      </c>
      <c r="Q75" s="146" t="s">
        <v>269</v>
      </c>
      <c r="R75" s="146"/>
      <c r="S75" s="136">
        <v>0</v>
      </c>
      <c r="T75" s="136">
        <v>350000</v>
      </c>
      <c r="U75" s="136">
        <v>0</v>
      </c>
      <c r="V75" s="136">
        <v>0</v>
      </c>
      <c r="W75" s="136">
        <v>2000000</v>
      </c>
      <c r="X75" s="136">
        <v>0</v>
      </c>
    </row>
    <row r="76" spans="1:24" ht="15" customHeight="1" x14ac:dyDescent="0.25">
      <c r="A76" s="36" t="s">
        <v>285</v>
      </c>
      <c r="B76" s="123"/>
      <c r="C76" s="123"/>
      <c r="D76" s="115" t="s">
        <v>286</v>
      </c>
      <c r="E76" s="115" t="s">
        <v>287</v>
      </c>
      <c r="F76" s="122" t="s">
        <v>273</v>
      </c>
      <c r="G76" s="115" t="s">
        <v>283</v>
      </c>
      <c r="H76" s="115" t="s">
        <v>44</v>
      </c>
      <c r="I76" s="53" t="s">
        <v>265</v>
      </c>
      <c r="J76" s="129">
        <v>43983</v>
      </c>
      <c r="K76" s="127" t="s">
        <v>195</v>
      </c>
      <c r="L76" s="115">
        <v>24</v>
      </c>
      <c r="M76" s="115">
        <v>0</v>
      </c>
      <c r="N76" s="115">
        <v>24</v>
      </c>
      <c r="O76" s="136" t="s">
        <v>288</v>
      </c>
      <c r="P76" s="136">
        <v>200000000</v>
      </c>
      <c r="Q76" s="146" t="s">
        <v>269</v>
      </c>
      <c r="R76" s="146"/>
      <c r="S76" s="136">
        <v>0</v>
      </c>
      <c r="T76" s="136" t="s">
        <v>289</v>
      </c>
      <c r="U76" s="136">
        <v>0</v>
      </c>
      <c r="V76" s="136">
        <v>0</v>
      </c>
      <c r="W76" s="136">
        <v>0</v>
      </c>
      <c r="X76" s="136">
        <v>0</v>
      </c>
    </row>
    <row r="77" spans="1:24" ht="25.5" x14ac:dyDescent="0.25">
      <c r="A77" s="36" t="s">
        <v>285</v>
      </c>
      <c r="B77" s="124"/>
      <c r="C77" s="124"/>
      <c r="D77" s="115" t="s">
        <v>290</v>
      </c>
      <c r="E77" s="116" t="s">
        <v>291</v>
      </c>
      <c r="F77" s="119" t="s">
        <v>292</v>
      </c>
      <c r="G77" s="115" t="s">
        <v>283</v>
      </c>
      <c r="H77" s="115" t="s">
        <v>44</v>
      </c>
      <c r="I77" s="53">
        <v>1.5</v>
      </c>
      <c r="J77" s="129">
        <v>44713</v>
      </c>
      <c r="K77" s="127" t="s">
        <v>171</v>
      </c>
      <c r="L77" s="115">
        <v>12</v>
      </c>
      <c r="M77" s="115">
        <v>0</v>
      </c>
      <c r="N77" s="115">
        <v>12</v>
      </c>
      <c r="O77" s="136" t="s">
        <v>288</v>
      </c>
      <c r="P77" s="136">
        <v>100000000</v>
      </c>
      <c r="Q77" s="146" t="s">
        <v>269</v>
      </c>
      <c r="R77" s="146"/>
      <c r="S77" s="136">
        <v>0</v>
      </c>
      <c r="T77" s="136" t="s">
        <v>289</v>
      </c>
      <c r="U77" s="136">
        <v>0</v>
      </c>
      <c r="V77" s="136">
        <v>0</v>
      </c>
      <c r="W77" s="136">
        <v>0</v>
      </c>
      <c r="X77" s="136">
        <v>0</v>
      </c>
    </row>
    <row r="78" spans="1:24" ht="25.5" x14ac:dyDescent="0.25">
      <c r="A78" s="36" t="s">
        <v>293</v>
      </c>
      <c r="B78" s="123"/>
      <c r="C78" s="123"/>
      <c r="D78" s="115" t="s">
        <v>294</v>
      </c>
      <c r="E78" s="115" t="s">
        <v>287</v>
      </c>
      <c r="F78" s="122" t="s">
        <v>273</v>
      </c>
      <c r="G78" s="115"/>
      <c r="H78" s="115"/>
      <c r="I78" s="53"/>
      <c r="J78" s="129" t="s">
        <v>295</v>
      </c>
      <c r="K78" s="127">
        <v>44681</v>
      </c>
      <c r="L78" s="115">
        <v>24</v>
      </c>
      <c r="M78" s="115">
        <v>0</v>
      </c>
      <c r="N78" s="115">
        <v>24</v>
      </c>
      <c r="O78" s="136" t="s">
        <v>288</v>
      </c>
      <c r="P78" s="136">
        <v>200000000</v>
      </c>
      <c r="Q78" s="146" t="s">
        <v>269</v>
      </c>
      <c r="R78" s="146"/>
      <c r="S78" s="136">
        <v>0</v>
      </c>
      <c r="T78" s="136" t="s">
        <v>289</v>
      </c>
      <c r="U78" s="136">
        <v>0</v>
      </c>
      <c r="V78" s="136">
        <v>0</v>
      </c>
      <c r="W78" s="136">
        <v>0</v>
      </c>
      <c r="X78" s="136">
        <v>0</v>
      </c>
    </row>
    <row r="79" spans="1:24" ht="25.5" x14ac:dyDescent="0.25">
      <c r="A79" s="36" t="s">
        <v>293</v>
      </c>
      <c r="B79" s="124"/>
      <c r="C79" s="124"/>
      <c r="D79" s="115" t="s">
        <v>296</v>
      </c>
      <c r="E79" s="115" t="s">
        <v>291</v>
      </c>
      <c r="F79" s="122" t="s">
        <v>292</v>
      </c>
      <c r="G79" s="115" t="s">
        <v>283</v>
      </c>
      <c r="H79" s="115" t="s">
        <v>44</v>
      </c>
      <c r="I79" s="53" t="s">
        <v>265</v>
      </c>
      <c r="J79" s="129" t="s">
        <v>297</v>
      </c>
      <c r="K79" s="127">
        <v>45412</v>
      </c>
      <c r="L79" s="115">
        <v>24</v>
      </c>
      <c r="M79" s="115">
        <v>0</v>
      </c>
      <c r="N79" s="115">
        <v>24</v>
      </c>
      <c r="O79" s="136" t="s">
        <v>288</v>
      </c>
      <c r="P79" s="136">
        <v>200000000</v>
      </c>
      <c r="Q79" s="146" t="s">
        <v>269</v>
      </c>
      <c r="R79" s="146"/>
      <c r="S79" s="136">
        <v>0</v>
      </c>
      <c r="T79" s="136" t="s">
        <v>289</v>
      </c>
      <c r="U79" s="136">
        <v>0</v>
      </c>
      <c r="V79" s="136">
        <v>0</v>
      </c>
      <c r="W79" s="136">
        <v>0</v>
      </c>
      <c r="X79" s="136">
        <v>0</v>
      </c>
    </row>
    <row r="80" spans="1:24" x14ac:dyDescent="0.25">
      <c r="A80" s="36" t="s">
        <v>298</v>
      </c>
      <c r="B80" s="123"/>
      <c r="C80" s="123"/>
      <c r="D80" s="115" t="s">
        <v>299</v>
      </c>
      <c r="E80" s="115" t="s">
        <v>287</v>
      </c>
      <c r="F80" s="143" t="s">
        <v>273</v>
      </c>
      <c r="G80" s="115"/>
      <c r="H80" s="115"/>
      <c r="I80" s="53"/>
      <c r="J80" s="129">
        <v>43466</v>
      </c>
      <c r="K80" s="127" t="s">
        <v>280</v>
      </c>
      <c r="L80" s="115">
        <v>36</v>
      </c>
      <c r="M80" s="115">
        <v>0</v>
      </c>
      <c r="N80" s="115">
        <v>36</v>
      </c>
      <c r="O80" s="136" t="s">
        <v>300</v>
      </c>
      <c r="P80" s="136">
        <v>285000000</v>
      </c>
      <c r="Q80" s="146" t="s">
        <v>269</v>
      </c>
      <c r="R80" s="146"/>
      <c r="S80" s="136">
        <v>0</v>
      </c>
      <c r="T80" s="136" t="s">
        <v>289</v>
      </c>
      <c r="U80" s="136">
        <v>0</v>
      </c>
      <c r="V80" s="136">
        <v>0</v>
      </c>
      <c r="W80" s="136">
        <v>0</v>
      </c>
      <c r="X80" s="136">
        <v>0</v>
      </c>
    </row>
    <row r="81" spans="1:24" ht="25.5" x14ac:dyDescent="0.25">
      <c r="A81" s="36" t="s">
        <v>298</v>
      </c>
      <c r="B81" s="124"/>
      <c r="C81" s="124"/>
      <c r="D81" s="115" t="s">
        <v>301</v>
      </c>
      <c r="E81" s="115" t="s">
        <v>282</v>
      </c>
      <c r="F81" s="145"/>
      <c r="G81" s="115" t="s">
        <v>283</v>
      </c>
      <c r="H81" s="115" t="s">
        <v>44</v>
      </c>
      <c r="I81" s="53" t="s">
        <v>265</v>
      </c>
      <c r="J81" s="129">
        <v>44562</v>
      </c>
      <c r="K81" s="127" t="s">
        <v>284</v>
      </c>
      <c r="L81" s="115">
        <v>36</v>
      </c>
      <c r="M81" s="115">
        <v>0</v>
      </c>
      <c r="N81" s="115">
        <v>36</v>
      </c>
      <c r="O81" s="136" t="s">
        <v>300</v>
      </c>
      <c r="P81" s="136">
        <v>285000000</v>
      </c>
      <c r="Q81" s="146" t="s">
        <v>269</v>
      </c>
      <c r="R81" s="146"/>
      <c r="S81" s="136">
        <v>0</v>
      </c>
      <c r="T81" s="136" t="s">
        <v>289</v>
      </c>
      <c r="U81" s="136">
        <v>0</v>
      </c>
      <c r="V81" s="136">
        <v>0</v>
      </c>
      <c r="W81" s="136">
        <v>0</v>
      </c>
      <c r="X81" s="136">
        <v>0</v>
      </c>
    </row>
    <row r="82" spans="1:24" ht="15" customHeight="1" x14ac:dyDescent="0.25">
      <c r="A82" s="150" t="s">
        <v>302</v>
      </c>
      <c r="B82" s="123"/>
      <c r="C82" s="123"/>
      <c r="D82" s="115" t="s">
        <v>303</v>
      </c>
      <c r="E82" s="115" t="s">
        <v>304</v>
      </c>
      <c r="F82" s="122">
        <v>38.76</v>
      </c>
      <c r="G82" s="115"/>
      <c r="H82" s="115"/>
      <c r="I82" s="53"/>
      <c r="J82" s="129" t="s">
        <v>305</v>
      </c>
      <c r="K82" s="127" t="s">
        <v>306</v>
      </c>
      <c r="L82" s="115">
        <v>36</v>
      </c>
      <c r="M82" s="115">
        <v>0</v>
      </c>
      <c r="N82" s="115">
        <v>36</v>
      </c>
      <c r="O82" s="136">
        <v>600000</v>
      </c>
      <c r="P82" s="136">
        <v>837216000</v>
      </c>
      <c r="Q82" s="146" t="s">
        <v>269</v>
      </c>
      <c r="R82" s="146"/>
      <c r="S82" s="136">
        <v>0</v>
      </c>
      <c r="T82" s="136">
        <v>103000</v>
      </c>
      <c r="U82" s="136">
        <v>2000000</v>
      </c>
      <c r="V82" s="136">
        <v>0</v>
      </c>
      <c r="W82" s="136">
        <v>2000000</v>
      </c>
      <c r="X82" s="136">
        <v>0</v>
      </c>
    </row>
    <row r="83" spans="1:24" ht="15" customHeight="1" x14ac:dyDescent="0.25">
      <c r="A83" s="151"/>
      <c r="B83" s="124"/>
      <c r="C83" s="124"/>
      <c r="D83" s="115" t="s">
        <v>307</v>
      </c>
      <c r="E83" s="115" t="s">
        <v>287</v>
      </c>
      <c r="F83" s="122" t="s">
        <v>308</v>
      </c>
      <c r="G83" s="115" t="s">
        <v>283</v>
      </c>
      <c r="H83" s="115" t="s">
        <v>44</v>
      </c>
      <c r="I83" s="53">
        <v>38.76</v>
      </c>
      <c r="J83" s="129" t="s">
        <v>309</v>
      </c>
      <c r="K83" s="127" t="s">
        <v>310</v>
      </c>
      <c r="L83" s="115">
        <v>36</v>
      </c>
      <c r="M83" s="115">
        <v>0</v>
      </c>
      <c r="N83" s="115">
        <v>36</v>
      </c>
      <c r="O83" s="136" t="s">
        <v>311</v>
      </c>
      <c r="P83" s="136">
        <v>510000000</v>
      </c>
      <c r="Q83" s="146" t="s">
        <v>269</v>
      </c>
      <c r="R83" s="146"/>
      <c r="S83" s="136">
        <v>0</v>
      </c>
      <c r="T83" s="136" t="s">
        <v>289</v>
      </c>
      <c r="U83" s="136">
        <v>2000000</v>
      </c>
      <c r="V83" s="136">
        <v>0</v>
      </c>
      <c r="W83" s="136">
        <v>2000000</v>
      </c>
      <c r="X83" s="136">
        <v>0</v>
      </c>
    </row>
    <row r="84" spans="1:24" x14ac:dyDescent="0.25">
      <c r="A84" s="36" t="s">
        <v>312</v>
      </c>
      <c r="B84" s="123"/>
      <c r="C84" s="123"/>
      <c r="D84" s="115" t="s">
        <v>313</v>
      </c>
      <c r="E84" s="115" t="s">
        <v>287</v>
      </c>
      <c r="F84" s="122">
        <v>20</v>
      </c>
      <c r="G84" s="115"/>
      <c r="H84" s="115"/>
      <c r="I84" s="53"/>
      <c r="J84" s="129">
        <v>43617</v>
      </c>
      <c r="K84" s="127" t="s">
        <v>195</v>
      </c>
      <c r="L84" s="115">
        <v>36</v>
      </c>
      <c r="M84" s="115">
        <v>0</v>
      </c>
      <c r="N84" s="115">
        <v>36</v>
      </c>
      <c r="O84" s="136">
        <v>875000</v>
      </c>
      <c r="P84" s="136">
        <v>630000000</v>
      </c>
      <c r="Q84" s="146" t="s">
        <v>269</v>
      </c>
      <c r="R84" s="146"/>
      <c r="S84" s="136">
        <v>0</v>
      </c>
      <c r="T84" s="136">
        <v>103000</v>
      </c>
      <c r="U84" s="136">
        <v>2000000</v>
      </c>
      <c r="V84" s="136">
        <v>0</v>
      </c>
      <c r="W84" s="136">
        <v>2000000</v>
      </c>
      <c r="X84" s="136">
        <v>0</v>
      </c>
    </row>
    <row r="85" spans="1:24" ht="15" customHeight="1" x14ac:dyDescent="0.25">
      <c r="A85" s="36" t="s">
        <v>312</v>
      </c>
      <c r="B85" s="126"/>
      <c r="C85" s="126"/>
      <c r="D85" s="115" t="s">
        <v>314</v>
      </c>
      <c r="E85" s="147" t="s">
        <v>291</v>
      </c>
      <c r="F85" s="119" t="s">
        <v>292</v>
      </c>
      <c r="G85" s="115" t="s">
        <v>283</v>
      </c>
      <c r="H85" s="115" t="s">
        <v>44</v>
      </c>
      <c r="I85" s="53">
        <v>1.5</v>
      </c>
      <c r="J85" s="129">
        <v>44713</v>
      </c>
      <c r="K85" s="127" t="s">
        <v>74</v>
      </c>
      <c r="L85" s="115">
        <v>24</v>
      </c>
      <c r="M85" s="115">
        <v>0</v>
      </c>
      <c r="N85" s="115">
        <v>24</v>
      </c>
      <c r="O85" s="136" t="s">
        <v>315</v>
      </c>
      <c r="P85" s="136">
        <v>170000000</v>
      </c>
      <c r="Q85" s="146" t="s">
        <v>269</v>
      </c>
      <c r="R85" s="146"/>
      <c r="S85" s="136">
        <v>0</v>
      </c>
      <c r="T85" s="136">
        <v>350000</v>
      </c>
      <c r="U85" s="136">
        <v>0</v>
      </c>
      <c r="V85" s="136">
        <v>0</v>
      </c>
      <c r="W85" s="136">
        <v>0</v>
      </c>
      <c r="X85" s="136">
        <v>0</v>
      </c>
    </row>
    <row r="86" spans="1:24" ht="25.5" x14ac:dyDescent="0.25">
      <c r="A86" s="36" t="s">
        <v>312</v>
      </c>
      <c r="B86" s="124"/>
      <c r="C86" s="124"/>
      <c r="D86" s="115" t="s">
        <v>316</v>
      </c>
      <c r="E86" s="149"/>
      <c r="F86" s="119" t="s">
        <v>317</v>
      </c>
      <c r="G86" s="115" t="s">
        <v>283</v>
      </c>
      <c r="H86" s="115" t="s">
        <v>44</v>
      </c>
      <c r="I86" s="53">
        <v>1.5</v>
      </c>
      <c r="J86" s="129">
        <v>44713</v>
      </c>
      <c r="K86" s="127" t="s">
        <v>74</v>
      </c>
      <c r="L86" s="115">
        <v>24</v>
      </c>
      <c r="M86" s="115">
        <v>0</v>
      </c>
      <c r="N86" s="115">
        <v>24</v>
      </c>
      <c r="O86" s="136" t="s">
        <v>315</v>
      </c>
      <c r="P86" s="136">
        <v>170000000</v>
      </c>
      <c r="Q86" s="146" t="s">
        <v>269</v>
      </c>
      <c r="R86" s="146"/>
      <c r="S86" s="136">
        <v>0</v>
      </c>
      <c r="T86" s="136">
        <v>350000</v>
      </c>
      <c r="U86" s="136">
        <v>0</v>
      </c>
      <c r="V86" s="136">
        <v>0</v>
      </c>
      <c r="W86" s="136">
        <v>0</v>
      </c>
      <c r="X86" s="136">
        <v>0</v>
      </c>
    </row>
    <row r="87" spans="1:24" ht="44.25" customHeight="1" x14ac:dyDescent="0.25">
      <c r="A87" s="36" t="s">
        <v>318</v>
      </c>
      <c r="B87" s="123"/>
      <c r="C87" s="123"/>
      <c r="D87" s="115" t="s">
        <v>319</v>
      </c>
      <c r="E87" s="147" t="s">
        <v>287</v>
      </c>
      <c r="F87" s="143" t="s">
        <v>320</v>
      </c>
      <c r="G87" s="115"/>
      <c r="H87" s="115"/>
      <c r="I87" s="53"/>
      <c r="J87" s="129">
        <v>43290</v>
      </c>
      <c r="K87" s="127">
        <v>44385</v>
      </c>
      <c r="L87" s="115">
        <v>36</v>
      </c>
      <c r="M87" s="115">
        <v>0</v>
      </c>
      <c r="N87" s="115">
        <v>36</v>
      </c>
      <c r="O87" s="136" t="s">
        <v>300</v>
      </c>
      <c r="P87" s="136">
        <v>285000000</v>
      </c>
      <c r="Q87" s="146" t="s">
        <v>269</v>
      </c>
      <c r="R87" s="146"/>
      <c r="S87" s="136" t="s">
        <v>321</v>
      </c>
      <c r="T87" s="136" t="s">
        <v>289</v>
      </c>
      <c r="U87" s="136">
        <v>2000000</v>
      </c>
      <c r="V87" s="136">
        <v>1500000</v>
      </c>
      <c r="W87" s="136" t="s">
        <v>322</v>
      </c>
      <c r="X87" s="136">
        <v>0</v>
      </c>
    </row>
    <row r="88" spans="1:24" ht="40.5" customHeight="1" x14ac:dyDescent="0.25">
      <c r="A88" s="36" t="s">
        <v>318</v>
      </c>
      <c r="B88" s="124"/>
      <c r="C88" s="124"/>
      <c r="D88" s="115" t="s">
        <v>323</v>
      </c>
      <c r="E88" s="149"/>
      <c r="F88" s="145"/>
      <c r="G88" s="115" t="s">
        <v>283</v>
      </c>
      <c r="H88" s="115" t="s">
        <v>44</v>
      </c>
      <c r="I88" s="53">
        <v>1.8</v>
      </c>
      <c r="J88" s="129">
        <v>44386</v>
      </c>
      <c r="K88" s="127">
        <v>45115</v>
      </c>
      <c r="L88" s="115">
        <v>24</v>
      </c>
      <c r="M88" s="115">
        <v>0</v>
      </c>
      <c r="N88" s="115">
        <v>24</v>
      </c>
      <c r="O88" s="136" t="s">
        <v>300</v>
      </c>
      <c r="P88" s="136">
        <v>190000000</v>
      </c>
      <c r="Q88" s="142" t="s">
        <v>324</v>
      </c>
      <c r="R88" s="162"/>
      <c r="S88" s="136" t="s">
        <v>321</v>
      </c>
      <c r="T88" s="136" t="s">
        <v>289</v>
      </c>
      <c r="U88" s="136">
        <v>2000000</v>
      </c>
      <c r="V88" s="136">
        <v>1500000</v>
      </c>
      <c r="W88" s="136" t="s">
        <v>322</v>
      </c>
      <c r="X88" s="136">
        <v>0</v>
      </c>
    </row>
    <row r="89" spans="1:24" ht="15" customHeight="1" x14ac:dyDescent="0.25">
      <c r="A89" s="36" t="s">
        <v>318</v>
      </c>
      <c r="B89" s="126"/>
      <c r="C89" s="126"/>
      <c r="D89" s="115" t="s">
        <v>325</v>
      </c>
      <c r="E89" s="118"/>
      <c r="F89" s="121"/>
      <c r="G89" s="115"/>
      <c r="H89" s="115"/>
      <c r="I89" s="53"/>
      <c r="J89" s="129">
        <v>44446</v>
      </c>
      <c r="K89" s="127">
        <v>45175</v>
      </c>
      <c r="L89" s="115">
        <v>24</v>
      </c>
      <c r="M89" s="115">
        <v>0</v>
      </c>
      <c r="N89" s="115">
        <v>24</v>
      </c>
      <c r="O89" s="136">
        <v>215000</v>
      </c>
      <c r="P89" s="136">
        <v>266565600</v>
      </c>
      <c r="Q89" s="6" t="s">
        <v>326</v>
      </c>
      <c r="R89" s="6" t="s">
        <v>327</v>
      </c>
      <c r="S89" s="136" t="s">
        <v>328</v>
      </c>
      <c r="T89" s="136">
        <v>105000</v>
      </c>
      <c r="U89" s="136">
        <v>2000000</v>
      </c>
      <c r="V89" s="136">
        <v>0</v>
      </c>
      <c r="W89" s="136">
        <v>2000000</v>
      </c>
      <c r="X89" s="136">
        <v>0</v>
      </c>
    </row>
    <row r="90" spans="1:24" x14ac:dyDescent="0.25">
      <c r="A90" s="36" t="s">
        <v>318</v>
      </c>
      <c r="B90" s="126"/>
      <c r="C90" s="126"/>
      <c r="D90" s="115" t="s">
        <v>329</v>
      </c>
      <c r="E90" s="115" t="s">
        <v>120</v>
      </c>
      <c r="F90" s="122">
        <v>50.19</v>
      </c>
      <c r="G90" s="115"/>
      <c r="H90" s="115"/>
      <c r="I90" s="53"/>
      <c r="J90" s="129">
        <v>43434</v>
      </c>
      <c r="K90" s="127">
        <v>44529</v>
      </c>
      <c r="L90" s="115">
        <v>36</v>
      </c>
      <c r="M90" s="115">
        <v>0</v>
      </c>
      <c r="N90" s="115">
        <v>36</v>
      </c>
      <c r="O90" s="136">
        <v>500000</v>
      </c>
      <c r="P90" s="136">
        <v>903420000</v>
      </c>
      <c r="Q90" s="6" t="s">
        <v>53</v>
      </c>
      <c r="R90" s="6" t="s">
        <v>330</v>
      </c>
      <c r="S90" s="136" t="s">
        <v>331</v>
      </c>
      <c r="T90" s="136">
        <v>103000</v>
      </c>
      <c r="U90" s="136">
        <v>2000000</v>
      </c>
      <c r="V90" s="136">
        <v>0</v>
      </c>
      <c r="W90" s="136">
        <v>2000000</v>
      </c>
      <c r="X90" s="136">
        <v>0</v>
      </c>
    </row>
    <row r="91" spans="1:24" x14ac:dyDescent="0.25">
      <c r="A91" s="36" t="s">
        <v>318</v>
      </c>
      <c r="B91" s="124"/>
      <c r="C91" s="124"/>
      <c r="D91" s="115" t="s">
        <v>332</v>
      </c>
      <c r="E91" s="115" t="s">
        <v>333</v>
      </c>
      <c r="F91" s="122">
        <v>56.89</v>
      </c>
      <c r="G91" s="115" t="s">
        <v>52</v>
      </c>
      <c r="H91" s="115">
        <v>2</v>
      </c>
      <c r="I91" s="53">
        <v>56.89</v>
      </c>
      <c r="J91" s="129">
        <v>44384</v>
      </c>
      <c r="K91" s="127">
        <v>45113</v>
      </c>
      <c r="L91" s="115">
        <v>24</v>
      </c>
      <c r="M91" s="115" t="s">
        <v>334</v>
      </c>
      <c r="N91" s="115" t="s">
        <v>335</v>
      </c>
      <c r="O91" s="136">
        <v>215000</v>
      </c>
      <c r="P91" s="136">
        <v>318015100</v>
      </c>
      <c r="Q91" s="6" t="s">
        <v>326</v>
      </c>
      <c r="R91" s="6" t="s">
        <v>327</v>
      </c>
      <c r="S91" s="136" t="s">
        <v>328</v>
      </c>
      <c r="T91" s="136">
        <v>105000</v>
      </c>
      <c r="U91" s="136">
        <v>2000000</v>
      </c>
      <c r="V91" s="136">
        <v>0</v>
      </c>
      <c r="W91" s="136">
        <v>2000000</v>
      </c>
      <c r="X91" s="136">
        <v>0</v>
      </c>
    </row>
    <row r="92" spans="1:24" x14ac:dyDescent="0.25">
      <c r="A92" s="125" t="s">
        <v>336</v>
      </c>
      <c r="B92" s="125"/>
      <c r="C92" s="125"/>
      <c r="D92" s="115" t="s">
        <v>337</v>
      </c>
      <c r="E92" s="115" t="s">
        <v>338</v>
      </c>
      <c r="F92" s="122">
        <v>55</v>
      </c>
      <c r="G92" s="115" t="s">
        <v>43</v>
      </c>
      <c r="H92" s="115">
        <v>2</v>
      </c>
      <c r="I92" s="53">
        <v>55</v>
      </c>
      <c r="J92" s="129">
        <v>43666</v>
      </c>
      <c r="K92" s="127">
        <v>44761</v>
      </c>
      <c r="L92" s="115">
        <v>36</v>
      </c>
      <c r="M92" s="115">
        <v>0</v>
      </c>
      <c r="N92" s="115">
        <v>36</v>
      </c>
      <c r="O92" s="136">
        <v>235000</v>
      </c>
      <c r="P92" s="136">
        <v>465300000</v>
      </c>
      <c r="Q92" s="6" t="s">
        <v>35</v>
      </c>
      <c r="R92" s="6" t="s">
        <v>36</v>
      </c>
      <c r="S92" s="136">
        <v>235000</v>
      </c>
      <c r="T92" s="136">
        <v>103000</v>
      </c>
      <c r="U92" s="136">
        <v>2000000</v>
      </c>
      <c r="V92" s="136">
        <v>0</v>
      </c>
      <c r="W92" s="136">
        <v>2000000</v>
      </c>
      <c r="X92" s="136">
        <v>0</v>
      </c>
    </row>
    <row r="93" spans="1:24" x14ac:dyDescent="0.25">
      <c r="A93" s="36" t="s">
        <v>339</v>
      </c>
      <c r="B93" s="123"/>
      <c r="C93" s="123"/>
      <c r="D93" s="115" t="s">
        <v>340</v>
      </c>
      <c r="E93" s="147" t="s">
        <v>341</v>
      </c>
      <c r="F93" s="143">
        <v>9</v>
      </c>
      <c r="G93" s="115"/>
      <c r="H93" s="115"/>
      <c r="I93" s="53"/>
      <c r="J93" s="129" t="s">
        <v>342</v>
      </c>
      <c r="K93" s="127" t="s">
        <v>343</v>
      </c>
      <c r="L93" s="115">
        <v>12</v>
      </c>
      <c r="M93" s="115">
        <v>0</v>
      </c>
      <c r="N93" s="115">
        <v>12</v>
      </c>
      <c r="O93" s="136">
        <v>800000</v>
      </c>
      <c r="P93" s="136">
        <v>86400000</v>
      </c>
      <c r="Q93" s="6" t="s">
        <v>67</v>
      </c>
      <c r="R93" s="6" t="s">
        <v>41</v>
      </c>
      <c r="S93" s="136">
        <v>800000</v>
      </c>
      <c r="T93" s="136">
        <v>105000</v>
      </c>
      <c r="U93" s="136">
        <v>2000000</v>
      </c>
      <c r="V93" s="136">
        <v>1500000</v>
      </c>
      <c r="W93" s="136">
        <v>2000000</v>
      </c>
      <c r="X93" s="136">
        <v>2000000</v>
      </c>
    </row>
    <row r="94" spans="1:24" ht="15" customHeight="1" x14ac:dyDescent="0.25">
      <c r="A94" s="36" t="s">
        <v>339</v>
      </c>
      <c r="B94" s="126"/>
      <c r="C94" s="126"/>
      <c r="D94" s="115" t="s">
        <v>344</v>
      </c>
      <c r="E94" s="148"/>
      <c r="F94" s="144"/>
      <c r="G94" s="115"/>
      <c r="H94" s="115"/>
      <c r="I94" s="53"/>
      <c r="J94" s="129" t="s">
        <v>345</v>
      </c>
      <c r="K94" s="127" t="s">
        <v>346</v>
      </c>
      <c r="L94" s="146" t="s">
        <v>347</v>
      </c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</row>
    <row r="95" spans="1:24" ht="15" customHeight="1" x14ac:dyDescent="0.25">
      <c r="A95" s="36" t="s">
        <v>339</v>
      </c>
      <c r="B95" s="126"/>
      <c r="C95" s="126"/>
      <c r="D95" s="115" t="s">
        <v>348</v>
      </c>
      <c r="E95" s="148"/>
      <c r="F95" s="144"/>
      <c r="G95" s="115"/>
      <c r="H95" s="115"/>
      <c r="I95" s="53"/>
      <c r="J95" s="129" t="s">
        <v>349</v>
      </c>
      <c r="K95" s="127" t="s">
        <v>350</v>
      </c>
      <c r="L95" s="115">
        <v>12</v>
      </c>
      <c r="M95" s="115">
        <v>0</v>
      </c>
      <c r="N95" s="115">
        <v>12</v>
      </c>
      <c r="O95" s="136">
        <v>750000</v>
      </c>
      <c r="P95" s="136">
        <v>81000000</v>
      </c>
      <c r="Q95" s="6" t="s">
        <v>67</v>
      </c>
      <c r="R95" s="6" t="s">
        <v>41</v>
      </c>
      <c r="S95" s="136">
        <v>750000</v>
      </c>
      <c r="T95" s="136">
        <v>105000</v>
      </c>
      <c r="U95" s="136">
        <v>2000000</v>
      </c>
      <c r="V95" s="136">
        <v>1500000</v>
      </c>
      <c r="W95" s="136">
        <v>2000000</v>
      </c>
      <c r="X95" s="136">
        <v>2000000</v>
      </c>
    </row>
    <row r="96" spans="1:24" ht="15" customHeight="1" x14ac:dyDescent="0.25">
      <c r="A96" s="36" t="s">
        <v>339</v>
      </c>
      <c r="B96" s="124"/>
      <c r="C96" s="124"/>
      <c r="D96" s="115" t="s">
        <v>351</v>
      </c>
      <c r="E96" s="149"/>
      <c r="F96" s="145"/>
      <c r="G96" s="115" t="s">
        <v>115</v>
      </c>
      <c r="H96" s="115" t="s">
        <v>44</v>
      </c>
      <c r="I96" s="53">
        <v>9</v>
      </c>
      <c r="J96" s="129" t="s">
        <v>352</v>
      </c>
      <c r="K96" s="127" t="s">
        <v>353</v>
      </c>
      <c r="L96" s="115">
        <v>12</v>
      </c>
      <c r="M96" s="115">
        <v>0</v>
      </c>
      <c r="N96" s="115">
        <v>12</v>
      </c>
      <c r="O96" s="136">
        <v>750000</v>
      </c>
      <c r="P96" s="136">
        <v>81000000</v>
      </c>
      <c r="Q96" s="6" t="s">
        <v>67</v>
      </c>
      <c r="R96" s="6" t="s">
        <v>41</v>
      </c>
      <c r="S96" s="136">
        <v>750000</v>
      </c>
      <c r="T96" s="136">
        <v>105000</v>
      </c>
      <c r="U96" s="136">
        <v>2000000</v>
      </c>
      <c r="V96" s="136">
        <v>1500000</v>
      </c>
      <c r="W96" s="136">
        <v>2000000</v>
      </c>
      <c r="X96" s="136">
        <v>2000000</v>
      </c>
    </row>
    <row r="97" spans="1:24" x14ac:dyDescent="0.25">
      <c r="A97" s="125" t="s">
        <v>354</v>
      </c>
      <c r="B97" s="125"/>
      <c r="C97" s="125"/>
      <c r="D97" s="115" t="s">
        <v>355</v>
      </c>
      <c r="E97" s="115" t="s">
        <v>356</v>
      </c>
      <c r="F97" s="122">
        <v>136</v>
      </c>
      <c r="G97" s="115" t="s">
        <v>52</v>
      </c>
      <c r="H97" s="115">
        <v>1</v>
      </c>
      <c r="I97" s="53">
        <v>136</v>
      </c>
      <c r="J97" s="129">
        <v>43405</v>
      </c>
      <c r="K97" s="127" t="s">
        <v>357</v>
      </c>
      <c r="L97" s="115">
        <v>60</v>
      </c>
      <c r="M97" s="115">
        <v>0</v>
      </c>
      <c r="N97" s="115">
        <v>60</v>
      </c>
      <c r="O97" s="136">
        <v>400000</v>
      </c>
      <c r="P97" s="136">
        <v>3264000000</v>
      </c>
      <c r="Q97" s="6" t="s">
        <v>358</v>
      </c>
      <c r="R97" s="6" t="s">
        <v>50</v>
      </c>
      <c r="S97" s="136">
        <v>400000</v>
      </c>
      <c r="T97" s="136">
        <v>103000</v>
      </c>
      <c r="U97" s="136">
        <v>2000000</v>
      </c>
      <c r="V97" s="136">
        <v>0</v>
      </c>
      <c r="W97" s="136">
        <v>2000000</v>
      </c>
      <c r="X97" s="136">
        <v>0</v>
      </c>
    </row>
    <row r="98" spans="1:24" ht="25.5" customHeight="1" x14ac:dyDescent="0.25">
      <c r="A98" s="125" t="s">
        <v>359</v>
      </c>
      <c r="B98" s="125"/>
      <c r="C98" s="125"/>
      <c r="D98" s="115" t="s">
        <v>360</v>
      </c>
      <c r="E98" s="115" t="s">
        <v>361</v>
      </c>
      <c r="F98" s="122">
        <v>47.22</v>
      </c>
      <c r="G98" s="115" t="s">
        <v>43</v>
      </c>
      <c r="H98" s="115">
        <v>1</v>
      </c>
      <c r="I98" s="53">
        <v>47.22</v>
      </c>
      <c r="J98" s="129">
        <v>44075</v>
      </c>
      <c r="K98" s="127" t="s">
        <v>362</v>
      </c>
      <c r="L98" s="115">
        <v>36</v>
      </c>
      <c r="M98" s="115">
        <v>0</v>
      </c>
      <c r="N98" s="115">
        <v>36</v>
      </c>
      <c r="O98" s="136" t="s">
        <v>363</v>
      </c>
      <c r="P98" s="136">
        <v>600638400</v>
      </c>
      <c r="Q98" s="6" t="s">
        <v>35</v>
      </c>
      <c r="R98" s="6" t="s">
        <v>36</v>
      </c>
      <c r="S98" s="136">
        <v>380000</v>
      </c>
      <c r="T98" s="136">
        <v>105000</v>
      </c>
      <c r="U98" s="136">
        <v>2000000</v>
      </c>
      <c r="V98" s="136">
        <v>1500000</v>
      </c>
      <c r="W98" s="136">
        <v>2000000</v>
      </c>
      <c r="X98" s="136">
        <v>0</v>
      </c>
    </row>
    <row r="99" spans="1:24" ht="27" customHeight="1" x14ac:dyDescent="0.25">
      <c r="A99" s="36" t="s">
        <v>364</v>
      </c>
      <c r="B99" s="123"/>
      <c r="C99" s="123"/>
      <c r="D99" s="146" t="s">
        <v>365</v>
      </c>
      <c r="E99" s="147" t="s">
        <v>366</v>
      </c>
      <c r="F99" s="143" t="s">
        <v>367</v>
      </c>
      <c r="G99" s="115"/>
      <c r="H99" s="115"/>
      <c r="I99" s="53"/>
      <c r="J99" s="156" t="s">
        <v>368</v>
      </c>
      <c r="K99" s="154">
        <v>44316</v>
      </c>
      <c r="L99" s="146">
        <v>36</v>
      </c>
      <c r="M99" s="146">
        <v>0</v>
      </c>
      <c r="N99" s="146">
        <v>36</v>
      </c>
      <c r="O99" s="136" t="s">
        <v>369</v>
      </c>
      <c r="P99" s="136">
        <v>1202400000</v>
      </c>
      <c r="Q99" s="6" t="s">
        <v>35</v>
      </c>
      <c r="R99" s="6" t="s">
        <v>36</v>
      </c>
      <c r="S99" s="136">
        <v>200000</v>
      </c>
      <c r="T99" s="136">
        <v>103000</v>
      </c>
      <c r="U99" s="136">
        <v>2000000</v>
      </c>
      <c r="V99" s="136">
        <v>0</v>
      </c>
      <c r="W99" s="136">
        <v>1000000</v>
      </c>
      <c r="X99" s="136">
        <v>1000000</v>
      </c>
    </row>
    <row r="100" spans="1:24" ht="15" customHeight="1" x14ac:dyDescent="0.25">
      <c r="A100" s="36" t="s">
        <v>364</v>
      </c>
      <c r="B100" s="126"/>
      <c r="C100" s="126"/>
      <c r="D100" s="146"/>
      <c r="E100" s="148"/>
      <c r="F100" s="144"/>
      <c r="G100" s="115"/>
      <c r="H100" s="115"/>
      <c r="I100" s="53"/>
      <c r="J100" s="156"/>
      <c r="K100" s="154"/>
      <c r="L100" s="146"/>
      <c r="M100" s="146"/>
      <c r="N100" s="146"/>
      <c r="O100" s="160" t="s">
        <v>370</v>
      </c>
      <c r="P100" s="160"/>
      <c r="Q100" s="160"/>
      <c r="R100" s="160"/>
      <c r="S100" s="160"/>
      <c r="T100" s="160"/>
      <c r="U100" s="160"/>
      <c r="V100" s="160"/>
      <c r="W100" s="160"/>
      <c r="X100" s="160"/>
    </row>
    <row r="101" spans="1:24" ht="15" customHeight="1" x14ac:dyDescent="0.25">
      <c r="A101" s="36" t="s">
        <v>364</v>
      </c>
      <c r="B101" s="126"/>
      <c r="C101" s="126"/>
      <c r="D101" s="115" t="s">
        <v>371</v>
      </c>
      <c r="E101" s="148"/>
      <c r="F101" s="144"/>
      <c r="G101" s="115"/>
      <c r="H101" s="115"/>
      <c r="I101" s="53"/>
      <c r="J101" s="131" t="s">
        <v>372</v>
      </c>
      <c r="K101" s="127" t="s">
        <v>158</v>
      </c>
      <c r="L101" s="115">
        <v>6</v>
      </c>
      <c r="M101" s="115">
        <v>0</v>
      </c>
      <c r="N101" s="115">
        <v>6</v>
      </c>
      <c r="O101" s="176" t="s">
        <v>373</v>
      </c>
      <c r="P101" s="177"/>
      <c r="Q101" s="177"/>
      <c r="R101" s="177"/>
      <c r="S101" s="177"/>
      <c r="T101" s="177"/>
      <c r="U101" s="177"/>
      <c r="V101" s="177"/>
      <c r="W101" s="177"/>
      <c r="X101" s="178"/>
    </row>
    <row r="102" spans="1:24" ht="15" customHeight="1" x14ac:dyDescent="0.25">
      <c r="A102" s="36" t="s">
        <v>364</v>
      </c>
      <c r="B102" s="126"/>
      <c r="C102" s="126"/>
      <c r="D102" s="115" t="s">
        <v>374</v>
      </c>
      <c r="E102" s="148"/>
      <c r="F102" s="144"/>
      <c r="G102" s="115"/>
      <c r="H102" s="115"/>
      <c r="I102" s="53"/>
      <c r="J102" s="131">
        <v>44501</v>
      </c>
      <c r="K102" s="127">
        <v>44681</v>
      </c>
      <c r="L102" s="115">
        <v>6</v>
      </c>
      <c r="M102" s="115">
        <v>0</v>
      </c>
      <c r="N102" s="122">
        <v>6</v>
      </c>
      <c r="O102" s="160" t="s">
        <v>373</v>
      </c>
      <c r="P102" s="160"/>
      <c r="Q102" s="160"/>
      <c r="R102" s="160"/>
      <c r="S102" s="160"/>
      <c r="T102" s="136">
        <v>105000</v>
      </c>
      <c r="U102" s="130">
        <v>0</v>
      </c>
      <c r="V102" s="130">
        <v>0</v>
      </c>
      <c r="W102" s="130">
        <v>0</v>
      </c>
      <c r="X102" s="130">
        <v>0</v>
      </c>
    </row>
    <row r="103" spans="1:24" ht="15" customHeight="1" x14ac:dyDescent="0.25">
      <c r="A103" s="36" t="s">
        <v>364</v>
      </c>
      <c r="B103" s="124"/>
      <c r="C103" s="124"/>
      <c r="D103" s="115" t="s">
        <v>375</v>
      </c>
      <c r="E103" s="149"/>
      <c r="F103" s="145"/>
      <c r="G103" s="115" t="s">
        <v>96</v>
      </c>
      <c r="H103" s="115">
        <v>3</v>
      </c>
      <c r="I103" s="53">
        <f>167+20</f>
        <v>187</v>
      </c>
      <c r="J103" s="131" t="s">
        <v>297</v>
      </c>
      <c r="K103" s="127">
        <v>45777</v>
      </c>
      <c r="L103" s="115">
        <v>36</v>
      </c>
      <c r="M103" s="115">
        <v>0</v>
      </c>
      <c r="N103" s="122">
        <v>36</v>
      </c>
      <c r="O103" s="160" t="s">
        <v>373</v>
      </c>
      <c r="P103" s="160"/>
      <c r="Q103" s="160"/>
      <c r="R103" s="160"/>
      <c r="S103" s="160"/>
      <c r="T103" s="136">
        <v>105000</v>
      </c>
      <c r="U103" s="130">
        <v>0</v>
      </c>
      <c r="V103" s="130">
        <v>0</v>
      </c>
      <c r="W103" s="130">
        <v>0</v>
      </c>
      <c r="X103" s="130">
        <v>0</v>
      </c>
    </row>
    <row r="104" spans="1:24" x14ac:dyDescent="0.25">
      <c r="A104" s="36" t="s">
        <v>376</v>
      </c>
      <c r="B104" s="123"/>
      <c r="C104" s="123"/>
      <c r="D104" s="115" t="s">
        <v>377</v>
      </c>
      <c r="E104" s="147" t="s">
        <v>378</v>
      </c>
      <c r="F104" s="143">
        <v>68.599999999999994</v>
      </c>
      <c r="G104" s="115"/>
      <c r="H104" s="115"/>
      <c r="I104" s="53"/>
      <c r="J104" s="163" t="s">
        <v>379</v>
      </c>
      <c r="K104" s="154" t="s">
        <v>380</v>
      </c>
      <c r="L104" s="115">
        <v>60</v>
      </c>
      <c r="M104" s="115">
        <v>0</v>
      </c>
      <c r="N104" s="115">
        <v>60</v>
      </c>
      <c r="O104" s="134">
        <v>280000</v>
      </c>
      <c r="P104" s="134">
        <v>1152480000</v>
      </c>
      <c r="Q104" s="137" t="s">
        <v>35</v>
      </c>
      <c r="R104" s="137" t="s">
        <v>50</v>
      </c>
      <c r="S104" s="134">
        <v>280000</v>
      </c>
      <c r="T104" s="134">
        <v>95500</v>
      </c>
      <c r="U104" s="134">
        <v>2000000</v>
      </c>
      <c r="V104" s="134">
        <v>0</v>
      </c>
      <c r="W104" s="134">
        <v>2000000</v>
      </c>
      <c r="X104" s="134">
        <v>0</v>
      </c>
    </row>
    <row r="105" spans="1:24" x14ac:dyDescent="0.25">
      <c r="A105" s="36" t="s">
        <v>376</v>
      </c>
      <c r="B105" s="126"/>
      <c r="C105" s="126"/>
      <c r="D105" s="115" t="s">
        <v>381</v>
      </c>
      <c r="E105" s="148"/>
      <c r="F105" s="144"/>
      <c r="G105" s="115"/>
      <c r="H105" s="115"/>
      <c r="I105" s="53"/>
      <c r="J105" s="191"/>
      <c r="K105" s="154"/>
      <c r="L105" s="146" t="s">
        <v>382</v>
      </c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</row>
    <row r="106" spans="1:24" x14ac:dyDescent="0.25">
      <c r="A106" s="36" t="s">
        <v>376</v>
      </c>
      <c r="B106" s="126"/>
      <c r="C106" s="126"/>
      <c r="D106" s="115" t="s">
        <v>383</v>
      </c>
      <c r="E106" s="148"/>
      <c r="F106" s="144"/>
      <c r="G106" s="115"/>
      <c r="H106" s="115"/>
      <c r="I106" s="53"/>
      <c r="J106" s="164"/>
      <c r="K106" s="127">
        <v>44156</v>
      </c>
      <c r="L106" s="146" t="s">
        <v>384</v>
      </c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</row>
    <row r="107" spans="1:24" x14ac:dyDescent="0.25">
      <c r="A107" s="36" t="s">
        <v>376</v>
      </c>
      <c r="B107" s="126"/>
      <c r="C107" s="126"/>
      <c r="D107" s="115" t="s">
        <v>385</v>
      </c>
      <c r="E107" s="148"/>
      <c r="F107" s="144"/>
      <c r="G107" s="115"/>
      <c r="H107" s="115"/>
      <c r="I107" s="53"/>
      <c r="J107" s="129">
        <v>44157</v>
      </c>
      <c r="K107" s="127">
        <v>44521</v>
      </c>
      <c r="L107" s="115">
        <v>12</v>
      </c>
      <c r="M107" s="115">
        <v>0</v>
      </c>
      <c r="N107" s="115">
        <v>12</v>
      </c>
      <c r="O107" s="136">
        <v>280000</v>
      </c>
      <c r="P107" s="136">
        <v>230496000</v>
      </c>
      <c r="Q107" s="6" t="s">
        <v>358</v>
      </c>
      <c r="R107" s="6" t="s">
        <v>45</v>
      </c>
      <c r="S107" s="136">
        <v>280000</v>
      </c>
      <c r="T107" s="136">
        <v>105000</v>
      </c>
      <c r="U107" s="136">
        <v>2000000</v>
      </c>
      <c r="V107" s="136">
        <v>0</v>
      </c>
      <c r="W107" s="136">
        <v>2000000</v>
      </c>
      <c r="X107" s="136">
        <v>0</v>
      </c>
    </row>
    <row r="108" spans="1:24" x14ac:dyDescent="0.25">
      <c r="A108" s="36" t="s">
        <v>376</v>
      </c>
      <c r="B108" s="124"/>
      <c r="C108" s="124"/>
      <c r="D108" s="115" t="s">
        <v>386</v>
      </c>
      <c r="E108" s="149"/>
      <c r="F108" s="145"/>
      <c r="G108" s="115" t="s">
        <v>96</v>
      </c>
      <c r="H108" s="115">
        <v>1</v>
      </c>
      <c r="I108" s="53">
        <v>68.599999999999994</v>
      </c>
      <c r="J108" s="129">
        <v>44523</v>
      </c>
      <c r="K108" s="127">
        <v>45618</v>
      </c>
      <c r="L108" s="115">
        <v>36</v>
      </c>
      <c r="M108" s="115">
        <v>0</v>
      </c>
      <c r="N108" s="115">
        <v>36</v>
      </c>
      <c r="O108" s="136">
        <v>280000</v>
      </c>
      <c r="P108" s="136">
        <v>691488000</v>
      </c>
      <c r="Q108" s="6" t="s">
        <v>35</v>
      </c>
      <c r="R108" s="6" t="s">
        <v>36</v>
      </c>
      <c r="S108" s="136">
        <v>280000</v>
      </c>
      <c r="T108" s="136">
        <v>105000</v>
      </c>
      <c r="U108" s="136">
        <v>2000000</v>
      </c>
      <c r="V108" s="136">
        <v>0</v>
      </c>
      <c r="W108" s="136">
        <v>2000000</v>
      </c>
      <c r="X108" s="136">
        <v>0</v>
      </c>
    </row>
    <row r="109" spans="1:24" ht="38.25" x14ac:dyDescent="0.25">
      <c r="A109" s="126" t="s">
        <v>387</v>
      </c>
      <c r="B109" s="126"/>
      <c r="C109" s="126"/>
      <c r="D109" s="115" t="s">
        <v>388</v>
      </c>
      <c r="E109" s="117" t="s">
        <v>389</v>
      </c>
      <c r="F109" s="121" t="s">
        <v>390</v>
      </c>
      <c r="G109" s="115" t="s">
        <v>96</v>
      </c>
      <c r="H109" s="115">
        <v>2</v>
      </c>
      <c r="I109" s="53">
        <v>856</v>
      </c>
      <c r="J109" s="129">
        <v>44440</v>
      </c>
      <c r="K109" s="127">
        <v>45504</v>
      </c>
      <c r="L109" s="115">
        <v>24</v>
      </c>
      <c r="M109" s="115">
        <v>11</v>
      </c>
      <c r="N109" s="115">
        <v>35</v>
      </c>
      <c r="O109" s="136" t="s">
        <v>391</v>
      </c>
      <c r="P109" s="136">
        <v>1610000000</v>
      </c>
      <c r="Q109" s="6" t="s">
        <v>35</v>
      </c>
      <c r="R109" s="6" t="s">
        <v>392</v>
      </c>
      <c r="S109" s="136" t="s">
        <v>391</v>
      </c>
      <c r="T109" s="136">
        <v>57500</v>
      </c>
      <c r="U109" s="136">
        <v>2000000</v>
      </c>
      <c r="V109" s="136">
        <v>1500000</v>
      </c>
      <c r="W109" s="136">
        <v>10000000</v>
      </c>
      <c r="X109" s="136">
        <v>0</v>
      </c>
    </row>
    <row r="110" spans="1:24" ht="60" customHeight="1" x14ac:dyDescent="0.25">
      <c r="A110" s="36" t="s">
        <v>393</v>
      </c>
      <c r="B110" s="123"/>
      <c r="C110" s="123"/>
      <c r="D110" s="115" t="s">
        <v>394</v>
      </c>
      <c r="E110" s="147" t="s">
        <v>395</v>
      </c>
      <c r="F110" s="122" t="s">
        <v>396</v>
      </c>
      <c r="G110" s="115"/>
      <c r="H110" s="115"/>
      <c r="I110" s="53"/>
      <c r="J110" s="129" t="s">
        <v>397</v>
      </c>
      <c r="K110" s="127" t="s">
        <v>398</v>
      </c>
      <c r="L110" s="115">
        <v>36</v>
      </c>
      <c r="M110" s="115">
        <v>0</v>
      </c>
      <c r="N110" s="115">
        <v>36</v>
      </c>
      <c r="O110" s="136">
        <v>350000</v>
      </c>
      <c r="P110" s="136">
        <v>1207332000</v>
      </c>
      <c r="Q110" s="6" t="s">
        <v>35</v>
      </c>
      <c r="R110" s="6" t="s">
        <v>36</v>
      </c>
      <c r="S110" s="136">
        <v>350000</v>
      </c>
      <c r="T110" s="136">
        <v>103000</v>
      </c>
      <c r="U110" s="136">
        <v>2000000</v>
      </c>
      <c r="V110" s="136">
        <v>0</v>
      </c>
      <c r="W110" s="136">
        <v>2000000</v>
      </c>
      <c r="X110" s="136">
        <v>0</v>
      </c>
    </row>
    <row r="111" spans="1:24" ht="69.75" customHeight="1" x14ac:dyDescent="0.25">
      <c r="A111" s="36" t="s">
        <v>393</v>
      </c>
      <c r="B111" s="124"/>
      <c r="C111" s="124"/>
      <c r="D111" s="115" t="s">
        <v>399</v>
      </c>
      <c r="E111" s="149"/>
      <c r="F111" s="122" t="s">
        <v>400</v>
      </c>
      <c r="G111" s="115" t="s">
        <v>96</v>
      </c>
      <c r="H111" s="115">
        <v>1</v>
      </c>
      <c r="I111" s="53">
        <v>142.29499999999999</v>
      </c>
      <c r="J111" s="129" t="s">
        <v>401</v>
      </c>
      <c r="K111" s="127" t="s">
        <v>402</v>
      </c>
      <c r="L111" s="115">
        <v>12</v>
      </c>
      <c r="M111" s="115">
        <v>0</v>
      </c>
      <c r="N111" s="115">
        <v>12</v>
      </c>
      <c r="O111" s="136">
        <v>350000</v>
      </c>
      <c r="P111" s="136">
        <v>597639000</v>
      </c>
      <c r="Q111" s="6" t="s">
        <v>67</v>
      </c>
      <c r="R111" s="6" t="s">
        <v>41</v>
      </c>
      <c r="S111" s="136">
        <v>350000</v>
      </c>
      <c r="T111" s="136">
        <v>105000</v>
      </c>
      <c r="U111" s="136">
        <v>2000000</v>
      </c>
      <c r="V111" s="136">
        <v>0</v>
      </c>
      <c r="W111" s="136">
        <v>2000000</v>
      </c>
      <c r="X111" s="136">
        <v>0</v>
      </c>
    </row>
    <row r="112" spans="1:24" x14ac:dyDescent="0.25">
      <c r="A112" s="150" t="s">
        <v>403</v>
      </c>
      <c r="B112" s="123"/>
      <c r="C112" s="123"/>
      <c r="D112" s="115" t="s">
        <v>404</v>
      </c>
      <c r="E112" s="147" t="s">
        <v>405</v>
      </c>
      <c r="F112" s="143">
        <v>25.95</v>
      </c>
      <c r="G112" s="115"/>
      <c r="H112" s="115"/>
      <c r="I112" s="53"/>
      <c r="J112" s="129">
        <v>43344</v>
      </c>
      <c r="K112" s="127" t="s">
        <v>182</v>
      </c>
      <c r="L112" s="115">
        <v>36</v>
      </c>
      <c r="M112" s="115">
        <v>0</v>
      </c>
      <c r="N112" s="115">
        <v>36</v>
      </c>
      <c r="O112" s="136">
        <v>275000</v>
      </c>
      <c r="P112" s="136">
        <v>256905000</v>
      </c>
      <c r="Q112" s="6" t="s">
        <v>67</v>
      </c>
      <c r="R112" s="6" t="s">
        <v>184</v>
      </c>
      <c r="S112" s="136">
        <v>275000</v>
      </c>
      <c r="T112" s="136">
        <v>103000</v>
      </c>
      <c r="U112" s="136">
        <v>2000000</v>
      </c>
      <c r="V112" s="136">
        <v>0</v>
      </c>
      <c r="W112" s="136">
        <v>2000000</v>
      </c>
      <c r="X112" s="136">
        <v>0</v>
      </c>
    </row>
    <row r="113" spans="1:24" x14ac:dyDescent="0.25">
      <c r="A113" s="151"/>
      <c r="B113" s="124"/>
      <c r="C113" s="124"/>
      <c r="D113" s="115" t="s">
        <v>406</v>
      </c>
      <c r="E113" s="149"/>
      <c r="F113" s="145"/>
      <c r="G113" s="115" t="s">
        <v>52</v>
      </c>
      <c r="H113" s="115">
        <v>2</v>
      </c>
      <c r="I113" s="53">
        <v>25.95</v>
      </c>
      <c r="J113" s="129">
        <v>44524</v>
      </c>
      <c r="K113" s="127">
        <v>45619</v>
      </c>
      <c r="L113" s="115">
        <v>36</v>
      </c>
      <c r="M113" s="115">
        <v>0</v>
      </c>
      <c r="N113" s="115">
        <v>36</v>
      </c>
      <c r="O113" s="136">
        <v>275000</v>
      </c>
      <c r="P113" s="136">
        <v>256905000</v>
      </c>
      <c r="Q113" s="6" t="s">
        <v>67</v>
      </c>
      <c r="R113" s="6" t="s">
        <v>184</v>
      </c>
      <c r="S113" s="136">
        <v>275000</v>
      </c>
      <c r="T113" s="136">
        <v>105000</v>
      </c>
      <c r="U113" s="136">
        <v>2000000</v>
      </c>
      <c r="V113" s="136">
        <v>0</v>
      </c>
      <c r="W113" s="136">
        <v>2000000</v>
      </c>
      <c r="X113" s="136">
        <v>0</v>
      </c>
    </row>
    <row r="114" spans="1:24" ht="25.5" x14ac:dyDescent="0.25">
      <c r="A114" s="125" t="s">
        <v>407</v>
      </c>
      <c r="B114" s="125"/>
      <c r="C114" s="125"/>
      <c r="D114" s="115" t="s">
        <v>408</v>
      </c>
      <c r="E114" s="115" t="s">
        <v>409</v>
      </c>
      <c r="F114" s="122">
        <v>47.42</v>
      </c>
      <c r="G114" s="115" t="s">
        <v>52</v>
      </c>
      <c r="H114" s="115" t="s">
        <v>44</v>
      </c>
      <c r="I114" s="53">
        <v>47.42</v>
      </c>
      <c r="J114" s="129" t="s">
        <v>410</v>
      </c>
      <c r="K114" s="127">
        <v>45260</v>
      </c>
      <c r="L114" s="115">
        <v>60</v>
      </c>
      <c r="M114" s="115">
        <v>0</v>
      </c>
      <c r="N114" s="115">
        <v>60</v>
      </c>
      <c r="O114" s="136" t="s">
        <v>411</v>
      </c>
      <c r="P114" s="136">
        <v>1411219200</v>
      </c>
      <c r="Q114" s="6" t="s">
        <v>358</v>
      </c>
      <c r="R114" s="6" t="s">
        <v>50</v>
      </c>
      <c r="S114" s="136">
        <v>480000</v>
      </c>
      <c r="T114" s="136">
        <v>103000</v>
      </c>
      <c r="U114" s="136">
        <v>2000000</v>
      </c>
      <c r="V114" s="136">
        <v>0</v>
      </c>
      <c r="W114" s="136">
        <v>2000000</v>
      </c>
      <c r="X114" s="136">
        <v>0</v>
      </c>
    </row>
    <row r="115" spans="1:24" x14ac:dyDescent="0.25">
      <c r="A115" s="150" t="s">
        <v>412</v>
      </c>
      <c r="B115" s="123"/>
      <c r="C115" s="123"/>
      <c r="D115" s="115" t="s">
        <v>413</v>
      </c>
      <c r="E115" s="147" t="s">
        <v>414</v>
      </c>
      <c r="F115" s="143">
        <v>24</v>
      </c>
      <c r="G115" s="115"/>
      <c r="H115" s="115"/>
      <c r="I115" s="53"/>
      <c r="J115" s="129">
        <v>43344</v>
      </c>
      <c r="K115" s="127" t="s">
        <v>182</v>
      </c>
      <c r="L115" s="115">
        <v>36</v>
      </c>
      <c r="M115" s="115">
        <v>0</v>
      </c>
      <c r="N115" s="115">
        <v>36</v>
      </c>
      <c r="O115" s="136">
        <v>700000</v>
      </c>
      <c r="P115" s="136">
        <v>604800000</v>
      </c>
      <c r="Q115" s="6" t="s">
        <v>35</v>
      </c>
      <c r="R115" s="6" t="s">
        <v>36</v>
      </c>
      <c r="S115" s="136">
        <v>700000</v>
      </c>
      <c r="T115" s="136">
        <v>103000</v>
      </c>
      <c r="U115" s="136">
        <v>2000000</v>
      </c>
      <c r="V115" s="136">
        <v>0</v>
      </c>
      <c r="W115" s="136">
        <v>2000000</v>
      </c>
      <c r="X115" s="136">
        <v>2000000</v>
      </c>
    </row>
    <row r="116" spans="1:24" x14ac:dyDescent="0.25">
      <c r="A116" s="151"/>
      <c r="B116" s="124"/>
      <c r="C116" s="124"/>
      <c r="D116" s="115" t="s">
        <v>415</v>
      </c>
      <c r="E116" s="149"/>
      <c r="F116" s="145"/>
      <c r="G116" s="115" t="s">
        <v>96</v>
      </c>
      <c r="H116" s="115">
        <v>1</v>
      </c>
      <c r="I116" s="53">
        <v>24</v>
      </c>
      <c r="J116" s="129" t="s">
        <v>416</v>
      </c>
      <c r="K116" s="127" t="s">
        <v>417</v>
      </c>
      <c r="L116" s="115">
        <v>36</v>
      </c>
      <c r="M116" s="115">
        <v>0</v>
      </c>
      <c r="N116" s="115">
        <v>36</v>
      </c>
      <c r="O116" s="136">
        <v>600000</v>
      </c>
      <c r="P116" s="136">
        <v>518400000</v>
      </c>
      <c r="Q116" s="6" t="s">
        <v>35</v>
      </c>
      <c r="R116" s="6" t="s">
        <v>36</v>
      </c>
      <c r="S116" s="136">
        <v>600000</v>
      </c>
      <c r="T116" s="136">
        <v>105000</v>
      </c>
      <c r="U116" s="136">
        <v>2000000</v>
      </c>
      <c r="V116" s="136">
        <v>0</v>
      </c>
      <c r="W116" s="136">
        <v>2000000</v>
      </c>
      <c r="X116" s="136">
        <v>2000000</v>
      </c>
    </row>
    <row r="117" spans="1:24" ht="44.25" customHeight="1" x14ac:dyDescent="0.25">
      <c r="A117" s="139" t="s">
        <v>418</v>
      </c>
      <c r="B117" s="125"/>
      <c r="C117" s="125"/>
      <c r="D117" s="115" t="s">
        <v>419</v>
      </c>
      <c r="E117" s="146" t="s">
        <v>420</v>
      </c>
      <c r="F117" s="142">
        <v>1907</v>
      </c>
      <c r="G117" s="115"/>
      <c r="H117" s="115"/>
      <c r="I117" s="53"/>
      <c r="J117" s="156">
        <v>38169</v>
      </c>
      <c r="K117" s="154">
        <v>41820</v>
      </c>
      <c r="L117" s="115">
        <v>120</v>
      </c>
      <c r="M117" s="115">
        <v>0</v>
      </c>
      <c r="N117" s="115">
        <v>120</v>
      </c>
      <c r="O117" s="160" t="s">
        <v>421</v>
      </c>
      <c r="P117" s="160"/>
      <c r="Q117" s="160"/>
      <c r="R117" s="160"/>
      <c r="S117" s="136">
        <v>0</v>
      </c>
      <c r="T117" s="136" t="s">
        <v>422</v>
      </c>
      <c r="U117" s="136">
        <v>2000000</v>
      </c>
      <c r="V117" s="136">
        <v>0</v>
      </c>
      <c r="W117" s="136">
        <v>0</v>
      </c>
      <c r="X117" s="136">
        <v>0</v>
      </c>
    </row>
    <row r="118" spans="1:24" ht="15" customHeight="1" x14ac:dyDescent="0.25">
      <c r="A118" s="139" t="s">
        <v>418</v>
      </c>
      <c r="B118" s="125"/>
      <c r="C118" s="125"/>
      <c r="D118" s="115" t="s">
        <v>423</v>
      </c>
      <c r="E118" s="146"/>
      <c r="F118" s="142"/>
      <c r="G118" s="115"/>
      <c r="H118" s="115"/>
      <c r="I118" s="53"/>
      <c r="J118" s="156"/>
      <c r="K118" s="154"/>
      <c r="L118" s="146" t="s">
        <v>424</v>
      </c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</row>
    <row r="119" spans="1:24" ht="43.5" customHeight="1" x14ac:dyDescent="0.25">
      <c r="A119" s="139" t="s">
        <v>418</v>
      </c>
      <c r="B119" s="125"/>
      <c r="C119" s="125"/>
      <c r="D119" s="115" t="s">
        <v>425</v>
      </c>
      <c r="E119" s="146"/>
      <c r="F119" s="142">
        <v>461.4</v>
      </c>
      <c r="G119" s="115"/>
      <c r="H119" s="115"/>
      <c r="I119" s="53"/>
      <c r="J119" s="129">
        <v>41821</v>
      </c>
      <c r="K119" s="127" t="s">
        <v>426</v>
      </c>
      <c r="L119" s="115">
        <v>42</v>
      </c>
      <c r="M119" s="115">
        <v>0</v>
      </c>
      <c r="N119" s="115">
        <v>42</v>
      </c>
      <c r="O119" s="160" t="s">
        <v>427</v>
      </c>
      <c r="P119" s="160"/>
      <c r="Q119" s="160"/>
      <c r="R119" s="160"/>
      <c r="S119" s="136">
        <v>0</v>
      </c>
      <c r="T119" s="190" t="s">
        <v>428</v>
      </c>
      <c r="U119" s="160" t="s">
        <v>429</v>
      </c>
      <c r="V119" s="160"/>
      <c r="W119" s="160"/>
      <c r="X119" s="160"/>
    </row>
    <row r="120" spans="1:24" x14ac:dyDescent="0.25">
      <c r="A120" s="139" t="s">
        <v>418</v>
      </c>
      <c r="B120" s="125"/>
      <c r="C120" s="125"/>
      <c r="D120" s="115" t="s">
        <v>430</v>
      </c>
      <c r="E120" s="146"/>
      <c r="F120" s="142"/>
      <c r="G120" s="115" t="s">
        <v>115</v>
      </c>
      <c r="H120" s="115">
        <v>2</v>
      </c>
      <c r="I120" s="53">
        <v>2307</v>
      </c>
      <c r="J120" s="129">
        <v>43101</v>
      </c>
      <c r="K120" s="127" t="s">
        <v>431</v>
      </c>
      <c r="L120" s="115">
        <v>60</v>
      </c>
      <c r="M120" s="115">
        <v>0</v>
      </c>
      <c r="N120" s="115">
        <v>60</v>
      </c>
      <c r="O120" s="136" t="s">
        <v>432</v>
      </c>
      <c r="P120" s="136">
        <v>6900000000</v>
      </c>
      <c r="Q120" s="146" t="s">
        <v>433</v>
      </c>
      <c r="R120" s="146"/>
      <c r="S120" s="136">
        <v>0</v>
      </c>
      <c r="T120" s="190"/>
      <c r="U120" s="160" t="s">
        <v>434</v>
      </c>
      <c r="V120" s="160"/>
      <c r="W120" s="160"/>
      <c r="X120" s="160"/>
    </row>
    <row r="121" spans="1:24" x14ac:dyDescent="0.25">
      <c r="A121" s="36" t="s">
        <v>435</v>
      </c>
      <c r="B121" s="123"/>
      <c r="C121" s="123"/>
      <c r="D121" s="115" t="s">
        <v>436</v>
      </c>
      <c r="E121" s="147" t="s">
        <v>437</v>
      </c>
      <c r="F121" s="143">
        <v>6</v>
      </c>
      <c r="G121" s="115"/>
      <c r="H121" s="115"/>
      <c r="I121" s="53"/>
      <c r="J121" s="129" t="s">
        <v>438</v>
      </c>
      <c r="K121" s="127" t="s">
        <v>439</v>
      </c>
      <c r="L121" s="115">
        <v>12</v>
      </c>
      <c r="M121" s="115">
        <v>0</v>
      </c>
      <c r="N121" s="115">
        <v>12</v>
      </c>
      <c r="O121" s="136">
        <v>1450000</v>
      </c>
      <c r="P121" s="136">
        <v>104400000</v>
      </c>
      <c r="Q121" s="6" t="s">
        <v>67</v>
      </c>
      <c r="R121" s="6" t="s">
        <v>41</v>
      </c>
      <c r="S121" s="136">
        <v>1450000</v>
      </c>
      <c r="T121" s="136">
        <v>103000</v>
      </c>
      <c r="U121" s="136">
        <v>2000000</v>
      </c>
      <c r="V121" s="136">
        <v>1500000</v>
      </c>
      <c r="W121" s="136">
        <v>2000000</v>
      </c>
      <c r="X121" s="136">
        <v>2000000</v>
      </c>
    </row>
    <row r="122" spans="1:24" x14ac:dyDescent="0.25">
      <c r="A122" s="36" t="s">
        <v>435</v>
      </c>
      <c r="B122" s="126"/>
      <c r="C122" s="126"/>
      <c r="D122" s="115" t="s">
        <v>440</v>
      </c>
      <c r="E122" s="148"/>
      <c r="F122" s="144"/>
      <c r="G122" s="115"/>
      <c r="H122" s="115"/>
      <c r="I122" s="53"/>
      <c r="J122" s="129" t="s">
        <v>441</v>
      </c>
      <c r="K122" s="127" t="s">
        <v>442</v>
      </c>
      <c r="L122" s="115">
        <v>12</v>
      </c>
      <c r="M122" s="115">
        <v>0</v>
      </c>
      <c r="N122" s="115">
        <v>12</v>
      </c>
      <c r="O122" s="136">
        <v>1450000</v>
      </c>
      <c r="P122" s="136">
        <v>104400000</v>
      </c>
      <c r="Q122" s="6" t="s">
        <v>67</v>
      </c>
      <c r="R122" s="6" t="s">
        <v>41</v>
      </c>
      <c r="S122" s="136">
        <v>1450000</v>
      </c>
      <c r="T122" s="136">
        <v>105000</v>
      </c>
      <c r="U122" s="136">
        <v>2000000</v>
      </c>
      <c r="V122" s="136">
        <v>1500000</v>
      </c>
      <c r="W122" s="136">
        <v>2000000</v>
      </c>
      <c r="X122" s="136">
        <v>2000000</v>
      </c>
    </row>
    <row r="123" spans="1:24" x14ac:dyDescent="0.25">
      <c r="A123" s="36" t="s">
        <v>435</v>
      </c>
      <c r="B123" s="124"/>
      <c r="C123" s="124"/>
      <c r="D123" s="115" t="s">
        <v>443</v>
      </c>
      <c r="E123" s="149"/>
      <c r="F123" s="145"/>
      <c r="G123" s="115" t="s">
        <v>43</v>
      </c>
      <c r="H123" s="115" t="s">
        <v>44</v>
      </c>
      <c r="I123" s="53">
        <v>6</v>
      </c>
      <c r="J123" s="129">
        <v>44591</v>
      </c>
      <c r="K123" s="127">
        <v>44955</v>
      </c>
      <c r="L123" s="115">
        <v>12</v>
      </c>
      <c r="M123" s="115">
        <v>0</v>
      </c>
      <c r="N123" s="115">
        <v>12</v>
      </c>
      <c r="O123" s="136">
        <v>1450000</v>
      </c>
      <c r="P123" s="136">
        <v>104400000</v>
      </c>
      <c r="Q123" s="6" t="s">
        <v>67</v>
      </c>
      <c r="R123" s="6" t="s">
        <v>41</v>
      </c>
      <c r="S123" s="136">
        <v>1450000</v>
      </c>
      <c r="T123" s="136">
        <v>105000</v>
      </c>
      <c r="U123" s="136">
        <v>2000000</v>
      </c>
      <c r="V123" s="136">
        <v>1500000</v>
      </c>
      <c r="W123" s="136">
        <v>2000000</v>
      </c>
      <c r="X123" s="136">
        <v>2000000</v>
      </c>
    </row>
    <row r="124" spans="1:24" ht="56.25" customHeight="1" x14ac:dyDescent="0.25">
      <c r="A124" s="36" t="s">
        <v>444</v>
      </c>
      <c r="B124" s="123"/>
      <c r="C124" s="123"/>
      <c r="D124" s="115" t="s">
        <v>445</v>
      </c>
      <c r="E124" s="147" t="s">
        <v>446</v>
      </c>
      <c r="F124" s="143" t="s">
        <v>447</v>
      </c>
      <c r="G124" s="115" t="s">
        <v>52</v>
      </c>
      <c r="H124" s="115" t="s">
        <v>44</v>
      </c>
      <c r="I124" s="53">
        <f>91.98+66.14+24.32</f>
        <v>182.44</v>
      </c>
      <c r="J124" s="129">
        <v>43771</v>
      </c>
      <c r="K124" s="127">
        <v>45597</v>
      </c>
      <c r="L124" s="115">
        <v>60</v>
      </c>
      <c r="M124" s="115">
        <v>0</v>
      </c>
      <c r="N124" s="115">
        <v>60</v>
      </c>
      <c r="O124" s="115" t="s">
        <v>448</v>
      </c>
      <c r="P124" s="136">
        <v>3991872000</v>
      </c>
      <c r="Q124" s="6" t="s">
        <v>35</v>
      </c>
      <c r="R124" s="6" t="s">
        <v>50</v>
      </c>
      <c r="S124" s="115" t="s">
        <v>449</v>
      </c>
      <c r="T124" s="136">
        <v>103000</v>
      </c>
      <c r="U124" s="136">
        <v>2000000</v>
      </c>
      <c r="V124" s="136">
        <v>1500000</v>
      </c>
      <c r="W124" s="136">
        <v>13000000</v>
      </c>
      <c r="X124" s="136">
        <v>2000000</v>
      </c>
    </row>
    <row r="125" spans="1:24" ht="15" customHeight="1" x14ac:dyDescent="0.25">
      <c r="A125" s="36" t="s">
        <v>444</v>
      </c>
      <c r="B125" s="126"/>
      <c r="C125" s="126"/>
      <c r="D125" s="115" t="s">
        <v>450</v>
      </c>
      <c r="E125" s="148"/>
      <c r="F125" s="144"/>
      <c r="G125" s="115"/>
      <c r="H125" s="115"/>
      <c r="I125" s="53"/>
      <c r="J125" s="174" t="s">
        <v>451</v>
      </c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56"/>
    </row>
    <row r="126" spans="1:24" ht="15" customHeight="1" x14ac:dyDescent="0.25">
      <c r="A126" s="36" t="s">
        <v>444</v>
      </c>
      <c r="B126" s="124"/>
      <c r="C126" s="124"/>
      <c r="D126" s="115" t="s">
        <v>452</v>
      </c>
      <c r="E126" s="149"/>
      <c r="F126" s="145"/>
      <c r="G126" s="115" t="s">
        <v>96</v>
      </c>
      <c r="H126" s="115">
        <v>3</v>
      </c>
      <c r="I126" s="53">
        <v>37.024000000000001</v>
      </c>
      <c r="J126" s="174" t="s">
        <v>453</v>
      </c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56"/>
    </row>
    <row r="127" spans="1:24" x14ac:dyDescent="0.25">
      <c r="A127" s="139" t="s">
        <v>454</v>
      </c>
      <c r="B127" s="125"/>
      <c r="C127" s="125"/>
      <c r="D127" s="115" t="s">
        <v>455</v>
      </c>
      <c r="E127" s="146" t="s">
        <v>456</v>
      </c>
      <c r="F127" s="142">
        <v>32.799999999999997</v>
      </c>
      <c r="G127" s="115"/>
      <c r="H127" s="115"/>
      <c r="I127" s="53"/>
      <c r="J127" s="129" t="s">
        <v>457</v>
      </c>
      <c r="K127" s="127" t="s">
        <v>458</v>
      </c>
      <c r="L127" s="115">
        <v>60</v>
      </c>
      <c r="M127" s="115">
        <v>0</v>
      </c>
      <c r="N127" s="115">
        <v>60</v>
      </c>
      <c r="O127" s="136">
        <v>565000</v>
      </c>
      <c r="P127" s="136">
        <v>1111920000</v>
      </c>
      <c r="Q127" s="6" t="s">
        <v>358</v>
      </c>
      <c r="R127" s="6" t="s">
        <v>50</v>
      </c>
      <c r="S127" s="136">
        <v>565000</v>
      </c>
      <c r="T127" s="136">
        <v>105000</v>
      </c>
      <c r="U127" s="136">
        <v>2000000</v>
      </c>
      <c r="V127" s="136">
        <v>1500000</v>
      </c>
      <c r="W127" s="136">
        <v>2000000</v>
      </c>
      <c r="X127" s="136">
        <v>2000000</v>
      </c>
    </row>
    <row r="128" spans="1:24" x14ac:dyDescent="0.25">
      <c r="A128" s="139" t="s">
        <v>454</v>
      </c>
      <c r="B128" s="125"/>
      <c r="C128" s="125"/>
      <c r="D128" s="115" t="s">
        <v>459</v>
      </c>
      <c r="E128" s="146"/>
      <c r="F128" s="142"/>
      <c r="G128" s="115" t="s">
        <v>52</v>
      </c>
      <c r="H128" s="115" t="s">
        <v>44</v>
      </c>
      <c r="I128" s="53">
        <v>32.799999999999997</v>
      </c>
      <c r="J128" s="129">
        <v>44160</v>
      </c>
      <c r="K128" s="127">
        <v>45985</v>
      </c>
      <c r="L128" s="146" t="s">
        <v>97</v>
      </c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</row>
    <row r="129" spans="1:24" ht="15" customHeight="1" x14ac:dyDescent="0.25">
      <c r="A129" s="36" t="s">
        <v>460</v>
      </c>
      <c r="B129" s="123"/>
      <c r="C129" s="123"/>
      <c r="D129" s="115" t="s">
        <v>461</v>
      </c>
      <c r="E129" s="115" t="s">
        <v>462</v>
      </c>
      <c r="F129" s="122">
        <v>151.19999999999999</v>
      </c>
      <c r="G129" s="115" t="s">
        <v>96</v>
      </c>
      <c r="H129" s="115" t="s">
        <v>44</v>
      </c>
      <c r="I129" s="53">
        <v>151.19999999999999</v>
      </c>
      <c r="J129" s="129">
        <v>43905</v>
      </c>
      <c r="K129" s="127">
        <v>45730</v>
      </c>
      <c r="L129" s="115">
        <v>60</v>
      </c>
      <c r="M129" s="115">
        <v>0</v>
      </c>
      <c r="N129" s="115">
        <v>60</v>
      </c>
      <c r="O129" s="136">
        <v>275000</v>
      </c>
      <c r="P129" s="136">
        <v>2494800000</v>
      </c>
      <c r="Q129" s="6" t="s">
        <v>53</v>
      </c>
      <c r="R129" s="6" t="s">
        <v>463</v>
      </c>
      <c r="S129" s="136">
        <v>275000</v>
      </c>
      <c r="T129" s="136">
        <v>50000</v>
      </c>
      <c r="U129" s="136">
        <v>2000000</v>
      </c>
      <c r="V129" s="136">
        <v>1500000</v>
      </c>
      <c r="W129" s="136">
        <v>5000000</v>
      </c>
      <c r="X129" s="136">
        <v>5000000</v>
      </c>
    </row>
    <row r="130" spans="1:24" ht="15" customHeight="1" x14ac:dyDescent="0.25">
      <c r="A130" s="36" t="s">
        <v>460</v>
      </c>
      <c r="B130" s="126"/>
      <c r="C130" s="126"/>
      <c r="D130" s="115" t="s">
        <v>464</v>
      </c>
      <c r="E130" s="147" t="s">
        <v>465</v>
      </c>
      <c r="F130" s="143">
        <v>20</v>
      </c>
      <c r="G130" s="115"/>
      <c r="H130" s="115"/>
      <c r="I130" s="53"/>
      <c r="J130" s="163">
        <v>44219</v>
      </c>
      <c r="K130" s="165">
        <v>45730</v>
      </c>
      <c r="L130" s="147">
        <v>48</v>
      </c>
      <c r="M130" s="147" t="s">
        <v>466</v>
      </c>
      <c r="N130" s="147" t="s">
        <v>467</v>
      </c>
      <c r="O130" s="136">
        <v>0</v>
      </c>
      <c r="P130" s="136">
        <v>0</v>
      </c>
      <c r="Q130" s="6">
        <v>0</v>
      </c>
      <c r="R130" s="6">
        <v>0</v>
      </c>
      <c r="S130" s="136">
        <v>0</v>
      </c>
      <c r="T130" s="136">
        <v>50000</v>
      </c>
      <c r="U130" s="136">
        <v>0</v>
      </c>
      <c r="V130" s="136">
        <v>0</v>
      </c>
      <c r="W130" s="136">
        <v>0</v>
      </c>
      <c r="X130" s="136">
        <v>0</v>
      </c>
    </row>
    <row r="131" spans="1:24" ht="57.75" customHeight="1" x14ac:dyDescent="0.25">
      <c r="A131" s="36" t="s">
        <v>460</v>
      </c>
      <c r="B131" s="124"/>
      <c r="C131" s="124"/>
      <c r="D131" s="115" t="s">
        <v>468</v>
      </c>
      <c r="E131" s="149"/>
      <c r="F131" s="145"/>
      <c r="G131" s="115" t="s">
        <v>96</v>
      </c>
      <c r="H131" s="115">
        <v>3</v>
      </c>
      <c r="I131" s="53">
        <v>20</v>
      </c>
      <c r="J131" s="164"/>
      <c r="K131" s="167"/>
      <c r="L131" s="149"/>
      <c r="M131" s="149"/>
      <c r="N131" s="149"/>
      <c r="O131" s="157" t="s">
        <v>469</v>
      </c>
      <c r="P131" s="158"/>
      <c r="Q131" s="158"/>
      <c r="R131" s="158"/>
      <c r="S131" s="158"/>
      <c r="T131" s="158"/>
      <c r="U131" s="158"/>
      <c r="V131" s="158"/>
      <c r="W131" s="158"/>
      <c r="X131" s="159"/>
    </row>
    <row r="132" spans="1:24" ht="75.75" customHeight="1" x14ac:dyDescent="0.25">
      <c r="A132" s="36" t="s">
        <v>470</v>
      </c>
      <c r="B132" s="123"/>
      <c r="C132" s="123"/>
      <c r="D132" s="115" t="s">
        <v>471</v>
      </c>
      <c r="E132" s="115" t="s">
        <v>472</v>
      </c>
      <c r="F132" s="122" t="s">
        <v>473</v>
      </c>
      <c r="G132" s="115"/>
      <c r="H132" s="115"/>
      <c r="I132" s="53"/>
      <c r="J132" s="163" t="s">
        <v>474</v>
      </c>
      <c r="K132" s="165">
        <v>45412</v>
      </c>
      <c r="L132" s="115">
        <v>60</v>
      </c>
      <c r="M132" s="115">
        <v>0</v>
      </c>
      <c r="N132" s="115">
        <v>60</v>
      </c>
      <c r="O132" s="136">
        <v>125000</v>
      </c>
      <c r="P132" s="136">
        <v>13771950000</v>
      </c>
      <c r="Q132" s="6" t="s">
        <v>35</v>
      </c>
      <c r="R132" s="6" t="s">
        <v>50</v>
      </c>
      <c r="S132" s="136">
        <v>125000</v>
      </c>
      <c r="T132" s="136">
        <v>90000</v>
      </c>
      <c r="U132" s="136">
        <v>2000000</v>
      </c>
      <c r="V132" s="136">
        <v>0</v>
      </c>
      <c r="W132" s="136">
        <v>2000000</v>
      </c>
      <c r="X132" s="136">
        <v>0</v>
      </c>
    </row>
    <row r="133" spans="1:24" ht="15" customHeight="1" x14ac:dyDescent="0.25">
      <c r="A133" s="36" t="s">
        <v>470</v>
      </c>
      <c r="B133" s="124"/>
      <c r="C133" s="124"/>
      <c r="D133" s="115" t="s">
        <v>475</v>
      </c>
      <c r="E133" s="115" t="s">
        <v>476</v>
      </c>
      <c r="F133" s="122">
        <v>817.6</v>
      </c>
      <c r="G133" s="115" t="s">
        <v>115</v>
      </c>
      <c r="H133" s="115">
        <v>1</v>
      </c>
      <c r="I133" s="53">
        <f>817.6+2002</f>
        <v>2819.6</v>
      </c>
      <c r="J133" s="164"/>
      <c r="K133" s="167"/>
      <c r="L133" s="142" t="s">
        <v>477</v>
      </c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2"/>
    </row>
    <row r="134" spans="1:24" ht="15" customHeight="1" x14ac:dyDescent="0.25">
      <c r="A134" s="139" t="s">
        <v>478</v>
      </c>
      <c r="B134" s="125"/>
      <c r="C134" s="125"/>
      <c r="D134" s="115" t="s">
        <v>479</v>
      </c>
      <c r="E134" s="146" t="s">
        <v>480</v>
      </c>
      <c r="F134" s="142">
        <v>66.599999999999994</v>
      </c>
      <c r="G134" s="115"/>
      <c r="H134" s="115"/>
      <c r="I134" s="53"/>
      <c r="J134" s="156" t="s">
        <v>481</v>
      </c>
      <c r="K134" s="127" t="s">
        <v>482</v>
      </c>
      <c r="L134" s="115">
        <v>48</v>
      </c>
      <c r="M134" s="115">
        <v>0</v>
      </c>
      <c r="N134" s="115">
        <v>48</v>
      </c>
      <c r="O134" s="136">
        <v>525000</v>
      </c>
      <c r="P134" s="136">
        <v>1678320000</v>
      </c>
      <c r="Q134" s="6" t="s">
        <v>35</v>
      </c>
      <c r="R134" s="6" t="s">
        <v>104</v>
      </c>
      <c r="S134" s="136">
        <v>525000</v>
      </c>
      <c r="T134" s="136">
        <v>103000</v>
      </c>
      <c r="U134" s="136">
        <v>2000000</v>
      </c>
      <c r="V134" s="136">
        <v>1500000</v>
      </c>
      <c r="W134" s="136">
        <v>2000000</v>
      </c>
      <c r="X134" s="136">
        <v>0</v>
      </c>
    </row>
    <row r="135" spans="1:24" ht="15" customHeight="1" x14ac:dyDescent="0.25">
      <c r="A135" s="139" t="s">
        <v>478</v>
      </c>
      <c r="B135" s="125"/>
      <c r="C135" s="125"/>
      <c r="D135" s="115" t="s">
        <v>483</v>
      </c>
      <c r="E135" s="146"/>
      <c r="F135" s="142"/>
      <c r="G135" s="115" t="s">
        <v>96</v>
      </c>
      <c r="H135" s="115" t="s">
        <v>44</v>
      </c>
      <c r="I135" s="53">
        <v>66.599999999999994</v>
      </c>
      <c r="J135" s="156"/>
      <c r="K135" s="127">
        <v>45599</v>
      </c>
      <c r="L135" s="146" t="s">
        <v>484</v>
      </c>
      <c r="M135" s="146"/>
      <c r="N135" s="146"/>
      <c r="O135" s="160" t="s">
        <v>97</v>
      </c>
      <c r="P135" s="160"/>
      <c r="Q135" s="160"/>
      <c r="R135" s="160"/>
      <c r="S135" s="160"/>
      <c r="T135" s="160"/>
      <c r="U135" s="160"/>
      <c r="V135" s="160"/>
      <c r="W135" s="160"/>
      <c r="X135" s="160"/>
    </row>
    <row r="136" spans="1:24" ht="15" customHeight="1" x14ac:dyDescent="0.25">
      <c r="A136" s="36" t="s">
        <v>485</v>
      </c>
      <c r="B136" s="123"/>
      <c r="C136" s="123"/>
      <c r="D136" s="115" t="s">
        <v>486</v>
      </c>
      <c r="E136" s="147" t="s">
        <v>487</v>
      </c>
      <c r="F136" s="143">
        <v>9</v>
      </c>
      <c r="G136" s="115"/>
      <c r="H136" s="115"/>
      <c r="I136" s="53"/>
      <c r="J136" s="129">
        <v>43709</v>
      </c>
      <c r="K136" s="127" t="s">
        <v>144</v>
      </c>
      <c r="L136" s="115">
        <v>12</v>
      </c>
      <c r="M136" s="115">
        <v>0</v>
      </c>
      <c r="N136" s="115">
        <v>12</v>
      </c>
      <c r="O136" s="136">
        <v>1350000</v>
      </c>
      <c r="P136" s="136">
        <v>145800000</v>
      </c>
      <c r="Q136" s="6" t="s">
        <v>67</v>
      </c>
      <c r="R136" s="6" t="s">
        <v>41</v>
      </c>
      <c r="S136" s="136">
        <v>1350000</v>
      </c>
      <c r="T136" s="136">
        <v>103000</v>
      </c>
      <c r="U136" s="136">
        <v>2000000</v>
      </c>
      <c r="V136" s="136">
        <v>0</v>
      </c>
      <c r="W136" s="136">
        <v>2000000</v>
      </c>
      <c r="X136" s="136">
        <v>0</v>
      </c>
    </row>
    <row r="137" spans="1:24" ht="15" customHeight="1" x14ac:dyDescent="0.25">
      <c r="A137" s="36" t="s">
        <v>485</v>
      </c>
      <c r="B137" s="126"/>
      <c r="C137" s="126"/>
      <c r="D137" s="115" t="s">
        <v>488</v>
      </c>
      <c r="E137" s="148"/>
      <c r="F137" s="144"/>
      <c r="G137" s="115"/>
      <c r="H137" s="115"/>
      <c r="I137" s="53"/>
      <c r="J137" s="129">
        <v>44158</v>
      </c>
      <c r="K137" s="127">
        <v>44524</v>
      </c>
      <c r="L137" s="115">
        <v>12</v>
      </c>
      <c r="M137" s="115">
        <v>0</v>
      </c>
      <c r="N137" s="115">
        <v>12</v>
      </c>
      <c r="O137" s="136">
        <v>1350000</v>
      </c>
      <c r="P137" s="136">
        <v>145800000</v>
      </c>
      <c r="Q137" s="6" t="s">
        <v>67</v>
      </c>
      <c r="R137" s="6" t="s">
        <v>41</v>
      </c>
      <c r="S137" s="136">
        <v>1350000</v>
      </c>
      <c r="T137" s="136">
        <v>105000</v>
      </c>
      <c r="U137" s="136">
        <v>2000000</v>
      </c>
      <c r="V137" s="136">
        <v>0</v>
      </c>
      <c r="W137" s="136">
        <v>2000000</v>
      </c>
      <c r="X137" s="136">
        <v>0</v>
      </c>
    </row>
    <row r="138" spans="1:24" ht="15" customHeight="1" x14ac:dyDescent="0.25">
      <c r="A138" s="36" t="s">
        <v>485</v>
      </c>
      <c r="B138" s="126"/>
      <c r="C138" s="126"/>
      <c r="D138" s="115" t="s">
        <v>489</v>
      </c>
      <c r="E138" s="149"/>
      <c r="F138" s="144"/>
      <c r="G138" s="115"/>
      <c r="H138" s="115"/>
      <c r="I138" s="53"/>
      <c r="J138" s="129"/>
      <c r="K138" s="127"/>
      <c r="L138" s="115"/>
      <c r="M138" s="115"/>
      <c r="N138" s="115"/>
      <c r="O138" s="136"/>
      <c r="P138" s="136"/>
      <c r="Q138" s="6"/>
      <c r="R138" s="6"/>
      <c r="S138" s="136"/>
      <c r="T138" s="136"/>
      <c r="U138" s="136"/>
      <c r="V138" s="136"/>
      <c r="W138" s="136"/>
      <c r="X138" s="136"/>
    </row>
    <row r="139" spans="1:24" ht="15" customHeight="1" x14ac:dyDescent="0.25">
      <c r="A139" s="36" t="s">
        <v>485</v>
      </c>
      <c r="B139" s="124"/>
      <c r="C139" s="124"/>
      <c r="D139" s="115" t="s">
        <v>490</v>
      </c>
      <c r="E139" s="118" t="s">
        <v>491</v>
      </c>
      <c r="F139" s="145"/>
      <c r="G139" s="115" t="s">
        <v>96</v>
      </c>
      <c r="H139" s="115" t="s">
        <v>44</v>
      </c>
      <c r="I139" s="53">
        <v>9</v>
      </c>
      <c r="J139" s="129" t="s">
        <v>492</v>
      </c>
      <c r="K139" s="127" t="s">
        <v>493</v>
      </c>
      <c r="L139" s="115">
        <v>12</v>
      </c>
      <c r="M139" s="115">
        <v>0</v>
      </c>
      <c r="N139" s="115">
        <v>12</v>
      </c>
      <c r="O139" s="136">
        <v>1350000</v>
      </c>
      <c r="P139" s="136">
        <v>145800000</v>
      </c>
      <c r="Q139" s="6" t="s">
        <v>67</v>
      </c>
      <c r="R139" s="6" t="s">
        <v>41</v>
      </c>
      <c r="S139" s="136">
        <v>1350000</v>
      </c>
      <c r="T139" s="136">
        <v>105000</v>
      </c>
      <c r="U139" s="136">
        <v>2000000</v>
      </c>
      <c r="V139" s="136">
        <v>0</v>
      </c>
      <c r="W139" s="136">
        <v>2000000</v>
      </c>
      <c r="X139" s="136">
        <v>0</v>
      </c>
    </row>
    <row r="140" spans="1:24" ht="15" customHeight="1" x14ac:dyDescent="0.25">
      <c r="A140" s="150" t="s">
        <v>494</v>
      </c>
      <c r="B140" s="123"/>
      <c r="C140" s="123"/>
      <c r="D140" s="115" t="s">
        <v>495</v>
      </c>
      <c r="E140" s="147" t="s">
        <v>496</v>
      </c>
      <c r="F140" s="143">
        <v>12</v>
      </c>
      <c r="G140" s="115"/>
      <c r="H140" s="115"/>
      <c r="I140" s="53"/>
      <c r="J140" s="129" t="s">
        <v>497</v>
      </c>
      <c r="K140" s="127" t="s">
        <v>498</v>
      </c>
      <c r="L140" s="115">
        <v>36</v>
      </c>
      <c r="M140" s="115">
        <v>0</v>
      </c>
      <c r="N140" s="115">
        <v>36</v>
      </c>
      <c r="O140" s="160" t="s">
        <v>499</v>
      </c>
      <c r="P140" s="160"/>
      <c r="Q140" s="160"/>
      <c r="R140" s="160"/>
      <c r="S140" s="136">
        <v>25000000</v>
      </c>
      <c r="T140" s="136">
        <v>0</v>
      </c>
      <c r="U140" s="136">
        <v>2000000</v>
      </c>
      <c r="V140" s="136">
        <v>0</v>
      </c>
      <c r="W140" s="136">
        <v>2000000</v>
      </c>
      <c r="X140" s="136">
        <v>2000000</v>
      </c>
    </row>
    <row r="141" spans="1:24" ht="15" customHeight="1" x14ac:dyDescent="0.25">
      <c r="A141" s="151"/>
      <c r="B141" s="124"/>
      <c r="C141" s="124"/>
      <c r="D141" s="115" t="s">
        <v>500</v>
      </c>
      <c r="E141" s="149"/>
      <c r="F141" s="145"/>
      <c r="G141" s="115" t="s">
        <v>52</v>
      </c>
      <c r="H141" s="115" t="s">
        <v>44</v>
      </c>
      <c r="I141" s="53">
        <v>12</v>
      </c>
      <c r="J141" s="129" t="s">
        <v>501</v>
      </c>
      <c r="K141" s="127" t="s">
        <v>502</v>
      </c>
      <c r="L141" s="115">
        <v>36</v>
      </c>
      <c r="M141" s="115">
        <v>0</v>
      </c>
      <c r="N141" s="115">
        <v>36</v>
      </c>
      <c r="O141" s="160" t="s">
        <v>499</v>
      </c>
      <c r="P141" s="160"/>
      <c r="Q141" s="160"/>
      <c r="R141" s="160"/>
      <c r="S141" s="136">
        <v>25000000</v>
      </c>
      <c r="T141" s="136">
        <v>0</v>
      </c>
      <c r="U141" s="136">
        <v>2000000</v>
      </c>
      <c r="V141" s="136">
        <v>0</v>
      </c>
      <c r="W141" s="136">
        <v>2000000</v>
      </c>
      <c r="X141" s="136">
        <v>2000000</v>
      </c>
    </row>
    <row r="142" spans="1:24" ht="15" customHeight="1" x14ac:dyDescent="0.25">
      <c r="A142" s="126" t="s">
        <v>503</v>
      </c>
      <c r="B142" s="126"/>
      <c r="C142" s="126"/>
      <c r="D142" s="115" t="s">
        <v>504</v>
      </c>
      <c r="E142" s="117" t="s">
        <v>505</v>
      </c>
      <c r="F142" s="120">
        <v>60</v>
      </c>
      <c r="G142" s="115" t="s">
        <v>115</v>
      </c>
      <c r="H142" s="115" t="s">
        <v>44</v>
      </c>
      <c r="I142" s="53">
        <v>60</v>
      </c>
      <c r="J142" s="129" t="s">
        <v>506</v>
      </c>
      <c r="K142" s="127" t="s">
        <v>507</v>
      </c>
      <c r="L142" s="115">
        <v>36</v>
      </c>
      <c r="M142" s="115">
        <v>0</v>
      </c>
      <c r="N142" s="115">
        <v>36</v>
      </c>
      <c r="O142" s="136">
        <v>450000</v>
      </c>
      <c r="P142" s="136">
        <v>972000000</v>
      </c>
      <c r="Q142" s="6" t="s">
        <v>35</v>
      </c>
      <c r="R142" s="6" t="s">
        <v>36</v>
      </c>
      <c r="S142" s="136">
        <v>450000</v>
      </c>
      <c r="T142" s="136">
        <v>105000</v>
      </c>
      <c r="U142" s="136">
        <v>2000000</v>
      </c>
      <c r="V142" s="136">
        <v>1500000</v>
      </c>
      <c r="W142" s="136">
        <v>2000000</v>
      </c>
      <c r="X142" s="136">
        <v>0</v>
      </c>
    </row>
    <row r="143" spans="1:24" ht="15" customHeight="1" x14ac:dyDescent="0.25">
      <c r="A143" s="150" t="s">
        <v>508</v>
      </c>
      <c r="B143" s="123"/>
      <c r="C143" s="123"/>
      <c r="D143" s="115" t="s">
        <v>509</v>
      </c>
      <c r="E143" s="147" t="s">
        <v>510</v>
      </c>
      <c r="F143" s="143">
        <v>186.88</v>
      </c>
      <c r="G143" s="115"/>
      <c r="H143" s="115"/>
      <c r="I143" s="53"/>
      <c r="J143" s="129">
        <v>43477</v>
      </c>
      <c r="K143" s="127">
        <v>44572</v>
      </c>
      <c r="L143" s="115">
        <v>36</v>
      </c>
      <c r="M143" s="115">
        <v>0</v>
      </c>
      <c r="N143" s="115">
        <v>36</v>
      </c>
      <c r="O143" s="136">
        <v>240000</v>
      </c>
      <c r="P143" s="136">
        <v>1614643200</v>
      </c>
      <c r="Q143" s="6" t="s">
        <v>358</v>
      </c>
      <c r="R143" s="6" t="s">
        <v>36</v>
      </c>
      <c r="S143" s="136">
        <v>240000</v>
      </c>
      <c r="T143" s="136">
        <v>103000</v>
      </c>
      <c r="U143" s="136">
        <v>2000000</v>
      </c>
      <c r="V143" s="136">
        <v>0</v>
      </c>
      <c r="W143" s="136">
        <v>2000000</v>
      </c>
      <c r="X143" s="136">
        <v>0</v>
      </c>
    </row>
    <row r="144" spans="1:24" ht="15" customHeight="1" x14ac:dyDescent="0.25">
      <c r="A144" s="151"/>
      <c r="B144" s="124"/>
      <c r="C144" s="124"/>
      <c r="D144" s="115" t="s">
        <v>511</v>
      </c>
      <c r="E144" s="149"/>
      <c r="F144" s="145"/>
      <c r="G144" s="115" t="s">
        <v>96</v>
      </c>
      <c r="H144" s="115">
        <v>2</v>
      </c>
      <c r="I144" s="53">
        <v>186.88</v>
      </c>
      <c r="J144" s="129" t="s">
        <v>512</v>
      </c>
      <c r="K144" s="127" t="s">
        <v>513</v>
      </c>
      <c r="L144" s="115">
        <v>12</v>
      </c>
      <c r="M144" s="115">
        <v>0</v>
      </c>
      <c r="N144" s="115">
        <v>12</v>
      </c>
      <c r="O144" s="136">
        <v>240000</v>
      </c>
      <c r="P144" s="136">
        <v>538214400</v>
      </c>
      <c r="Q144" s="6" t="s">
        <v>40</v>
      </c>
      <c r="R144" s="6" t="s">
        <v>41</v>
      </c>
      <c r="S144" s="136">
        <v>240000</v>
      </c>
      <c r="T144" s="136">
        <v>105000</v>
      </c>
      <c r="U144" s="136">
        <v>2000000</v>
      </c>
      <c r="V144" s="136">
        <v>0</v>
      </c>
      <c r="W144" s="136">
        <v>2000000</v>
      </c>
      <c r="X144" s="136">
        <v>0</v>
      </c>
    </row>
    <row r="145" spans="1:24" ht="15" customHeight="1" x14ac:dyDescent="0.25">
      <c r="A145" s="36" t="s">
        <v>514</v>
      </c>
      <c r="B145" s="123"/>
      <c r="C145" s="123"/>
      <c r="D145" s="115" t="s">
        <v>515</v>
      </c>
      <c r="E145" s="147" t="s">
        <v>283</v>
      </c>
      <c r="F145" s="143" t="s">
        <v>273</v>
      </c>
      <c r="G145" s="115"/>
      <c r="H145" s="115"/>
      <c r="I145" s="53"/>
      <c r="J145" s="129" t="s">
        <v>516</v>
      </c>
      <c r="K145" s="127" t="s">
        <v>517</v>
      </c>
      <c r="L145" s="115">
        <v>36</v>
      </c>
      <c r="M145" s="115">
        <v>0</v>
      </c>
      <c r="N145" s="115">
        <v>36</v>
      </c>
      <c r="O145" s="136" t="s">
        <v>518</v>
      </c>
      <c r="P145" s="136">
        <v>285000000</v>
      </c>
      <c r="Q145" s="142" t="s">
        <v>218</v>
      </c>
      <c r="R145" s="162"/>
      <c r="S145" s="136">
        <v>0</v>
      </c>
      <c r="T145" s="136" t="s">
        <v>519</v>
      </c>
      <c r="U145" s="136">
        <v>0</v>
      </c>
      <c r="V145" s="136">
        <v>0</v>
      </c>
      <c r="W145" s="136">
        <v>0</v>
      </c>
      <c r="X145" s="136">
        <v>0</v>
      </c>
    </row>
    <row r="146" spans="1:24" ht="48.75" customHeight="1" x14ac:dyDescent="0.25">
      <c r="A146" s="36" t="s">
        <v>514</v>
      </c>
      <c r="B146" s="124"/>
      <c r="C146" s="124"/>
      <c r="D146" s="115" t="s">
        <v>520</v>
      </c>
      <c r="E146" s="149"/>
      <c r="F146" s="145"/>
      <c r="G146" s="115" t="s">
        <v>283</v>
      </c>
      <c r="H146" s="115" t="s">
        <v>44</v>
      </c>
      <c r="I146" s="53" t="s">
        <v>265</v>
      </c>
      <c r="J146" s="129" t="s">
        <v>521</v>
      </c>
      <c r="K146" s="127" t="s">
        <v>522</v>
      </c>
      <c r="L146" s="115">
        <v>36</v>
      </c>
      <c r="M146" s="115">
        <v>0</v>
      </c>
      <c r="N146" s="115">
        <v>36</v>
      </c>
      <c r="O146" s="136" t="s">
        <v>518</v>
      </c>
      <c r="P146" s="136">
        <v>285000000</v>
      </c>
      <c r="Q146" s="142" t="s">
        <v>218</v>
      </c>
      <c r="R146" s="162"/>
      <c r="S146" s="136">
        <v>0</v>
      </c>
      <c r="T146" s="136" t="s">
        <v>519</v>
      </c>
      <c r="U146" s="136">
        <v>0</v>
      </c>
      <c r="V146" s="136">
        <v>0</v>
      </c>
      <c r="W146" s="136">
        <v>0</v>
      </c>
      <c r="X146" s="136">
        <v>0</v>
      </c>
    </row>
    <row r="147" spans="1:24" ht="26.25" customHeight="1" x14ac:dyDescent="0.25">
      <c r="A147" s="125" t="s">
        <v>523</v>
      </c>
      <c r="B147" s="125"/>
      <c r="C147" s="125"/>
      <c r="D147" s="115" t="s">
        <v>524</v>
      </c>
      <c r="E147" s="115" t="s">
        <v>505</v>
      </c>
      <c r="F147" s="122">
        <v>60</v>
      </c>
      <c r="G147" s="115" t="s">
        <v>115</v>
      </c>
      <c r="H147" s="115" t="s">
        <v>44</v>
      </c>
      <c r="I147" s="53">
        <v>60</v>
      </c>
      <c r="J147" s="129">
        <v>44211</v>
      </c>
      <c r="K147" s="127">
        <v>46036</v>
      </c>
      <c r="L147" s="115">
        <v>60</v>
      </c>
      <c r="M147" s="115">
        <v>0</v>
      </c>
      <c r="N147" s="115">
        <v>60</v>
      </c>
      <c r="O147" s="136" t="s">
        <v>525</v>
      </c>
      <c r="P147" s="136">
        <v>1296000000</v>
      </c>
      <c r="Q147" s="6" t="s">
        <v>35</v>
      </c>
      <c r="R147" s="6" t="s">
        <v>526</v>
      </c>
      <c r="S147" s="136">
        <v>450000</v>
      </c>
      <c r="T147" s="136">
        <v>105000</v>
      </c>
      <c r="U147" s="136">
        <v>2000000</v>
      </c>
      <c r="V147" s="136">
        <v>1500000</v>
      </c>
      <c r="W147" s="136">
        <v>2000000</v>
      </c>
      <c r="X147" s="136">
        <v>0</v>
      </c>
    </row>
    <row r="148" spans="1:24" ht="15" customHeight="1" x14ac:dyDescent="0.25">
      <c r="A148" s="152" t="s">
        <v>527</v>
      </c>
      <c r="B148" s="125"/>
      <c r="C148" s="125"/>
      <c r="D148" s="115" t="s">
        <v>528</v>
      </c>
      <c r="E148" s="115" t="s">
        <v>529</v>
      </c>
      <c r="F148" s="122">
        <v>31.5</v>
      </c>
      <c r="G148" s="115" t="s">
        <v>115</v>
      </c>
      <c r="H148" s="115" t="s">
        <v>44</v>
      </c>
      <c r="I148" s="53">
        <v>31.5</v>
      </c>
      <c r="J148" s="129">
        <v>44316</v>
      </c>
      <c r="K148" s="127">
        <v>45776</v>
      </c>
      <c r="L148" s="115">
        <v>48</v>
      </c>
      <c r="M148" s="115">
        <v>0</v>
      </c>
      <c r="N148" s="115">
        <v>48</v>
      </c>
      <c r="O148" s="136">
        <v>410000</v>
      </c>
      <c r="P148" s="136">
        <v>619920000</v>
      </c>
      <c r="Q148" s="6" t="s">
        <v>530</v>
      </c>
      <c r="R148" s="6" t="s">
        <v>104</v>
      </c>
      <c r="S148" s="136">
        <v>410000</v>
      </c>
      <c r="T148" s="136">
        <v>105000</v>
      </c>
      <c r="U148" s="136">
        <v>2000000</v>
      </c>
      <c r="V148" s="136">
        <v>1500000</v>
      </c>
      <c r="W148" s="136">
        <v>2000000</v>
      </c>
      <c r="X148" s="136">
        <v>0</v>
      </c>
    </row>
    <row r="149" spans="1:24" ht="15" customHeight="1" x14ac:dyDescent="0.25">
      <c r="A149" s="152"/>
      <c r="B149" s="125"/>
      <c r="C149" s="125"/>
      <c r="D149" s="115" t="s">
        <v>531</v>
      </c>
      <c r="E149" s="115" t="s">
        <v>532</v>
      </c>
      <c r="F149" s="122">
        <v>64.83</v>
      </c>
      <c r="G149" s="115" t="s">
        <v>115</v>
      </c>
      <c r="H149" s="115" t="s">
        <v>44</v>
      </c>
      <c r="I149" s="53">
        <v>64.83</v>
      </c>
      <c r="J149" s="129">
        <v>44316</v>
      </c>
      <c r="K149" s="127">
        <v>45776</v>
      </c>
      <c r="L149" s="115">
        <v>48</v>
      </c>
      <c r="M149" s="115">
        <v>0</v>
      </c>
      <c r="N149" s="115">
        <v>48</v>
      </c>
      <c r="O149" s="136">
        <v>380000</v>
      </c>
      <c r="P149" s="136">
        <v>1182499200</v>
      </c>
      <c r="Q149" s="6" t="s">
        <v>530</v>
      </c>
      <c r="R149" s="6" t="s">
        <v>104</v>
      </c>
      <c r="S149" s="136">
        <v>380000</v>
      </c>
      <c r="T149" s="136">
        <v>105000</v>
      </c>
      <c r="U149" s="136">
        <v>2000000</v>
      </c>
      <c r="V149" s="136">
        <v>1500000</v>
      </c>
      <c r="W149" s="136">
        <v>4000000</v>
      </c>
      <c r="X149" s="136">
        <v>0</v>
      </c>
    </row>
    <row r="150" spans="1:24" ht="40.5" customHeight="1" x14ac:dyDescent="0.25">
      <c r="A150" s="139" t="s">
        <v>533</v>
      </c>
      <c r="B150" s="125"/>
      <c r="C150" s="125"/>
      <c r="D150" s="115" t="s">
        <v>534</v>
      </c>
      <c r="E150" s="115" t="s">
        <v>535</v>
      </c>
      <c r="F150" s="122">
        <v>166.21</v>
      </c>
      <c r="G150" s="115"/>
      <c r="H150" s="115"/>
      <c r="I150" s="53"/>
      <c r="J150" s="129">
        <v>42767</v>
      </c>
      <c r="K150" s="127">
        <v>44592</v>
      </c>
      <c r="L150" s="115">
        <v>60</v>
      </c>
      <c r="M150" s="115">
        <v>0</v>
      </c>
      <c r="N150" s="115">
        <v>60</v>
      </c>
      <c r="O150" s="136" t="s">
        <v>536</v>
      </c>
      <c r="P150" s="136">
        <v>3610081200</v>
      </c>
      <c r="Q150" s="6" t="s">
        <v>530</v>
      </c>
      <c r="R150" s="6" t="s">
        <v>104</v>
      </c>
      <c r="S150" s="136">
        <v>350000</v>
      </c>
      <c r="T150" s="136">
        <v>103000</v>
      </c>
      <c r="U150" s="136">
        <v>2000000</v>
      </c>
      <c r="V150" s="136">
        <v>0</v>
      </c>
      <c r="W150" s="136">
        <v>2000000</v>
      </c>
      <c r="X150" s="136">
        <v>0</v>
      </c>
    </row>
    <row r="151" spans="1:24" ht="15" customHeight="1" x14ac:dyDescent="0.25">
      <c r="A151" s="139" t="s">
        <v>533</v>
      </c>
      <c r="B151" s="125"/>
      <c r="C151" s="125"/>
      <c r="D151" s="115" t="s">
        <v>537</v>
      </c>
      <c r="E151" s="115" t="s">
        <v>538</v>
      </c>
      <c r="F151" s="122">
        <v>166.66</v>
      </c>
      <c r="G151" s="115"/>
      <c r="H151" s="115"/>
      <c r="I151" s="53"/>
      <c r="J151" s="156">
        <v>43174</v>
      </c>
      <c r="K151" s="154">
        <v>44999</v>
      </c>
      <c r="L151" s="146" t="s">
        <v>539</v>
      </c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</row>
    <row r="152" spans="1:24" ht="66" customHeight="1" x14ac:dyDescent="0.25">
      <c r="A152" s="139" t="s">
        <v>533</v>
      </c>
      <c r="B152" s="125"/>
      <c r="C152" s="125"/>
      <c r="D152" s="115" t="s">
        <v>537</v>
      </c>
      <c r="E152" s="115" t="s">
        <v>540</v>
      </c>
      <c r="F152" s="122" t="s">
        <v>541</v>
      </c>
      <c r="G152" s="115" t="s">
        <v>52</v>
      </c>
      <c r="H152" s="115">
        <v>2</v>
      </c>
      <c r="I152" s="53">
        <v>339.24</v>
      </c>
      <c r="J152" s="156"/>
      <c r="K152" s="154"/>
      <c r="L152" s="146" t="s">
        <v>542</v>
      </c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</row>
    <row r="153" spans="1:24" ht="15" customHeight="1" x14ac:dyDescent="0.25">
      <c r="A153" s="36" t="s">
        <v>543</v>
      </c>
      <c r="B153" s="123"/>
      <c r="C153" s="123"/>
      <c r="D153" s="115" t="s">
        <v>544</v>
      </c>
      <c r="E153" s="147" t="s">
        <v>545</v>
      </c>
      <c r="F153" s="122">
        <v>70.86</v>
      </c>
      <c r="G153" s="115"/>
      <c r="H153" s="115"/>
      <c r="I153" s="53"/>
      <c r="J153" s="156" t="s">
        <v>546</v>
      </c>
      <c r="K153" s="154">
        <v>44316</v>
      </c>
      <c r="L153" s="115">
        <v>60</v>
      </c>
      <c r="M153" s="115">
        <v>0</v>
      </c>
      <c r="N153" s="115">
        <v>60</v>
      </c>
      <c r="O153" s="136">
        <v>370000</v>
      </c>
      <c r="P153" s="136">
        <v>1573092000</v>
      </c>
      <c r="Q153" s="6" t="s">
        <v>35</v>
      </c>
      <c r="R153" s="6" t="s">
        <v>50</v>
      </c>
      <c r="S153" s="136">
        <v>370000</v>
      </c>
      <c r="T153" s="136">
        <v>103000</v>
      </c>
      <c r="U153" s="136">
        <v>2000000</v>
      </c>
      <c r="V153" s="136">
        <v>0</v>
      </c>
      <c r="W153" s="136">
        <v>2000000</v>
      </c>
      <c r="X153" s="136">
        <v>0</v>
      </c>
    </row>
    <row r="154" spans="1:24" ht="15" customHeight="1" x14ac:dyDescent="0.25">
      <c r="A154" s="36" t="s">
        <v>543</v>
      </c>
      <c r="B154" s="126"/>
      <c r="C154" s="126"/>
      <c r="D154" s="115" t="s">
        <v>547</v>
      </c>
      <c r="E154" s="148"/>
      <c r="F154" s="143">
        <v>68.430000000000007</v>
      </c>
      <c r="G154" s="115"/>
      <c r="H154" s="115"/>
      <c r="I154" s="53"/>
      <c r="J154" s="156"/>
      <c r="K154" s="154"/>
      <c r="L154" s="146" t="s">
        <v>542</v>
      </c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</row>
    <row r="155" spans="1:24" ht="15" customHeight="1" x14ac:dyDescent="0.25">
      <c r="A155" s="36" t="s">
        <v>543</v>
      </c>
      <c r="B155" s="124"/>
      <c r="C155" s="124"/>
      <c r="D155" s="115" t="s">
        <v>548</v>
      </c>
      <c r="E155" s="149"/>
      <c r="F155" s="145"/>
      <c r="G155" s="115" t="s">
        <v>96</v>
      </c>
      <c r="H155" s="115">
        <v>1</v>
      </c>
      <c r="I155" s="53">
        <v>68.430000000000007</v>
      </c>
      <c r="J155" s="129" t="s">
        <v>220</v>
      </c>
      <c r="K155" s="127" t="s">
        <v>549</v>
      </c>
      <c r="L155" s="115">
        <v>12</v>
      </c>
      <c r="M155" s="115">
        <v>0</v>
      </c>
      <c r="N155" s="115">
        <v>12</v>
      </c>
      <c r="O155" s="136">
        <v>370000</v>
      </c>
      <c r="P155" s="136">
        <v>303829200</v>
      </c>
      <c r="Q155" s="142" t="s">
        <v>550</v>
      </c>
      <c r="R155" s="162"/>
      <c r="S155" s="136">
        <v>370000</v>
      </c>
      <c r="T155" s="136">
        <v>105000</v>
      </c>
      <c r="U155" s="136">
        <v>2000000</v>
      </c>
      <c r="V155" s="136">
        <v>0</v>
      </c>
      <c r="W155" s="136">
        <v>2000000</v>
      </c>
      <c r="X155" s="136">
        <v>0</v>
      </c>
    </row>
    <row r="156" spans="1:24" ht="39.75" customHeight="1" x14ac:dyDescent="0.25">
      <c r="A156" s="125" t="s">
        <v>551</v>
      </c>
      <c r="B156" s="125"/>
      <c r="C156" s="125"/>
      <c r="D156" s="115" t="s">
        <v>552</v>
      </c>
      <c r="E156" s="115" t="s">
        <v>553</v>
      </c>
      <c r="F156" s="122">
        <v>715.94</v>
      </c>
      <c r="G156" s="115" t="s">
        <v>96</v>
      </c>
      <c r="H156" s="115">
        <v>2</v>
      </c>
      <c r="I156" s="53">
        <v>715.94</v>
      </c>
      <c r="J156" s="129" t="s">
        <v>554</v>
      </c>
      <c r="K156" s="127" t="s">
        <v>555</v>
      </c>
      <c r="L156" s="115">
        <v>60</v>
      </c>
      <c r="M156" s="115">
        <v>0</v>
      </c>
      <c r="N156" s="115">
        <v>60</v>
      </c>
      <c r="O156" s="136">
        <v>90000</v>
      </c>
      <c r="P156" s="136">
        <v>3866076000</v>
      </c>
      <c r="Q156" s="6" t="s">
        <v>35</v>
      </c>
      <c r="R156" s="6" t="s">
        <v>50</v>
      </c>
      <c r="S156" s="136">
        <v>90000</v>
      </c>
      <c r="T156" s="136">
        <v>90000</v>
      </c>
      <c r="U156" s="136">
        <v>2000000</v>
      </c>
      <c r="V156" s="136">
        <v>2000000</v>
      </c>
      <c r="W156" s="136">
        <v>10000000</v>
      </c>
      <c r="X156" s="136">
        <v>0</v>
      </c>
    </row>
    <row r="157" spans="1:24" ht="15" customHeight="1" x14ac:dyDescent="0.25">
      <c r="A157" s="139" t="s">
        <v>556</v>
      </c>
      <c r="B157" s="125"/>
      <c r="C157" s="125"/>
      <c r="D157" s="115" t="s">
        <v>557</v>
      </c>
      <c r="E157" s="146" t="s">
        <v>558</v>
      </c>
      <c r="F157" s="142">
        <v>116.15</v>
      </c>
      <c r="G157" s="115"/>
      <c r="H157" s="115"/>
      <c r="I157" s="53"/>
      <c r="J157" s="156">
        <v>43302</v>
      </c>
      <c r="K157" s="127">
        <v>45127</v>
      </c>
      <c r="L157" s="115">
        <v>60</v>
      </c>
      <c r="M157" s="115">
        <v>0</v>
      </c>
      <c r="N157" s="115">
        <v>60</v>
      </c>
      <c r="O157" s="136" t="s">
        <v>559</v>
      </c>
      <c r="P157" s="136">
        <v>3386934000</v>
      </c>
      <c r="Q157" s="6" t="s">
        <v>200</v>
      </c>
      <c r="R157" s="6" t="s">
        <v>560</v>
      </c>
      <c r="S157" s="136">
        <v>475000</v>
      </c>
      <c r="T157" s="136">
        <v>103000</v>
      </c>
      <c r="U157" s="136">
        <v>2000000</v>
      </c>
      <c r="V157" s="136">
        <v>0</v>
      </c>
      <c r="W157" s="136">
        <v>2000000</v>
      </c>
      <c r="X157" s="136">
        <v>0</v>
      </c>
    </row>
    <row r="158" spans="1:24" ht="15" customHeight="1" x14ac:dyDescent="0.25">
      <c r="A158" s="139" t="s">
        <v>556</v>
      </c>
      <c r="B158" s="125"/>
      <c r="C158" s="125"/>
      <c r="D158" s="115" t="s">
        <v>561</v>
      </c>
      <c r="E158" s="146"/>
      <c r="F158" s="142"/>
      <c r="G158" s="115" t="s">
        <v>52</v>
      </c>
      <c r="H158" s="115" t="s">
        <v>44</v>
      </c>
      <c r="I158" s="53">
        <v>116.15</v>
      </c>
      <c r="J158" s="156"/>
      <c r="K158" s="146" t="s">
        <v>562</v>
      </c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</row>
    <row r="159" spans="1:24" ht="15" customHeight="1" x14ac:dyDescent="0.25">
      <c r="A159" s="139" t="s">
        <v>556</v>
      </c>
      <c r="B159" s="125"/>
      <c r="C159" s="125"/>
      <c r="D159" s="115" t="s">
        <v>563</v>
      </c>
      <c r="E159" s="146" t="s">
        <v>564</v>
      </c>
      <c r="F159" s="142">
        <v>55.3</v>
      </c>
      <c r="G159" s="115"/>
      <c r="H159" s="115"/>
      <c r="I159" s="53"/>
      <c r="J159" s="156">
        <v>43532</v>
      </c>
      <c r="K159" s="127">
        <v>45128</v>
      </c>
      <c r="L159" s="115" t="s">
        <v>565</v>
      </c>
      <c r="M159" s="115">
        <v>0</v>
      </c>
      <c r="N159" s="115" t="s">
        <v>565</v>
      </c>
      <c r="O159" s="136">
        <v>600000</v>
      </c>
      <c r="P159" s="136">
        <v>1740344516</v>
      </c>
      <c r="Q159" s="6" t="s">
        <v>67</v>
      </c>
      <c r="R159" s="6" t="s">
        <v>566</v>
      </c>
      <c r="S159" s="136">
        <v>600000</v>
      </c>
      <c r="T159" s="136">
        <v>103000</v>
      </c>
      <c r="U159" s="136">
        <v>2000000</v>
      </c>
      <c r="V159" s="136">
        <v>0</v>
      </c>
      <c r="W159" s="136">
        <v>9000000</v>
      </c>
      <c r="X159" s="136">
        <v>0</v>
      </c>
    </row>
    <row r="160" spans="1:24" ht="15" customHeight="1" x14ac:dyDescent="0.25">
      <c r="A160" s="139" t="s">
        <v>556</v>
      </c>
      <c r="B160" s="125"/>
      <c r="C160" s="125"/>
      <c r="D160" s="115" t="s">
        <v>567</v>
      </c>
      <c r="E160" s="146"/>
      <c r="F160" s="142"/>
      <c r="G160" s="115" t="s">
        <v>96</v>
      </c>
      <c r="H160" s="115" t="s">
        <v>44</v>
      </c>
      <c r="I160" s="53">
        <v>55.3</v>
      </c>
      <c r="J160" s="156"/>
      <c r="K160" s="146" t="s">
        <v>568</v>
      </c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</row>
    <row r="161" spans="1:24" ht="28.5" customHeight="1" x14ac:dyDescent="0.25">
      <c r="A161" s="139" t="s">
        <v>569</v>
      </c>
      <c r="B161" s="125"/>
      <c r="C161" s="125"/>
      <c r="D161" s="115" t="s">
        <v>570</v>
      </c>
      <c r="E161" s="146" t="s">
        <v>571</v>
      </c>
      <c r="F161" s="142" t="s">
        <v>572</v>
      </c>
      <c r="G161" s="115"/>
      <c r="H161" s="115"/>
      <c r="I161" s="53"/>
      <c r="J161" s="156">
        <v>42992</v>
      </c>
      <c r="K161" s="127">
        <v>44817</v>
      </c>
      <c r="L161" s="115">
        <v>60</v>
      </c>
      <c r="M161" s="115">
        <v>0</v>
      </c>
      <c r="N161" s="115">
        <v>60</v>
      </c>
      <c r="O161" s="136" t="s">
        <v>573</v>
      </c>
      <c r="P161" s="136">
        <v>1786725000</v>
      </c>
      <c r="Q161" s="6" t="s">
        <v>35</v>
      </c>
      <c r="R161" s="6" t="s">
        <v>50</v>
      </c>
      <c r="S161" s="136">
        <v>425000</v>
      </c>
      <c r="T161" s="136" t="s">
        <v>574</v>
      </c>
      <c r="U161" s="136">
        <v>2000000</v>
      </c>
      <c r="V161" s="136">
        <v>0</v>
      </c>
      <c r="W161" s="136">
        <v>2000000</v>
      </c>
      <c r="X161" s="136">
        <v>0</v>
      </c>
    </row>
    <row r="162" spans="1:24" ht="15" customHeight="1" x14ac:dyDescent="0.25">
      <c r="A162" s="139" t="s">
        <v>569</v>
      </c>
      <c r="B162" s="125"/>
      <c r="C162" s="125"/>
      <c r="D162" s="115" t="s">
        <v>575</v>
      </c>
      <c r="E162" s="146"/>
      <c r="F162" s="142"/>
      <c r="G162" s="115" t="s">
        <v>115</v>
      </c>
      <c r="H162" s="115" t="s">
        <v>44</v>
      </c>
      <c r="I162" s="53">
        <f>60+34.23</f>
        <v>94.22999999999999</v>
      </c>
      <c r="J162" s="156"/>
      <c r="K162" s="154" t="s">
        <v>576</v>
      </c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</row>
    <row r="163" spans="1:24" ht="15" customHeight="1" x14ac:dyDescent="0.25">
      <c r="A163" s="150" t="s">
        <v>577</v>
      </c>
      <c r="B163" s="123"/>
      <c r="C163" s="123"/>
      <c r="D163" s="115" t="s">
        <v>578</v>
      </c>
      <c r="E163" s="147" t="s">
        <v>579</v>
      </c>
      <c r="F163" s="143">
        <v>33.229999999999997</v>
      </c>
      <c r="G163" s="115"/>
      <c r="H163" s="115"/>
      <c r="I163" s="53"/>
      <c r="J163" s="129">
        <v>43856</v>
      </c>
      <c r="K163" s="127">
        <v>44221</v>
      </c>
      <c r="L163" s="115">
        <v>12</v>
      </c>
      <c r="M163" s="115">
        <v>0</v>
      </c>
      <c r="N163" s="115">
        <v>12</v>
      </c>
      <c r="O163" s="136">
        <v>500000</v>
      </c>
      <c r="P163" s="136">
        <v>199380000</v>
      </c>
      <c r="Q163" s="6" t="s">
        <v>67</v>
      </c>
      <c r="R163" s="6" t="s">
        <v>41</v>
      </c>
      <c r="S163" s="136">
        <v>500000</v>
      </c>
      <c r="T163" s="136">
        <v>103000</v>
      </c>
      <c r="U163" s="136">
        <v>2000000</v>
      </c>
      <c r="V163" s="136">
        <v>1500000</v>
      </c>
      <c r="W163" s="136">
        <v>2000000</v>
      </c>
      <c r="X163" s="136">
        <v>0</v>
      </c>
    </row>
    <row r="164" spans="1:24" ht="15" customHeight="1" x14ac:dyDescent="0.25">
      <c r="A164" s="153"/>
      <c r="B164" s="126"/>
      <c r="C164" s="126"/>
      <c r="D164" s="115" t="s">
        <v>580</v>
      </c>
      <c r="E164" s="148"/>
      <c r="F164" s="144"/>
      <c r="G164" s="115"/>
      <c r="H164" s="115"/>
      <c r="I164" s="53"/>
      <c r="J164" s="154" t="s">
        <v>581</v>
      </c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</row>
    <row r="165" spans="1:24" ht="15" customHeight="1" x14ac:dyDescent="0.25">
      <c r="A165" s="153"/>
      <c r="B165" s="126"/>
      <c r="C165" s="126"/>
      <c r="D165" s="115" t="s">
        <v>582</v>
      </c>
      <c r="E165" s="149"/>
      <c r="F165" s="145"/>
      <c r="G165" s="115"/>
      <c r="H165" s="115"/>
      <c r="I165" s="53"/>
      <c r="J165" s="129" t="s">
        <v>583</v>
      </c>
      <c r="K165" s="127" t="s">
        <v>584</v>
      </c>
      <c r="L165" s="115">
        <v>12</v>
      </c>
      <c r="M165" s="115">
        <v>0</v>
      </c>
      <c r="N165" s="115">
        <v>12</v>
      </c>
      <c r="O165" s="136">
        <v>500000</v>
      </c>
      <c r="P165" s="136">
        <v>199380000</v>
      </c>
      <c r="Q165" s="6" t="s">
        <v>40</v>
      </c>
      <c r="R165" s="6" t="s">
        <v>41</v>
      </c>
      <c r="S165" s="136">
        <v>500000</v>
      </c>
      <c r="T165" s="136">
        <v>103000</v>
      </c>
      <c r="U165" s="136">
        <v>2000000</v>
      </c>
      <c r="V165" s="136">
        <v>1500000</v>
      </c>
      <c r="W165" s="136">
        <v>2000000</v>
      </c>
      <c r="X165" s="136">
        <v>0</v>
      </c>
    </row>
    <row r="166" spans="1:24" ht="15" customHeight="1" x14ac:dyDescent="0.25">
      <c r="A166" s="151"/>
      <c r="B166" s="124"/>
      <c r="C166" s="124"/>
      <c r="D166" s="115" t="s">
        <v>585</v>
      </c>
      <c r="E166" s="118" t="s">
        <v>586</v>
      </c>
      <c r="F166" s="121">
        <v>22.81</v>
      </c>
      <c r="G166" s="115" t="s">
        <v>52</v>
      </c>
      <c r="H166" s="115" t="s">
        <v>44</v>
      </c>
      <c r="I166" s="53">
        <v>22.81</v>
      </c>
      <c r="J166" s="129" t="s">
        <v>517</v>
      </c>
      <c r="K166" s="127">
        <v>45565</v>
      </c>
      <c r="L166" s="115">
        <v>36</v>
      </c>
      <c r="M166" s="115">
        <v>0</v>
      </c>
      <c r="N166" s="115">
        <v>36</v>
      </c>
      <c r="O166" s="136">
        <v>535000</v>
      </c>
      <c r="P166" s="136">
        <v>439320600</v>
      </c>
      <c r="Q166" s="6" t="s">
        <v>35</v>
      </c>
      <c r="R166" s="6" t="s">
        <v>36</v>
      </c>
      <c r="S166" s="136">
        <v>535000</v>
      </c>
      <c r="T166" s="136">
        <v>105000</v>
      </c>
      <c r="U166" s="136">
        <v>2000000</v>
      </c>
      <c r="V166" s="136">
        <v>1500000</v>
      </c>
      <c r="W166" s="136">
        <v>2000000</v>
      </c>
      <c r="X166" s="136">
        <v>0</v>
      </c>
    </row>
    <row r="167" spans="1:24" ht="15" customHeight="1" x14ac:dyDescent="0.25">
      <c r="A167" s="125" t="s">
        <v>587</v>
      </c>
      <c r="B167" s="125"/>
      <c r="C167" s="125"/>
      <c r="D167" s="115" t="s">
        <v>588</v>
      </c>
      <c r="E167" s="115" t="s">
        <v>589</v>
      </c>
      <c r="F167" s="44" t="s">
        <v>590</v>
      </c>
      <c r="G167" s="115" t="s">
        <v>265</v>
      </c>
      <c r="H167" s="115" t="s">
        <v>265</v>
      </c>
      <c r="I167" s="53" t="s">
        <v>265</v>
      </c>
      <c r="J167" s="129">
        <v>43831</v>
      </c>
      <c r="K167" s="127" t="s">
        <v>284</v>
      </c>
      <c r="L167" s="115">
        <v>60</v>
      </c>
      <c r="M167" s="115">
        <v>0</v>
      </c>
      <c r="N167" s="115">
        <v>60</v>
      </c>
      <c r="O167" s="160" t="s">
        <v>591</v>
      </c>
      <c r="P167" s="160"/>
      <c r="Q167" s="179">
        <v>1</v>
      </c>
      <c r="R167" s="146"/>
      <c r="S167" s="160" t="s">
        <v>592</v>
      </c>
      <c r="T167" s="160"/>
      <c r="U167" s="160"/>
      <c r="V167" s="160"/>
      <c r="W167" s="160"/>
      <c r="X167" s="160"/>
    </row>
    <row r="168" spans="1:24" ht="15" customHeight="1" x14ac:dyDescent="0.25">
      <c r="A168" s="125" t="s">
        <v>593</v>
      </c>
      <c r="B168" s="125"/>
      <c r="C168" s="125"/>
      <c r="D168" s="115" t="s">
        <v>594</v>
      </c>
      <c r="E168" s="115" t="s">
        <v>595</v>
      </c>
      <c r="F168" s="122">
        <v>111.81</v>
      </c>
      <c r="G168" s="115" t="s">
        <v>96</v>
      </c>
      <c r="H168" s="115">
        <v>3</v>
      </c>
      <c r="I168" s="53">
        <v>111.81</v>
      </c>
      <c r="J168" s="129">
        <v>43936</v>
      </c>
      <c r="K168" s="127">
        <v>45030</v>
      </c>
      <c r="L168" s="115">
        <v>36</v>
      </c>
      <c r="M168" s="115">
        <v>0</v>
      </c>
      <c r="N168" s="115">
        <v>36</v>
      </c>
      <c r="O168" s="136">
        <v>175000</v>
      </c>
      <c r="P168" s="136">
        <v>704403000</v>
      </c>
      <c r="Q168" s="6" t="s">
        <v>35</v>
      </c>
      <c r="R168" s="6" t="s">
        <v>36</v>
      </c>
      <c r="S168" s="136">
        <v>175000</v>
      </c>
      <c r="T168" s="136">
        <v>103000</v>
      </c>
      <c r="U168" s="136">
        <v>2000000</v>
      </c>
      <c r="V168" s="136">
        <v>1500000</v>
      </c>
      <c r="W168" s="136">
        <v>2000000</v>
      </c>
      <c r="X168" s="136">
        <v>2000000</v>
      </c>
    </row>
    <row r="169" spans="1:24" ht="26.25" customHeight="1" x14ac:dyDescent="0.25">
      <c r="A169" s="125" t="s">
        <v>596</v>
      </c>
      <c r="B169" s="125"/>
      <c r="C169" s="125"/>
      <c r="D169" s="115" t="s">
        <v>597</v>
      </c>
      <c r="E169" s="115" t="s">
        <v>598</v>
      </c>
      <c r="F169" s="122">
        <v>17.649999999999999</v>
      </c>
      <c r="G169" s="115" t="s">
        <v>52</v>
      </c>
      <c r="H169" s="115">
        <v>1</v>
      </c>
      <c r="I169" s="53">
        <v>17.649999999999999</v>
      </c>
      <c r="J169" s="129">
        <v>44257</v>
      </c>
      <c r="K169" s="127">
        <v>44986</v>
      </c>
      <c r="L169" s="115">
        <v>24</v>
      </c>
      <c r="M169" s="115">
        <v>0</v>
      </c>
      <c r="N169" s="115">
        <v>24</v>
      </c>
      <c r="O169" s="136" t="s">
        <v>599</v>
      </c>
      <c r="P169" s="136">
        <v>153555000</v>
      </c>
      <c r="Q169" s="6" t="s">
        <v>358</v>
      </c>
      <c r="R169" s="6" t="s">
        <v>600</v>
      </c>
      <c r="S169" s="136">
        <v>375000</v>
      </c>
      <c r="T169" s="136">
        <v>105000</v>
      </c>
      <c r="U169" s="136">
        <v>2000000</v>
      </c>
      <c r="V169" s="136">
        <v>1500000</v>
      </c>
      <c r="W169" s="136">
        <v>2000000</v>
      </c>
      <c r="X169" s="136">
        <v>0</v>
      </c>
    </row>
    <row r="170" spans="1:24" ht="15" customHeight="1" x14ac:dyDescent="0.25">
      <c r="A170" s="152" t="s">
        <v>601</v>
      </c>
      <c r="B170" s="125"/>
      <c r="C170" s="125"/>
      <c r="D170" s="115" t="s">
        <v>602</v>
      </c>
      <c r="E170" s="146" t="s">
        <v>603</v>
      </c>
      <c r="F170" s="122">
        <v>96.42</v>
      </c>
      <c r="G170" s="115"/>
      <c r="H170" s="115"/>
      <c r="I170" s="53"/>
      <c r="J170" s="156" t="s">
        <v>604</v>
      </c>
      <c r="K170" s="154">
        <v>44895</v>
      </c>
      <c r="L170" s="115">
        <v>60</v>
      </c>
      <c r="M170" s="115">
        <v>0</v>
      </c>
      <c r="N170" s="115">
        <v>60</v>
      </c>
      <c r="O170" s="136">
        <v>380000</v>
      </c>
      <c r="P170" s="136">
        <v>2198376000</v>
      </c>
      <c r="Q170" s="6" t="s">
        <v>35</v>
      </c>
      <c r="R170" s="6" t="s">
        <v>50</v>
      </c>
      <c r="S170" s="136">
        <v>0</v>
      </c>
      <c r="T170" s="136">
        <v>103000</v>
      </c>
      <c r="U170" s="136">
        <v>2000000</v>
      </c>
      <c r="V170" s="136">
        <v>0</v>
      </c>
      <c r="W170" s="136">
        <v>2000000</v>
      </c>
      <c r="X170" s="136">
        <v>0</v>
      </c>
    </row>
    <row r="171" spans="1:24" ht="15" customHeight="1" x14ac:dyDescent="0.25">
      <c r="A171" s="152"/>
      <c r="B171" s="125"/>
      <c r="C171" s="125"/>
      <c r="D171" s="115" t="s">
        <v>605</v>
      </c>
      <c r="E171" s="146"/>
      <c r="F171" s="122">
        <v>94.56</v>
      </c>
      <c r="G171" s="115" t="s">
        <v>52</v>
      </c>
      <c r="H171" s="115">
        <v>1</v>
      </c>
      <c r="I171" s="53">
        <v>94.56</v>
      </c>
      <c r="J171" s="156"/>
      <c r="K171" s="154"/>
      <c r="L171" s="146" t="s">
        <v>606</v>
      </c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</row>
    <row r="172" spans="1:24" ht="15" customHeight="1" x14ac:dyDescent="0.25">
      <c r="A172" s="150" t="s">
        <v>607</v>
      </c>
      <c r="B172" s="123"/>
      <c r="C172" s="123"/>
      <c r="D172" s="115" t="s">
        <v>608</v>
      </c>
      <c r="E172" s="147" t="s">
        <v>609</v>
      </c>
      <c r="F172" s="143">
        <v>84.16</v>
      </c>
      <c r="G172" s="115"/>
      <c r="H172" s="115"/>
      <c r="I172" s="53"/>
      <c r="J172" s="129">
        <v>43549</v>
      </c>
      <c r="K172" s="127">
        <v>44644</v>
      </c>
      <c r="L172" s="115">
        <v>36</v>
      </c>
      <c r="M172" s="115">
        <v>0</v>
      </c>
      <c r="N172" s="115">
        <v>36</v>
      </c>
      <c r="O172" s="136">
        <v>380000</v>
      </c>
      <c r="P172" s="136">
        <v>1151308800</v>
      </c>
      <c r="Q172" s="6" t="s">
        <v>610</v>
      </c>
      <c r="R172" s="6" t="s">
        <v>184</v>
      </c>
      <c r="S172" s="136">
        <v>380000</v>
      </c>
      <c r="T172" s="136">
        <v>103000</v>
      </c>
      <c r="U172" s="136">
        <v>2000000</v>
      </c>
      <c r="V172" s="136">
        <v>0</v>
      </c>
      <c r="W172" s="136">
        <v>2000000</v>
      </c>
      <c r="X172" s="136">
        <v>0</v>
      </c>
    </row>
    <row r="173" spans="1:24" ht="15" customHeight="1" x14ac:dyDescent="0.25">
      <c r="A173" s="151"/>
      <c r="B173" s="124"/>
      <c r="C173" s="124"/>
      <c r="D173" s="115" t="s">
        <v>611</v>
      </c>
      <c r="E173" s="149"/>
      <c r="F173" s="145"/>
      <c r="G173" s="115" t="s">
        <v>43</v>
      </c>
      <c r="H173" s="115">
        <v>1</v>
      </c>
      <c r="I173" s="53">
        <v>84.16</v>
      </c>
      <c r="J173" s="129">
        <v>44767</v>
      </c>
      <c r="K173" s="127">
        <v>45862</v>
      </c>
      <c r="L173" s="115">
        <v>36</v>
      </c>
      <c r="M173" s="115">
        <v>0</v>
      </c>
      <c r="N173" s="115">
        <v>36</v>
      </c>
      <c r="O173" s="136">
        <v>380000</v>
      </c>
      <c r="P173" s="136">
        <v>1151308800</v>
      </c>
      <c r="Q173" s="6" t="s">
        <v>35</v>
      </c>
      <c r="R173" s="6" t="s">
        <v>36</v>
      </c>
      <c r="S173" s="136">
        <v>380000</v>
      </c>
      <c r="T173" s="136">
        <v>105000</v>
      </c>
      <c r="U173" s="136">
        <v>2000000</v>
      </c>
      <c r="V173" s="136">
        <v>0</v>
      </c>
      <c r="W173" s="136">
        <v>2000000</v>
      </c>
      <c r="X173" s="136">
        <v>0</v>
      </c>
    </row>
    <row r="174" spans="1:24" ht="39" customHeight="1" x14ac:dyDescent="0.25">
      <c r="A174" s="36" t="s">
        <v>612</v>
      </c>
      <c r="B174" s="123"/>
      <c r="C174" s="123"/>
      <c r="D174" s="115" t="s">
        <v>613</v>
      </c>
      <c r="E174" s="147" t="s">
        <v>614</v>
      </c>
      <c r="F174" s="143">
        <v>63.05</v>
      </c>
      <c r="G174" s="115"/>
      <c r="H174" s="115"/>
      <c r="I174" s="53"/>
      <c r="J174" s="129" t="s">
        <v>615</v>
      </c>
      <c r="K174" s="127">
        <v>45504</v>
      </c>
      <c r="L174" s="115">
        <v>36</v>
      </c>
      <c r="M174" s="115">
        <v>0</v>
      </c>
      <c r="N174" s="115">
        <v>36</v>
      </c>
      <c r="O174" s="136" t="s">
        <v>616</v>
      </c>
      <c r="P174" s="136">
        <v>907920000</v>
      </c>
      <c r="Q174" s="6" t="s">
        <v>358</v>
      </c>
      <c r="R174" s="6" t="s">
        <v>617</v>
      </c>
      <c r="S174" s="136">
        <v>450000</v>
      </c>
      <c r="T174" s="136">
        <v>105000</v>
      </c>
      <c r="U174" s="136">
        <v>2000000</v>
      </c>
      <c r="V174" s="136">
        <v>1500000</v>
      </c>
      <c r="W174" s="136">
        <v>5000000</v>
      </c>
      <c r="X174" s="136">
        <v>2000000</v>
      </c>
    </row>
    <row r="175" spans="1:24" ht="15" customHeight="1" x14ac:dyDescent="0.25">
      <c r="A175" s="36" t="s">
        <v>612</v>
      </c>
      <c r="B175" s="126"/>
      <c r="C175" s="126"/>
      <c r="D175" s="115" t="s">
        <v>618</v>
      </c>
      <c r="E175" s="149"/>
      <c r="F175" s="145"/>
      <c r="G175" s="115" t="s">
        <v>52</v>
      </c>
      <c r="H175" s="115" t="s">
        <v>44</v>
      </c>
      <c r="I175" s="53">
        <v>63.05</v>
      </c>
      <c r="J175" s="129">
        <v>44469</v>
      </c>
      <c r="K175" s="127">
        <v>45564</v>
      </c>
      <c r="L175" s="115">
        <v>36</v>
      </c>
      <c r="M175" s="115">
        <v>0</v>
      </c>
      <c r="N175" s="115">
        <v>36</v>
      </c>
      <c r="O175" s="157" t="s">
        <v>97</v>
      </c>
      <c r="P175" s="158"/>
      <c r="Q175" s="158"/>
      <c r="R175" s="158"/>
      <c r="S175" s="158"/>
      <c r="T175" s="158"/>
      <c r="U175" s="158"/>
      <c r="V175" s="158"/>
      <c r="W175" s="158"/>
      <c r="X175" s="159"/>
    </row>
    <row r="176" spans="1:24" ht="37.5" customHeight="1" x14ac:dyDescent="0.25">
      <c r="A176" s="36" t="s">
        <v>612</v>
      </c>
      <c r="B176" s="124"/>
      <c r="C176" s="124"/>
      <c r="D176" s="115" t="s">
        <v>619</v>
      </c>
      <c r="E176" s="118" t="s">
        <v>620</v>
      </c>
      <c r="F176" s="121">
        <v>2.8</v>
      </c>
      <c r="G176" s="115" t="s">
        <v>52</v>
      </c>
      <c r="H176" s="115" t="s">
        <v>44</v>
      </c>
      <c r="I176" s="53">
        <v>2.8</v>
      </c>
      <c r="J176" s="129">
        <v>44501</v>
      </c>
      <c r="K176" s="127">
        <v>45564</v>
      </c>
      <c r="L176" s="115">
        <v>34</v>
      </c>
      <c r="M176" s="115" t="s">
        <v>244</v>
      </c>
      <c r="N176" s="115" t="s">
        <v>621</v>
      </c>
      <c r="O176" s="136" t="s">
        <v>616</v>
      </c>
      <c r="P176" s="136">
        <v>39307333</v>
      </c>
      <c r="Q176" s="6" t="s">
        <v>35</v>
      </c>
      <c r="R176" s="6" t="s">
        <v>36</v>
      </c>
      <c r="S176" s="136">
        <v>0</v>
      </c>
      <c r="T176" s="136">
        <v>0</v>
      </c>
      <c r="U176" s="136">
        <v>0</v>
      </c>
      <c r="V176" s="136">
        <v>0</v>
      </c>
      <c r="W176" s="136">
        <v>0</v>
      </c>
      <c r="X176" s="136">
        <v>0</v>
      </c>
    </row>
    <row r="177" spans="1:24" ht="15" customHeight="1" x14ac:dyDescent="0.25">
      <c r="A177" s="125" t="s">
        <v>622</v>
      </c>
      <c r="B177" s="125"/>
      <c r="C177" s="125"/>
      <c r="D177" s="115" t="s">
        <v>623</v>
      </c>
      <c r="E177" s="115" t="s">
        <v>624</v>
      </c>
      <c r="F177" s="122">
        <v>700</v>
      </c>
      <c r="G177" s="115" t="s">
        <v>52</v>
      </c>
      <c r="H177" s="115">
        <v>3</v>
      </c>
      <c r="I177" s="53">
        <v>700</v>
      </c>
      <c r="J177" s="129" t="s">
        <v>625</v>
      </c>
      <c r="K177" s="127">
        <v>44773</v>
      </c>
      <c r="L177" s="115">
        <v>60</v>
      </c>
      <c r="M177" s="115">
        <v>0</v>
      </c>
      <c r="N177" s="115">
        <v>60</v>
      </c>
      <c r="O177" s="160" t="s">
        <v>626</v>
      </c>
      <c r="P177" s="160"/>
      <c r="Q177" s="160"/>
      <c r="R177" s="160"/>
      <c r="S177" s="160">
        <v>50000</v>
      </c>
      <c r="T177" s="160"/>
      <c r="U177" s="136">
        <v>2000000</v>
      </c>
      <c r="V177" s="136">
        <v>0</v>
      </c>
      <c r="W177" s="136">
        <v>20000000</v>
      </c>
      <c r="X177" s="136">
        <v>0</v>
      </c>
    </row>
    <row r="178" spans="1:24" ht="15" customHeight="1" x14ac:dyDescent="0.25">
      <c r="A178" s="150" t="s">
        <v>627</v>
      </c>
      <c r="B178" s="123"/>
      <c r="C178" s="123"/>
      <c r="D178" s="115" t="s">
        <v>628</v>
      </c>
      <c r="E178" s="147" t="s">
        <v>629</v>
      </c>
      <c r="F178" s="143">
        <v>127.42</v>
      </c>
      <c r="G178" s="115"/>
      <c r="H178" s="115"/>
      <c r="I178" s="53"/>
      <c r="J178" s="129">
        <v>42767</v>
      </c>
      <c r="K178" s="127">
        <v>44592</v>
      </c>
      <c r="L178" s="115">
        <v>60</v>
      </c>
      <c r="M178" s="115">
        <v>0</v>
      </c>
      <c r="N178" s="115">
        <v>60</v>
      </c>
      <c r="O178" s="136">
        <v>400000</v>
      </c>
      <c r="P178" s="136">
        <v>3058080000</v>
      </c>
      <c r="Q178" s="6" t="s">
        <v>35</v>
      </c>
      <c r="R178" s="6" t="s">
        <v>104</v>
      </c>
      <c r="S178" s="136">
        <v>400000</v>
      </c>
      <c r="T178" s="136">
        <v>103000</v>
      </c>
      <c r="U178" s="136">
        <v>2000000</v>
      </c>
      <c r="V178" s="136">
        <v>0</v>
      </c>
      <c r="W178" s="136">
        <v>2000000</v>
      </c>
      <c r="X178" s="136">
        <v>0</v>
      </c>
    </row>
    <row r="179" spans="1:24" ht="15" customHeight="1" x14ac:dyDescent="0.25">
      <c r="A179" s="151"/>
      <c r="B179" s="124"/>
      <c r="C179" s="124"/>
      <c r="D179" s="115" t="s">
        <v>630</v>
      </c>
      <c r="E179" s="149"/>
      <c r="F179" s="145"/>
      <c r="G179" s="115" t="s">
        <v>96</v>
      </c>
      <c r="H179" s="115">
        <v>1</v>
      </c>
      <c r="I179" s="53">
        <v>127.42</v>
      </c>
      <c r="J179" s="129">
        <v>44751</v>
      </c>
      <c r="K179" s="127">
        <v>45846</v>
      </c>
      <c r="L179" s="115">
        <v>36</v>
      </c>
      <c r="M179" s="115">
        <v>0</v>
      </c>
      <c r="N179" s="115">
        <v>36</v>
      </c>
      <c r="O179" s="136">
        <v>400000</v>
      </c>
      <c r="P179" s="136">
        <v>1834848000</v>
      </c>
      <c r="Q179" s="6" t="s">
        <v>35</v>
      </c>
      <c r="R179" s="6" t="s">
        <v>36</v>
      </c>
      <c r="S179" s="136">
        <v>400000</v>
      </c>
      <c r="T179" s="136">
        <v>105000</v>
      </c>
      <c r="U179" s="136">
        <v>2000000</v>
      </c>
      <c r="V179" s="136">
        <v>0</v>
      </c>
      <c r="W179" s="136">
        <v>2000000</v>
      </c>
      <c r="X179" s="136">
        <v>0</v>
      </c>
    </row>
    <row r="180" spans="1:24" ht="15" customHeight="1" x14ac:dyDescent="0.25">
      <c r="A180" s="36" t="s">
        <v>631</v>
      </c>
      <c r="B180" s="123"/>
      <c r="C180" s="123"/>
      <c r="D180" s="115" t="s">
        <v>632</v>
      </c>
      <c r="E180" s="147" t="s">
        <v>633</v>
      </c>
      <c r="F180" s="122">
        <v>75</v>
      </c>
      <c r="G180" s="115"/>
      <c r="H180" s="115"/>
      <c r="I180" s="53"/>
      <c r="J180" s="129">
        <v>43132</v>
      </c>
      <c r="K180" s="127">
        <v>43861</v>
      </c>
      <c r="L180" s="115">
        <v>36</v>
      </c>
      <c r="M180" s="115">
        <v>0</v>
      </c>
      <c r="N180" s="115">
        <v>36</v>
      </c>
      <c r="O180" s="136">
        <v>165000</v>
      </c>
      <c r="P180" s="136">
        <v>445500000</v>
      </c>
      <c r="Q180" s="6" t="s">
        <v>35</v>
      </c>
      <c r="R180" s="6" t="s">
        <v>36</v>
      </c>
      <c r="S180" s="136">
        <v>165000</v>
      </c>
      <c r="T180" s="136">
        <v>103000</v>
      </c>
      <c r="U180" s="136">
        <v>2000000</v>
      </c>
      <c r="V180" s="136">
        <v>0</v>
      </c>
      <c r="W180" s="136">
        <v>2000000</v>
      </c>
      <c r="X180" s="136">
        <v>0</v>
      </c>
    </row>
    <row r="181" spans="1:24" ht="15" customHeight="1" x14ac:dyDescent="0.25">
      <c r="A181" s="36" t="s">
        <v>631</v>
      </c>
      <c r="B181" s="126"/>
      <c r="C181" s="126"/>
      <c r="D181" s="115" t="s">
        <v>634</v>
      </c>
      <c r="E181" s="148"/>
      <c r="F181" s="143">
        <v>68.760000000000005</v>
      </c>
      <c r="G181" s="115"/>
      <c r="H181" s="115"/>
      <c r="I181" s="53"/>
      <c r="J181" s="129">
        <v>43156</v>
      </c>
      <c r="K181" s="127">
        <v>44220</v>
      </c>
      <c r="L181" s="146" t="s">
        <v>635</v>
      </c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</row>
    <row r="182" spans="1:24" ht="15" customHeight="1" x14ac:dyDescent="0.25">
      <c r="A182" s="36" t="s">
        <v>631</v>
      </c>
      <c r="B182" s="126"/>
      <c r="C182" s="126"/>
      <c r="D182" s="115" t="s">
        <v>636</v>
      </c>
      <c r="E182" s="148"/>
      <c r="F182" s="144"/>
      <c r="G182" s="115"/>
      <c r="H182" s="115"/>
      <c r="I182" s="53"/>
      <c r="J182" s="129">
        <v>44390</v>
      </c>
      <c r="K182" s="127" t="s">
        <v>637</v>
      </c>
      <c r="L182" s="115">
        <v>3</v>
      </c>
      <c r="M182" s="115">
        <v>0</v>
      </c>
      <c r="N182" s="115">
        <v>3</v>
      </c>
      <c r="O182" s="136">
        <v>165000</v>
      </c>
      <c r="P182" s="136">
        <v>34036200</v>
      </c>
      <c r="Q182" s="142" t="s">
        <v>218</v>
      </c>
      <c r="R182" s="162"/>
      <c r="S182" s="136">
        <v>165000</v>
      </c>
      <c r="T182" s="136">
        <v>105000</v>
      </c>
      <c r="U182" s="136">
        <v>2000000</v>
      </c>
      <c r="V182" s="136">
        <v>0</v>
      </c>
      <c r="W182" s="136">
        <v>2000000</v>
      </c>
      <c r="X182" s="136">
        <v>0</v>
      </c>
    </row>
    <row r="183" spans="1:24" ht="15" customHeight="1" x14ac:dyDescent="0.25">
      <c r="A183" s="36" t="s">
        <v>631</v>
      </c>
      <c r="B183" s="126"/>
      <c r="C183" s="126"/>
      <c r="D183" s="115" t="s">
        <v>638</v>
      </c>
      <c r="E183" s="148"/>
      <c r="F183" s="144"/>
      <c r="G183" s="115"/>
      <c r="H183" s="115"/>
      <c r="I183" s="53"/>
      <c r="J183" s="129">
        <v>44511</v>
      </c>
      <c r="K183" s="127">
        <v>44602</v>
      </c>
      <c r="L183" s="115">
        <v>3</v>
      </c>
      <c r="M183" s="115">
        <v>0</v>
      </c>
      <c r="N183" s="115">
        <v>3</v>
      </c>
      <c r="O183" s="136">
        <v>165000</v>
      </c>
      <c r="P183" s="136">
        <v>34036200</v>
      </c>
      <c r="Q183" s="142" t="s">
        <v>218</v>
      </c>
      <c r="R183" s="162"/>
      <c r="S183" s="136">
        <v>165000</v>
      </c>
      <c r="T183" s="136">
        <v>105000</v>
      </c>
      <c r="U183" s="136">
        <v>2000000</v>
      </c>
      <c r="V183" s="136">
        <v>0</v>
      </c>
      <c r="W183" s="136">
        <v>2000000</v>
      </c>
      <c r="X183" s="136">
        <v>0</v>
      </c>
    </row>
    <row r="184" spans="1:24" ht="15" customHeight="1" x14ac:dyDescent="0.25">
      <c r="A184" s="36" t="s">
        <v>631</v>
      </c>
      <c r="B184" s="126"/>
      <c r="C184" s="126"/>
      <c r="D184" s="115" t="s">
        <v>639</v>
      </c>
      <c r="E184" s="148"/>
      <c r="F184" s="144"/>
      <c r="G184" s="115"/>
      <c r="H184" s="115"/>
      <c r="I184" s="53"/>
      <c r="J184" s="129">
        <v>44603</v>
      </c>
      <c r="K184" s="127" t="s">
        <v>640</v>
      </c>
      <c r="L184" s="115">
        <v>3</v>
      </c>
      <c r="M184" s="115">
        <v>0</v>
      </c>
      <c r="N184" s="115">
        <v>3</v>
      </c>
      <c r="O184" s="136">
        <v>165000</v>
      </c>
      <c r="P184" s="136">
        <v>34036200</v>
      </c>
      <c r="Q184" s="142" t="s">
        <v>218</v>
      </c>
      <c r="R184" s="162"/>
      <c r="S184" s="136">
        <v>165000</v>
      </c>
      <c r="T184" s="136">
        <v>105000</v>
      </c>
      <c r="U184" s="136">
        <v>2000000</v>
      </c>
      <c r="V184" s="136">
        <v>0</v>
      </c>
      <c r="W184" s="136">
        <v>2000000</v>
      </c>
      <c r="X184" s="136">
        <v>0</v>
      </c>
    </row>
    <row r="185" spans="1:24" ht="15" customHeight="1" x14ac:dyDescent="0.25">
      <c r="A185" s="36" t="s">
        <v>631</v>
      </c>
      <c r="B185" s="124"/>
      <c r="C185" s="124"/>
      <c r="D185" s="115" t="s">
        <v>641</v>
      </c>
      <c r="E185" s="149"/>
      <c r="F185" s="145"/>
      <c r="G185" s="115" t="s">
        <v>96</v>
      </c>
      <c r="H185" s="115">
        <v>2</v>
      </c>
      <c r="I185" s="53">
        <v>68.760000000000005</v>
      </c>
      <c r="J185" s="129" t="s">
        <v>642</v>
      </c>
      <c r="K185" s="127" t="s">
        <v>643</v>
      </c>
      <c r="L185" s="115">
        <v>3</v>
      </c>
      <c r="M185" s="115">
        <v>0</v>
      </c>
      <c r="N185" s="115">
        <v>3</v>
      </c>
      <c r="O185" s="136">
        <v>165000</v>
      </c>
      <c r="P185" s="136">
        <v>34036200</v>
      </c>
      <c r="Q185" s="142" t="s">
        <v>218</v>
      </c>
      <c r="R185" s="162"/>
      <c r="S185" s="136">
        <v>165000</v>
      </c>
      <c r="T185" s="136">
        <v>105000</v>
      </c>
      <c r="U185" s="136">
        <v>2000000</v>
      </c>
      <c r="V185" s="136">
        <v>0</v>
      </c>
      <c r="W185" s="136">
        <v>2000000</v>
      </c>
      <c r="X185" s="136">
        <v>0</v>
      </c>
    </row>
    <row r="186" spans="1:24" ht="15" customHeight="1" x14ac:dyDescent="0.25">
      <c r="A186" s="150" t="s">
        <v>644</v>
      </c>
      <c r="B186" s="123"/>
      <c r="C186" s="123"/>
      <c r="D186" s="115" t="s">
        <v>645</v>
      </c>
      <c r="E186" s="115" t="s">
        <v>646</v>
      </c>
      <c r="F186" s="143">
        <v>51.78</v>
      </c>
      <c r="G186" s="115"/>
      <c r="H186" s="115"/>
      <c r="I186" s="53"/>
      <c r="J186" s="129" t="s">
        <v>647</v>
      </c>
      <c r="K186" s="127" t="s">
        <v>648</v>
      </c>
      <c r="L186" s="115">
        <v>60</v>
      </c>
      <c r="M186" s="115">
        <v>0</v>
      </c>
      <c r="N186" s="115">
        <v>60</v>
      </c>
      <c r="O186" s="136">
        <v>525000</v>
      </c>
      <c r="P186" s="136">
        <v>1631070000</v>
      </c>
      <c r="Q186" s="6" t="s">
        <v>35</v>
      </c>
      <c r="R186" s="6" t="s">
        <v>104</v>
      </c>
      <c r="S186" s="136">
        <v>525000</v>
      </c>
      <c r="T186" s="136">
        <v>103000</v>
      </c>
      <c r="U186" s="136">
        <v>2000000</v>
      </c>
      <c r="V186" s="136">
        <v>0</v>
      </c>
      <c r="W186" s="136">
        <v>2000000</v>
      </c>
      <c r="X186" s="136">
        <v>0</v>
      </c>
    </row>
    <row r="187" spans="1:24" ht="15" customHeight="1" x14ac:dyDescent="0.25">
      <c r="A187" s="151"/>
      <c r="B187" s="124"/>
      <c r="C187" s="124"/>
      <c r="D187" s="115" t="s">
        <v>649</v>
      </c>
      <c r="E187" s="115" t="s">
        <v>650</v>
      </c>
      <c r="F187" s="145"/>
      <c r="G187" s="115" t="s">
        <v>52</v>
      </c>
      <c r="H187" s="115" t="s">
        <v>44</v>
      </c>
      <c r="I187" s="53">
        <v>51.78</v>
      </c>
      <c r="J187" s="129">
        <v>44447</v>
      </c>
      <c r="K187" s="127">
        <v>44813</v>
      </c>
      <c r="L187" s="115">
        <v>12</v>
      </c>
      <c r="M187" s="115">
        <v>0</v>
      </c>
      <c r="N187" s="115">
        <v>12</v>
      </c>
      <c r="O187" s="136">
        <v>475000</v>
      </c>
      <c r="P187" s="136">
        <v>295146000</v>
      </c>
      <c r="Q187" s="6" t="s">
        <v>651</v>
      </c>
      <c r="R187" s="6" t="s">
        <v>652</v>
      </c>
      <c r="S187" s="136">
        <v>475000</v>
      </c>
      <c r="T187" s="136">
        <v>105000</v>
      </c>
      <c r="U187" s="136">
        <v>2000000</v>
      </c>
      <c r="V187" s="136">
        <v>0</v>
      </c>
      <c r="W187" s="136">
        <v>2000000</v>
      </c>
      <c r="X187" s="136">
        <v>0</v>
      </c>
    </row>
    <row r="188" spans="1:24" ht="63" customHeight="1" x14ac:dyDescent="0.25">
      <c r="A188" s="125" t="s">
        <v>653</v>
      </c>
      <c r="B188" s="125"/>
      <c r="C188" s="125"/>
      <c r="D188" s="115" t="s">
        <v>654</v>
      </c>
      <c r="E188" s="115" t="s">
        <v>655</v>
      </c>
      <c r="F188" s="122" t="s">
        <v>656</v>
      </c>
      <c r="G188" s="115" t="s">
        <v>43</v>
      </c>
      <c r="H188" s="115">
        <v>2</v>
      </c>
      <c r="I188" s="53">
        <v>2056.7460000000001</v>
      </c>
      <c r="J188" s="129">
        <v>43214</v>
      </c>
      <c r="K188" s="127">
        <v>45100</v>
      </c>
      <c r="L188" s="115">
        <v>60</v>
      </c>
      <c r="M188" s="115" t="s">
        <v>657</v>
      </c>
      <c r="N188" s="115">
        <v>62</v>
      </c>
      <c r="O188" s="136">
        <v>93500</v>
      </c>
      <c r="P188" s="136">
        <v>11538345060</v>
      </c>
      <c r="Q188" s="6" t="s">
        <v>658</v>
      </c>
      <c r="R188" s="6" t="s">
        <v>659</v>
      </c>
      <c r="S188" s="136">
        <v>93500</v>
      </c>
      <c r="T188" s="136">
        <v>87050</v>
      </c>
      <c r="U188" s="136">
        <v>2000000</v>
      </c>
      <c r="V188" s="136">
        <v>0</v>
      </c>
      <c r="W188" s="136">
        <v>2000000</v>
      </c>
      <c r="X188" s="136">
        <v>0</v>
      </c>
    </row>
    <row r="189" spans="1:24" ht="15" customHeight="1" x14ac:dyDescent="0.25">
      <c r="A189" s="125" t="s">
        <v>660</v>
      </c>
      <c r="B189" s="125"/>
      <c r="C189" s="125"/>
      <c r="D189" s="115" t="s">
        <v>661</v>
      </c>
      <c r="E189" s="115" t="s">
        <v>662</v>
      </c>
      <c r="F189" s="122">
        <v>106.395</v>
      </c>
      <c r="G189" s="115" t="s">
        <v>115</v>
      </c>
      <c r="H189" s="115" t="s">
        <v>44</v>
      </c>
      <c r="I189" s="53">
        <v>106.395</v>
      </c>
      <c r="J189" s="129">
        <v>43155</v>
      </c>
      <c r="K189" s="127">
        <v>44980</v>
      </c>
      <c r="L189" s="115">
        <v>60</v>
      </c>
      <c r="M189" s="115">
        <v>0</v>
      </c>
      <c r="N189" s="115">
        <v>60</v>
      </c>
      <c r="O189" s="136">
        <v>390000</v>
      </c>
      <c r="P189" s="136">
        <v>2489643000</v>
      </c>
      <c r="Q189" s="6" t="s">
        <v>35</v>
      </c>
      <c r="R189" s="6" t="s">
        <v>50</v>
      </c>
      <c r="S189" s="136">
        <v>390000</v>
      </c>
      <c r="T189" s="136">
        <v>103000</v>
      </c>
      <c r="U189" s="136">
        <v>2000000</v>
      </c>
      <c r="V189" s="136">
        <v>0</v>
      </c>
      <c r="W189" s="136">
        <v>2000000</v>
      </c>
      <c r="X189" s="136">
        <v>0</v>
      </c>
    </row>
    <row r="190" spans="1:24" ht="15" customHeight="1" x14ac:dyDescent="0.25">
      <c r="A190" s="150" t="s">
        <v>663</v>
      </c>
      <c r="B190" s="123"/>
      <c r="C190" s="123"/>
      <c r="D190" s="115" t="s">
        <v>664</v>
      </c>
      <c r="E190" s="115" t="s">
        <v>665</v>
      </c>
      <c r="F190" s="143">
        <v>1.69</v>
      </c>
      <c r="G190" s="115"/>
      <c r="H190" s="115"/>
      <c r="I190" s="53"/>
      <c r="J190" s="129" t="s">
        <v>345</v>
      </c>
      <c r="K190" s="127" t="s">
        <v>346</v>
      </c>
      <c r="L190" s="115">
        <v>12</v>
      </c>
      <c r="M190" s="115">
        <v>0</v>
      </c>
      <c r="N190" s="115">
        <v>12</v>
      </c>
      <c r="O190" s="136">
        <v>800000</v>
      </c>
      <c r="P190" s="136">
        <v>16224000</v>
      </c>
      <c r="Q190" s="6" t="s">
        <v>67</v>
      </c>
      <c r="R190" s="6" t="s">
        <v>41</v>
      </c>
      <c r="S190" s="136">
        <v>800000</v>
      </c>
      <c r="T190" s="136">
        <v>105000</v>
      </c>
      <c r="U190" s="136">
        <v>2000000</v>
      </c>
      <c r="V190" s="136">
        <v>1500000</v>
      </c>
      <c r="W190" s="136">
        <v>2000000</v>
      </c>
      <c r="X190" s="136">
        <v>0</v>
      </c>
    </row>
    <row r="191" spans="1:24" ht="15" customHeight="1" x14ac:dyDescent="0.25">
      <c r="A191" s="151"/>
      <c r="B191" s="124"/>
      <c r="C191" s="124"/>
      <c r="D191" s="115" t="s">
        <v>666</v>
      </c>
      <c r="E191" s="116" t="s">
        <v>667</v>
      </c>
      <c r="F191" s="145"/>
      <c r="G191" s="115" t="s">
        <v>52</v>
      </c>
      <c r="H191" s="115">
        <v>1</v>
      </c>
      <c r="I191" s="53">
        <v>1.69</v>
      </c>
      <c r="J191" s="129" t="s">
        <v>349</v>
      </c>
      <c r="K191" s="127" t="s">
        <v>350</v>
      </c>
      <c r="L191" s="115">
        <v>12</v>
      </c>
      <c r="M191" s="115">
        <v>0</v>
      </c>
      <c r="N191" s="115">
        <v>12</v>
      </c>
      <c r="O191" s="136">
        <v>800000</v>
      </c>
      <c r="P191" s="136">
        <v>16224000</v>
      </c>
      <c r="Q191" s="6" t="s">
        <v>67</v>
      </c>
      <c r="R191" s="6" t="s">
        <v>41</v>
      </c>
      <c r="S191" s="136">
        <v>800000</v>
      </c>
      <c r="T191" s="136">
        <v>105000</v>
      </c>
      <c r="U191" s="136">
        <v>2000000</v>
      </c>
      <c r="V191" s="136">
        <v>1500000</v>
      </c>
      <c r="W191" s="136">
        <v>2000000</v>
      </c>
      <c r="X191" s="136">
        <v>0</v>
      </c>
    </row>
    <row r="192" spans="1:24" ht="15" customHeight="1" x14ac:dyDescent="0.25">
      <c r="A192" s="150" t="s">
        <v>668</v>
      </c>
      <c r="B192" s="123"/>
      <c r="C192" s="123"/>
      <c r="D192" s="115" t="s">
        <v>669</v>
      </c>
      <c r="E192" s="147" t="s">
        <v>670</v>
      </c>
      <c r="F192" s="143">
        <v>100</v>
      </c>
      <c r="G192" s="115"/>
      <c r="H192" s="115"/>
      <c r="I192" s="53"/>
      <c r="J192" s="129">
        <v>43724</v>
      </c>
      <c r="K192" s="127">
        <v>44819</v>
      </c>
      <c r="L192" s="115">
        <v>36</v>
      </c>
      <c r="M192" s="115">
        <v>0</v>
      </c>
      <c r="N192" s="115">
        <v>36</v>
      </c>
      <c r="O192" s="136">
        <v>475000</v>
      </c>
      <c r="P192" s="136">
        <v>1710000000</v>
      </c>
      <c r="Q192" s="6" t="s">
        <v>35</v>
      </c>
      <c r="R192" s="6" t="s">
        <v>36</v>
      </c>
      <c r="S192" s="136">
        <v>475000</v>
      </c>
      <c r="T192" s="136">
        <v>103000</v>
      </c>
      <c r="U192" s="136">
        <v>4000000</v>
      </c>
      <c r="V192" s="136">
        <v>1500000</v>
      </c>
      <c r="W192" s="136">
        <v>6800000</v>
      </c>
      <c r="X192" s="136">
        <v>0</v>
      </c>
    </row>
    <row r="193" spans="1:24" ht="15" customHeight="1" x14ac:dyDescent="0.25">
      <c r="A193" s="151"/>
      <c r="B193" s="124"/>
      <c r="C193" s="124"/>
      <c r="D193" s="115" t="s">
        <v>671</v>
      </c>
      <c r="E193" s="149"/>
      <c r="F193" s="145"/>
      <c r="G193" s="115" t="s">
        <v>52</v>
      </c>
      <c r="H193" s="115" t="s">
        <v>44</v>
      </c>
      <c r="I193" s="53">
        <v>100</v>
      </c>
      <c r="J193" s="142" t="s">
        <v>672</v>
      </c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2"/>
    </row>
    <row r="194" spans="1:24" ht="28.5" customHeight="1" x14ac:dyDescent="0.25">
      <c r="A194" s="150" t="s">
        <v>673</v>
      </c>
      <c r="B194" s="123"/>
      <c r="C194" s="123"/>
      <c r="D194" s="115" t="s">
        <v>674</v>
      </c>
      <c r="E194" s="147" t="s">
        <v>675</v>
      </c>
      <c r="F194" s="143">
        <v>91</v>
      </c>
      <c r="G194" s="115"/>
      <c r="H194" s="115"/>
      <c r="I194" s="53"/>
      <c r="J194" s="129">
        <v>43473</v>
      </c>
      <c r="K194" s="127">
        <v>44568</v>
      </c>
      <c r="L194" s="115">
        <v>36</v>
      </c>
      <c r="M194" s="115">
        <v>0</v>
      </c>
      <c r="N194" s="115">
        <v>36</v>
      </c>
      <c r="O194" s="136" t="s">
        <v>676</v>
      </c>
      <c r="P194" s="136">
        <v>1490580000</v>
      </c>
      <c r="Q194" s="6" t="s">
        <v>35</v>
      </c>
      <c r="R194" s="6" t="s">
        <v>36</v>
      </c>
      <c r="S194" s="136">
        <v>445000</v>
      </c>
      <c r="T194" s="136">
        <v>103000</v>
      </c>
      <c r="U194" s="136">
        <v>2000000</v>
      </c>
      <c r="V194" s="136">
        <v>0</v>
      </c>
      <c r="W194" s="136">
        <v>2000000</v>
      </c>
      <c r="X194" s="136">
        <v>0</v>
      </c>
    </row>
    <row r="195" spans="1:24" ht="15" customHeight="1" x14ac:dyDescent="0.25">
      <c r="A195" s="151"/>
      <c r="B195" s="124"/>
      <c r="C195" s="124"/>
      <c r="D195" s="115" t="s">
        <v>677</v>
      </c>
      <c r="E195" s="149"/>
      <c r="F195" s="145"/>
      <c r="G195" s="115" t="s">
        <v>115</v>
      </c>
      <c r="H195" s="115" t="s">
        <v>44</v>
      </c>
      <c r="I195" s="53">
        <v>91</v>
      </c>
      <c r="J195" s="129">
        <v>44763</v>
      </c>
      <c r="K195" s="127">
        <v>45493</v>
      </c>
      <c r="L195" s="115">
        <v>24</v>
      </c>
      <c r="M195" s="115">
        <v>0</v>
      </c>
      <c r="N195" s="115">
        <v>24</v>
      </c>
      <c r="O195" s="136">
        <v>460000</v>
      </c>
      <c r="P195" s="136">
        <v>1004640000</v>
      </c>
      <c r="Q195" s="6" t="s">
        <v>35</v>
      </c>
      <c r="R195" s="6" t="s">
        <v>678</v>
      </c>
      <c r="S195" s="136">
        <v>460000</v>
      </c>
      <c r="T195" s="136">
        <v>105000</v>
      </c>
      <c r="U195" s="136">
        <v>2000000</v>
      </c>
      <c r="V195" s="136">
        <v>0</v>
      </c>
      <c r="W195" s="136">
        <v>2000000</v>
      </c>
      <c r="X195" s="136">
        <v>0</v>
      </c>
    </row>
    <row r="196" spans="1:24" ht="15" customHeight="1" x14ac:dyDescent="0.25">
      <c r="A196" s="139" t="s">
        <v>679</v>
      </c>
      <c r="B196" s="125"/>
      <c r="C196" s="125"/>
      <c r="D196" s="115" t="s">
        <v>680</v>
      </c>
      <c r="E196" s="115" t="s">
        <v>681</v>
      </c>
      <c r="F196" s="122">
        <v>134.86000000000001</v>
      </c>
      <c r="G196" s="115" t="s">
        <v>96</v>
      </c>
      <c r="H196" s="115" t="s">
        <v>44</v>
      </c>
      <c r="I196" s="53">
        <v>134.86000000000001</v>
      </c>
      <c r="J196" s="156">
        <v>43647</v>
      </c>
      <c r="K196" s="154">
        <v>45565</v>
      </c>
      <c r="L196" s="115">
        <v>60</v>
      </c>
      <c r="M196" s="115" t="s">
        <v>682</v>
      </c>
      <c r="N196" s="115">
        <v>63</v>
      </c>
      <c r="O196" s="136">
        <v>325000</v>
      </c>
      <c r="P196" s="136">
        <v>2629770000</v>
      </c>
      <c r="Q196" s="6" t="s">
        <v>658</v>
      </c>
      <c r="R196" s="6" t="s">
        <v>683</v>
      </c>
      <c r="S196" s="136">
        <v>325000</v>
      </c>
      <c r="T196" s="136">
        <v>103000</v>
      </c>
      <c r="U196" s="136">
        <v>2000000</v>
      </c>
      <c r="V196" s="136">
        <v>2000000</v>
      </c>
      <c r="W196" s="136">
        <v>20000000</v>
      </c>
      <c r="X196" s="136">
        <v>5000000</v>
      </c>
    </row>
    <row r="197" spans="1:24" ht="96.75" customHeight="1" x14ac:dyDescent="0.25">
      <c r="A197" s="139" t="s">
        <v>679</v>
      </c>
      <c r="B197" s="125"/>
      <c r="C197" s="125"/>
      <c r="D197" s="115" t="s">
        <v>684</v>
      </c>
      <c r="E197" s="115" t="s">
        <v>685</v>
      </c>
      <c r="F197" s="122" t="s">
        <v>686</v>
      </c>
      <c r="G197" s="115" t="s">
        <v>96</v>
      </c>
      <c r="H197" s="115" t="s">
        <v>44</v>
      </c>
      <c r="I197" s="53">
        <v>156.35</v>
      </c>
      <c r="J197" s="156"/>
      <c r="K197" s="154"/>
      <c r="L197" s="146" t="s">
        <v>687</v>
      </c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</row>
    <row r="198" spans="1:24" ht="15" customHeight="1" x14ac:dyDescent="0.25">
      <c r="A198" s="36" t="s">
        <v>688</v>
      </c>
      <c r="B198" s="123"/>
      <c r="C198" s="123"/>
      <c r="D198" s="115" t="s">
        <v>689</v>
      </c>
      <c r="E198" s="146" t="s">
        <v>690</v>
      </c>
      <c r="F198" s="142">
        <v>9</v>
      </c>
      <c r="G198" s="115"/>
      <c r="H198" s="115"/>
      <c r="I198" s="53"/>
      <c r="J198" s="129" t="s">
        <v>691</v>
      </c>
      <c r="K198" s="127" t="s">
        <v>692</v>
      </c>
      <c r="L198" s="115">
        <v>12</v>
      </c>
      <c r="M198" s="115">
        <v>0</v>
      </c>
      <c r="N198" s="115">
        <v>12</v>
      </c>
      <c r="O198" s="136">
        <v>750000</v>
      </c>
      <c r="P198" s="136">
        <v>81000000</v>
      </c>
      <c r="Q198" s="6" t="s">
        <v>67</v>
      </c>
      <c r="R198" s="6" t="s">
        <v>41</v>
      </c>
      <c r="S198" s="136" t="s">
        <v>693</v>
      </c>
      <c r="T198" s="136" t="s">
        <v>694</v>
      </c>
      <c r="U198" s="136">
        <v>2000000</v>
      </c>
      <c r="V198" s="136">
        <v>1500000</v>
      </c>
      <c r="W198" s="136">
        <v>2000000</v>
      </c>
      <c r="X198" s="136">
        <v>2000000</v>
      </c>
    </row>
    <row r="199" spans="1:24" ht="15" customHeight="1" x14ac:dyDescent="0.25">
      <c r="A199" s="36" t="s">
        <v>688</v>
      </c>
      <c r="B199" s="126"/>
      <c r="C199" s="126"/>
      <c r="D199" s="115" t="s">
        <v>695</v>
      </c>
      <c r="E199" s="146"/>
      <c r="F199" s="142"/>
      <c r="G199" s="115"/>
      <c r="H199" s="115"/>
      <c r="I199" s="53"/>
      <c r="J199" s="129" t="s">
        <v>696</v>
      </c>
      <c r="K199" s="127" t="s">
        <v>697</v>
      </c>
      <c r="L199" s="146" t="s">
        <v>698</v>
      </c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</row>
    <row r="200" spans="1:24" ht="15" customHeight="1" x14ac:dyDescent="0.25">
      <c r="A200" s="36" t="s">
        <v>688</v>
      </c>
      <c r="B200" s="126"/>
      <c r="C200" s="126"/>
      <c r="D200" s="116" t="s">
        <v>699</v>
      </c>
      <c r="E200" s="146"/>
      <c r="F200" s="143">
        <v>4</v>
      </c>
      <c r="G200" s="115"/>
      <c r="H200" s="115"/>
      <c r="I200" s="53"/>
      <c r="J200" s="129" t="s">
        <v>345</v>
      </c>
      <c r="K200" s="127" t="s">
        <v>346</v>
      </c>
      <c r="L200" s="115">
        <v>12</v>
      </c>
      <c r="M200" s="115">
        <v>0</v>
      </c>
      <c r="N200" s="115">
        <v>12</v>
      </c>
      <c r="O200" s="136">
        <v>1300000</v>
      </c>
      <c r="P200" s="136">
        <v>62400000</v>
      </c>
      <c r="Q200" s="6" t="s">
        <v>67</v>
      </c>
      <c r="R200" s="6" t="s">
        <v>41</v>
      </c>
      <c r="S200" s="136">
        <v>1300000</v>
      </c>
      <c r="T200" s="136">
        <v>105000</v>
      </c>
      <c r="U200" s="136">
        <v>2000000</v>
      </c>
      <c r="V200" s="136">
        <v>1500000</v>
      </c>
      <c r="W200" s="136">
        <v>2000000</v>
      </c>
      <c r="X200" s="136">
        <v>2000000</v>
      </c>
    </row>
    <row r="201" spans="1:24" ht="15" customHeight="1" x14ac:dyDescent="0.25">
      <c r="A201" s="36" t="s">
        <v>688</v>
      </c>
      <c r="B201" s="126"/>
      <c r="C201" s="60"/>
      <c r="D201" s="59" t="s">
        <v>700</v>
      </c>
      <c r="E201" s="168" t="s">
        <v>701</v>
      </c>
      <c r="F201" s="144"/>
      <c r="G201" s="115"/>
      <c r="H201" s="115"/>
      <c r="I201" s="53"/>
      <c r="J201" s="163" t="s">
        <v>349</v>
      </c>
      <c r="K201" s="127" t="s">
        <v>350</v>
      </c>
      <c r="L201" s="115">
        <v>12</v>
      </c>
      <c r="M201" s="115">
        <v>0</v>
      </c>
      <c r="N201" s="115">
        <v>12</v>
      </c>
      <c r="O201" s="136">
        <v>1300000</v>
      </c>
      <c r="P201" s="136">
        <v>62400000</v>
      </c>
      <c r="Q201" s="6" t="s">
        <v>67</v>
      </c>
      <c r="R201" s="6" t="s">
        <v>41</v>
      </c>
      <c r="S201" s="136">
        <v>1300000</v>
      </c>
      <c r="T201" s="136">
        <v>105000</v>
      </c>
      <c r="U201" s="136">
        <v>2000000</v>
      </c>
      <c r="V201" s="136">
        <v>1500000</v>
      </c>
      <c r="W201" s="136">
        <v>2000000</v>
      </c>
      <c r="X201" s="136">
        <v>2000000</v>
      </c>
    </row>
    <row r="202" spans="1:24" ht="15" customHeight="1" x14ac:dyDescent="0.25">
      <c r="A202" s="36" t="s">
        <v>688</v>
      </c>
      <c r="B202" s="124"/>
      <c r="C202" s="61"/>
      <c r="D202" s="59" t="s">
        <v>702</v>
      </c>
      <c r="E202" s="169"/>
      <c r="F202" s="145"/>
      <c r="G202" s="115" t="s">
        <v>43</v>
      </c>
      <c r="H202" s="115" t="s">
        <v>44</v>
      </c>
      <c r="I202" s="53">
        <v>4</v>
      </c>
      <c r="J202" s="164"/>
      <c r="K202" s="127" t="s">
        <v>703</v>
      </c>
      <c r="L202" s="142" t="s">
        <v>704</v>
      </c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2"/>
    </row>
    <row r="203" spans="1:24" ht="15" customHeight="1" x14ac:dyDescent="0.25">
      <c r="A203" s="36" t="s">
        <v>705</v>
      </c>
      <c r="B203" s="123"/>
      <c r="C203" s="123"/>
      <c r="D203" s="118" t="s">
        <v>706</v>
      </c>
      <c r="E203" s="147" t="s">
        <v>707</v>
      </c>
      <c r="F203" s="122">
        <v>15</v>
      </c>
      <c r="G203" s="115"/>
      <c r="H203" s="115"/>
      <c r="I203" s="53"/>
      <c r="J203" s="129" t="s">
        <v>708</v>
      </c>
      <c r="K203" s="127" t="s">
        <v>709</v>
      </c>
      <c r="L203" s="115">
        <v>12</v>
      </c>
      <c r="M203" s="115">
        <v>0</v>
      </c>
      <c r="N203" s="115">
        <v>12</v>
      </c>
      <c r="O203" s="136">
        <v>850000</v>
      </c>
      <c r="P203" s="136">
        <v>153000000</v>
      </c>
      <c r="Q203" s="6" t="s">
        <v>35</v>
      </c>
      <c r="R203" s="6" t="s">
        <v>45</v>
      </c>
      <c r="S203" s="136">
        <v>850000</v>
      </c>
      <c r="T203" s="136">
        <v>103000</v>
      </c>
      <c r="U203" s="136">
        <v>2000000</v>
      </c>
      <c r="V203" s="136">
        <v>1500000</v>
      </c>
      <c r="W203" s="136">
        <v>5000000</v>
      </c>
      <c r="X203" s="136">
        <v>5000000</v>
      </c>
    </row>
    <row r="204" spans="1:24" ht="15" customHeight="1" x14ac:dyDescent="0.25">
      <c r="A204" s="36" t="s">
        <v>705</v>
      </c>
      <c r="B204" s="126"/>
      <c r="C204" s="126"/>
      <c r="D204" s="115" t="s">
        <v>710</v>
      </c>
      <c r="E204" s="148"/>
      <c r="F204" s="143">
        <v>20.399999999999999</v>
      </c>
      <c r="G204" s="115"/>
      <c r="H204" s="115"/>
      <c r="I204" s="53"/>
      <c r="J204" s="129">
        <v>44311</v>
      </c>
      <c r="K204" s="127">
        <v>44675</v>
      </c>
      <c r="L204" s="115">
        <v>12</v>
      </c>
      <c r="M204" s="115">
        <v>0</v>
      </c>
      <c r="N204" s="115">
        <v>12</v>
      </c>
      <c r="O204" s="136">
        <v>800000</v>
      </c>
      <c r="P204" s="136">
        <v>195840000</v>
      </c>
      <c r="Q204" s="6" t="s">
        <v>67</v>
      </c>
      <c r="R204" s="6" t="s">
        <v>41</v>
      </c>
      <c r="S204" s="136">
        <v>800000</v>
      </c>
      <c r="T204" s="136">
        <v>105000</v>
      </c>
      <c r="U204" s="136">
        <v>2000000</v>
      </c>
      <c r="V204" s="136">
        <v>1500000</v>
      </c>
      <c r="W204" s="136">
        <v>5000000</v>
      </c>
      <c r="X204" s="136">
        <v>5000000</v>
      </c>
    </row>
    <row r="205" spans="1:24" ht="15" customHeight="1" x14ac:dyDescent="0.25">
      <c r="A205" s="36" t="s">
        <v>705</v>
      </c>
      <c r="B205" s="124"/>
      <c r="C205" s="124"/>
      <c r="D205" s="115" t="s">
        <v>711</v>
      </c>
      <c r="E205" s="149"/>
      <c r="F205" s="145"/>
      <c r="G205" s="115" t="s">
        <v>52</v>
      </c>
      <c r="H205" s="115" t="s">
        <v>44</v>
      </c>
      <c r="I205" s="53">
        <v>20.399999999999999</v>
      </c>
      <c r="J205" s="129" t="s">
        <v>712</v>
      </c>
      <c r="K205" s="127" t="s">
        <v>713</v>
      </c>
      <c r="L205" s="115">
        <v>12</v>
      </c>
      <c r="M205" s="115">
        <v>0</v>
      </c>
      <c r="N205" s="115">
        <v>12</v>
      </c>
      <c r="O205" s="136">
        <v>800000</v>
      </c>
      <c r="P205" s="136">
        <v>195840000</v>
      </c>
      <c r="Q205" s="6" t="s">
        <v>67</v>
      </c>
      <c r="R205" s="6" t="s">
        <v>41</v>
      </c>
      <c r="S205" s="136">
        <v>800000</v>
      </c>
      <c r="T205" s="136">
        <v>105000</v>
      </c>
      <c r="U205" s="136">
        <v>2000000</v>
      </c>
      <c r="V205" s="136">
        <v>1500000</v>
      </c>
      <c r="W205" s="136">
        <v>5000000</v>
      </c>
      <c r="X205" s="136">
        <v>5000000</v>
      </c>
    </row>
    <row r="206" spans="1:24" ht="27" customHeight="1" x14ac:dyDescent="0.25">
      <c r="A206" s="125" t="s">
        <v>714</v>
      </c>
      <c r="B206" s="125"/>
      <c r="C206" s="125"/>
      <c r="D206" s="115" t="s">
        <v>715</v>
      </c>
      <c r="E206" s="115" t="s">
        <v>716</v>
      </c>
      <c r="F206" s="122">
        <v>80</v>
      </c>
      <c r="G206" s="115" t="s">
        <v>96</v>
      </c>
      <c r="H206" s="115" t="s">
        <v>44</v>
      </c>
      <c r="I206" s="53">
        <v>80</v>
      </c>
      <c r="J206" s="129">
        <v>43617</v>
      </c>
      <c r="K206" s="127" t="s">
        <v>195</v>
      </c>
      <c r="L206" s="115">
        <v>36</v>
      </c>
      <c r="M206" s="115">
        <v>0</v>
      </c>
      <c r="N206" s="115">
        <v>36</v>
      </c>
      <c r="O206" s="136">
        <v>240000</v>
      </c>
      <c r="P206" s="136">
        <v>691200000</v>
      </c>
      <c r="Q206" s="6" t="s">
        <v>358</v>
      </c>
      <c r="R206" s="6" t="s">
        <v>392</v>
      </c>
      <c r="S206" s="136">
        <v>240000</v>
      </c>
      <c r="T206" s="136" t="s">
        <v>717</v>
      </c>
      <c r="U206" s="136">
        <v>2000000</v>
      </c>
      <c r="V206" s="136">
        <v>1500000</v>
      </c>
      <c r="W206" s="136">
        <v>2000000</v>
      </c>
      <c r="X206" s="136">
        <v>5000000</v>
      </c>
    </row>
    <row r="207" spans="1:24" ht="27.75" customHeight="1" x14ac:dyDescent="0.25">
      <c r="A207" s="36" t="s">
        <v>718</v>
      </c>
      <c r="B207" s="123"/>
      <c r="C207" s="123"/>
      <c r="D207" s="115" t="s">
        <v>719</v>
      </c>
      <c r="E207" s="147" t="s">
        <v>720</v>
      </c>
      <c r="F207" s="143">
        <v>24.54</v>
      </c>
      <c r="G207" s="115"/>
      <c r="H207" s="115"/>
      <c r="I207" s="53"/>
      <c r="J207" s="129">
        <v>43647</v>
      </c>
      <c r="K207" s="127">
        <v>44742</v>
      </c>
      <c r="L207" s="115">
        <v>36</v>
      </c>
      <c r="M207" s="115">
        <v>0</v>
      </c>
      <c r="N207" s="115">
        <v>36</v>
      </c>
      <c r="O207" s="136" t="s">
        <v>721</v>
      </c>
      <c r="P207" s="136">
        <v>300369600</v>
      </c>
      <c r="Q207" s="6" t="s">
        <v>35</v>
      </c>
      <c r="R207" s="6" t="s">
        <v>36</v>
      </c>
      <c r="S207" s="136">
        <v>320000</v>
      </c>
      <c r="T207" s="136">
        <v>103000</v>
      </c>
      <c r="U207" s="136">
        <v>2000000</v>
      </c>
      <c r="V207" s="136">
        <v>1500000</v>
      </c>
      <c r="W207" s="136">
        <v>2000000</v>
      </c>
      <c r="X207" s="136">
        <v>0</v>
      </c>
    </row>
    <row r="208" spans="1:24" ht="15" customHeight="1" x14ac:dyDescent="0.25">
      <c r="A208" s="36" t="s">
        <v>718</v>
      </c>
      <c r="B208" s="124"/>
      <c r="C208" s="124"/>
      <c r="D208" s="115" t="s">
        <v>722</v>
      </c>
      <c r="E208" s="149"/>
      <c r="F208" s="145"/>
      <c r="G208" s="115" t="s">
        <v>96</v>
      </c>
      <c r="H208" s="115">
        <v>1</v>
      </c>
      <c r="I208" s="53">
        <v>24.54</v>
      </c>
      <c r="J208" s="129">
        <v>44743</v>
      </c>
      <c r="K208" s="127">
        <v>45107</v>
      </c>
      <c r="L208" s="115">
        <v>12</v>
      </c>
      <c r="M208" s="115">
        <v>0</v>
      </c>
      <c r="N208" s="115">
        <v>12</v>
      </c>
      <c r="O208" s="136">
        <v>350000</v>
      </c>
      <c r="P208" s="136">
        <v>103068000</v>
      </c>
      <c r="Q208" s="6" t="s">
        <v>40</v>
      </c>
      <c r="R208" s="6" t="s">
        <v>723</v>
      </c>
      <c r="S208" s="136">
        <v>350000</v>
      </c>
      <c r="T208" s="136">
        <v>105000</v>
      </c>
      <c r="U208" s="136">
        <v>2000000</v>
      </c>
      <c r="V208" s="136">
        <v>1500000</v>
      </c>
      <c r="W208" s="136">
        <v>2000000</v>
      </c>
      <c r="X208" s="136">
        <v>0</v>
      </c>
    </row>
    <row r="209" spans="1:24" ht="15" customHeight="1" x14ac:dyDescent="0.25">
      <c r="A209" s="36" t="s">
        <v>724</v>
      </c>
      <c r="B209" s="123"/>
      <c r="C209" s="123"/>
      <c r="D209" s="115" t="s">
        <v>725</v>
      </c>
      <c r="E209" s="147" t="s">
        <v>726</v>
      </c>
      <c r="F209" s="122">
        <v>30.8</v>
      </c>
      <c r="G209" s="115"/>
      <c r="H209" s="115"/>
      <c r="I209" s="53"/>
      <c r="J209" s="156">
        <v>43630</v>
      </c>
      <c r="K209" s="154">
        <v>43995</v>
      </c>
      <c r="L209" s="115">
        <v>12</v>
      </c>
      <c r="M209" s="115">
        <v>0</v>
      </c>
      <c r="N209" s="115">
        <v>12</v>
      </c>
      <c r="O209" s="136">
        <v>500000</v>
      </c>
      <c r="P209" s="136">
        <v>184800000</v>
      </c>
      <c r="Q209" s="6" t="s">
        <v>67</v>
      </c>
      <c r="R209" s="6" t="s">
        <v>41</v>
      </c>
      <c r="S209" s="136">
        <v>500000</v>
      </c>
      <c r="T209" s="136">
        <v>103000</v>
      </c>
      <c r="U209" s="136">
        <v>2000000</v>
      </c>
      <c r="V209" s="136">
        <v>1500000</v>
      </c>
      <c r="W209" s="136">
        <v>2000000</v>
      </c>
      <c r="X209" s="136">
        <v>0</v>
      </c>
    </row>
    <row r="210" spans="1:24" ht="15" customHeight="1" x14ac:dyDescent="0.25">
      <c r="A210" s="36" t="s">
        <v>724</v>
      </c>
      <c r="B210" s="126"/>
      <c r="C210" s="126"/>
      <c r="D210" s="115" t="s">
        <v>727</v>
      </c>
      <c r="E210" s="148"/>
      <c r="F210" s="143">
        <v>30</v>
      </c>
      <c r="G210" s="115"/>
      <c r="H210" s="115"/>
      <c r="I210" s="53"/>
      <c r="J210" s="156"/>
      <c r="K210" s="154"/>
      <c r="L210" s="146" t="s">
        <v>728</v>
      </c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</row>
    <row r="211" spans="1:24" ht="15" customHeight="1" x14ac:dyDescent="0.25">
      <c r="A211" s="36" t="s">
        <v>724</v>
      </c>
      <c r="B211" s="126"/>
      <c r="C211" s="126"/>
      <c r="D211" s="115" t="s">
        <v>729</v>
      </c>
      <c r="E211" s="148"/>
      <c r="F211" s="144"/>
      <c r="G211" s="115"/>
      <c r="H211" s="115"/>
      <c r="I211" s="53"/>
      <c r="J211" s="129">
        <v>43651</v>
      </c>
      <c r="K211" s="127">
        <v>44017</v>
      </c>
      <c r="L211" s="146" t="s">
        <v>97</v>
      </c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</row>
    <row r="212" spans="1:24" ht="15" customHeight="1" x14ac:dyDescent="0.25">
      <c r="A212" s="36" t="s">
        <v>724</v>
      </c>
      <c r="B212" s="126"/>
      <c r="C212" s="126"/>
      <c r="D212" s="115" t="s">
        <v>730</v>
      </c>
      <c r="E212" s="148"/>
      <c r="F212" s="144"/>
      <c r="G212" s="115"/>
      <c r="H212" s="115"/>
      <c r="I212" s="53"/>
      <c r="J212" s="163" t="s">
        <v>731</v>
      </c>
      <c r="K212" s="127" t="s">
        <v>732</v>
      </c>
      <c r="L212" s="115">
        <v>12</v>
      </c>
      <c r="M212" s="115">
        <v>0</v>
      </c>
      <c r="N212" s="115">
        <v>12</v>
      </c>
      <c r="O212" s="136">
        <v>500000</v>
      </c>
      <c r="P212" s="136">
        <v>180000000</v>
      </c>
      <c r="Q212" s="6" t="s">
        <v>67</v>
      </c>
      <c r="R212" s="6" t="s">
        <v>255</v>
      </c>
      <c r="S212" s="136">
        <v>500000</v>
      </c>
      <c r="T212" s="136">
        <v>105000</v>
      </c>
      <c r="U212" s="136">
        <v>2000000</v>
      </c>
      <c r="V212" s="136">
        <v>1500000</v>
      </c>
      <c r="W212" s="136">
        <v>2000000</v>
      </c>
      <c r="X212" s="136">
        <v>0</v>
      </c>
    </row>
    <row r="213" spans="1:24" ht="15" customHeight="1" x14ac:dyDescent="0.25">
      <c r="A213" s="36" t="s">
        <v>724</v>
      </c>
      <c r="B213" s="126"/>
      <c r="C213" s="126"/>
      <c r="D213" s="115" t="s">
        <v>733</v>
      </c>
      <c r="E213" s="148"/>
      <c r="F213" s="145"/>
      <c r="G213" s="115"/>
      <c r="H213" s="115"/>
      <c r="I213" s="53"/>
      <c r="J213" s="164"/>
      <c r="K213" s="127" t="s">
        <v>734</v>
      </c>
      <c r="L213" s="142" t="s">
        <v>735</v>
      </c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2"/>
    </row>
    <row r="214" spans="1:24" ht="15" customHeight="1" x14ac:dyDescent="0.25">
      <c r="A214" s="36" t="s">
        <v>724</v>
      </c>
      <c r="B214" s="124"/>
      <c r="C214" s="124"/>
      <c r="D214" s="115" t="s">
        <v>736</v>
      </c>
      <c r="E214" s="149"/>
      <c r="F214" s="121">
        <v>15</v>
      </c>
      <c r="G214" s="115" t="s">
        <v>96</v>
      </c>
      <c r="H214" s="115" t="s">
        <v>44</v>
      </c>
      <c r="I214" s="53">
        <v>15</v>
      </c>
      <c r="J214" s="132" t="s">
        <v>737</v>
      </c>
      <c r="K214" s="127" t="s">
        <v>147</v>
      </c>
      <c r="L214" s="115">
        <v>12</v>
      </c>
      <c r="M214" s="115">
        <v>0</v>
      </c>
      <c r="N214" s="115">
        <v>12</v>
      </c>
      <c r="O214" s="136">
        <v>500000</v>
      </c>
      <c r="P214" s="136">
        <v>90000000</v>
      </c>
      <c r="Q214" s="6" t="s">
        <v>67</v>
      </c>
      <c r="R214" s="6" t="s">
        <v>738</v>
      </c>
      <c r="S214" s="136">
        <v>500000</v>
      </c>
      <c r="T214" s="136">
        <v>105000</v>
      </c>
      <c r="U214" s="136">
        <v>2000000</v>
      </c>
      <c r="V214" s="136">
        <v>1500000</v>
      </c>
      <c r="W214" s="136">
        <v>2000000</v>
      </c>
      <c r="X214" s="136">
        <v>0</v>
      </c>
    </row>
    <row r="215" spans="1:24" ht="27" customHeight="1" x14ac:dyDescent="0.25">
      <c r="A215" s="125" t="s">
        <v>739</v>
      </c>
      <c r="B215" s="125"/>
      <c r="C215" s="125"/>
      <c r="D215" s="115" t="s">
        <v>740</v>
      </c>
      <c r="E215" s="115" t="s">
        <v>741</v>
      </c>
      <c r="F215" s="122" t="s">
        <v>742</v>
      </c>
      <c r="G215" s="115" t="s">
        <v>52</v>
      </c>
      <c r="H215" s="115">
        <v>1</v>
      </c>
      <c r="I215" s="53">
        <v>70.540000000000006</v>
      </c>
      <c r="J215" s="129">
        <v>44089</v>
      </c>
      <c r="K215" s="127">
        <v>45183</v>
      </c>
      <c r="L215" s="115">
        <v>36</v>
      </c>
      <c r="M215" s="115">
        <v>0</v>
      </c>
      <c r="N215" s="115">
        <v>36</v>
      </c>
      <c r="O215" s="6" t="s">
        <v>743</v>
      </c>
      <c r="P215" s="6" t="s">
        <v>744</v>
      </c>
      <c r="Q215" s="6" t="s">
        <v>35</v>
      </c>
      <c r="R215" s="6" t="s">
        <v>159</v>
      </c>
      <c r="S215" s="136">
        <v>380000</v>
      </c>
      <c r="T215" s="136">
        <v>105000</v>
      </c>
      <c r="U215" s="136">
        <v>2000000</v>
      </c>
      <c r="V215" s="136">
        <v>0</v>
      </c>
      <c r="W215" s="136">
        <v>2000000</v>
      </c>
      <c r="X215" s="136">
        <v>0</v>
      </c>
    </row>
    <row r="216" spans="1:24" ht="15" customHeight="1" x14ac:dyDescent="0.25">
      <c r="A216" s="125" t="s">
        <v>745</v>
      </c>
      <c r="B216" s="125"/>
      <c r="C216" s="125"/>
      <c r="D216" s="115" t="s">
        <v>746</v>
      </c>
      <c r="E216" s="115" t="s">
        <v>747</v>
      </c>
      <c r="F216" s="122">
        <v>51.92</v>
      </c>
      <c r="G216" s="115" t="s">
        <v>96</v>
      </c>
      <c r="H216" s="115">
        <v>1</v>
      </c>
      <c r="I216" s="53">
        <v>51.92</v>
      </c>
      <c r="J216" s="129">
        <v>43936</v>
      </c>
      <c r="K216" s="127">
        <v>45761</v>
      </c>
      <c r="L216" s="115">
        <v>60</v>
      </c>
      <c r="M216" s="115">
        <v>0</v>
      </c>
      <c r="N216" s="115">
        <v>60</v>
      </c>
      <c r="O216" s="136">
        <v>380000</v>
      </c>
      <c r="P216" s="136">
        <v>1183776000</v>
      </c>
      <c r="Q216" s="6" t="s">
        <v>358</v>
      </c>
      <c r="R216" s="6" t="s">
        <v>50</v>
      </c>
      <c r="S216" s="136">
        <v>380000</v>
      </c>
      <c r="T216" s="136">
        <v>103000</v>
      </c>
      <c r="U216" s="136">
        <v>2000000</v>
      </c>
      <c r="V216" s="136">
        <v>1500000</v>
      </c>
      <c r="W216" s="136">
        <v>2000000</v>
      </c>
      <c r="X216" s="136">
        <v>0</v>
      </c>
    </row>
    <row r="217" spans="1:24" ht="27.75" customHeight="1" x14ac:dyDescent="0.25">
      <c r="A217" s="125" t="s">
        <v>748</v>
      </c>
      <c r="B217" s="125"/>
      <c r="C217" s="125"/>
      <c r="D217" s="115" t="s">
        <v>749</v>
      </c>
      <c r="E217" s="115" t="s">
        <v>750</v>
      </c>
      <c r="F217" s="122">
        <v>70.430000000000007</v>
      </c>
      <c r="G217" s="115" t="s">
        <v>52</v>
      </c>
      <c r="H217" s="115">
        <v>1</v>
      </c>
      <c r="I217" s="53">
        <v>70.430000000000007</v>
      </c>
      <c r="J217" s="129">
        <v>44013</v>
      </c>
      <c r="K217" s="127">
        <v>45838</v>
      </c>
      <c r="L217" s="115">
        <v>60</v>
      </c>
      <c r="M217" s="115">
        <v>0</v>
      </c>
      <c r="N217" s="115">
        <v>60</v>
      </c>
      <c r="O217" s="136" t="s">
        <v>751</v>
      </c>
      <c r="P217" s="136">
        <v>1555094400</v>
      </c>
      <c r="Q217" s="6" t="s">
        <v>651</v>
      </c>
      <c r="R217" s="6" t="s">
        <v>463</v>
      </c>
      <c r="S217" s="136">
        <v>380000</v>
      </c>
      <c r="T217" s="136">
        <v>103000</v>
      </c>
      <c r="U217" s="136">
        <v>2000000</v>
      </c>
      <c r="V217" s="136">
        <v>1500000</v>
      </c>
      <c r="W217" s="136">
        <v>2000000</v>
      </c>
      <c r="X217" s="136">
        <v>0</v>
      </c>
    </row>
    <row r="218" spans="1:24" ht="15" customHeight="1" x14ac:dyDescent="0.25">
      <c r="A218" s="125" t="s">
        <v>752</v>
      </c>
      <c r="B218" s="125"/>
      <c r="C218" s="125"/>
      <c r="D218" s="115" t="s">
        <v>753</v>
      </c>
      <c r="E218" s="115" t="s">
        <v>754</v>
      </c>
      <c r="F218" s="122">
        <v>748</v>
      </c>
      <c r="G218" s="115" t="s">
        <v>96</v>
      </c>
      <c r="H218" s="115">
        <v>3</v>
      </c>
      <c r="I218" s="53">
        <v>748</v>
      </c>
      <c r="J218" s="129">
        <v>43617</v>
      </c>
      <c r="K218" s="127" t="s">
        <v>74</v>
      </c>
      <c r="L218" s="115">
        <v>60</v>
      </c>
      <c r="M218" s="115">
        <v>0</v>
      </c>
      <c r="N218" s="115">
        <v>60</v>
      </c>
      <c r="O218" s="136">
        <v>90000</v>
      </c>
      <c r="P218" s="136">
        <v>4039200000</v>
      </c>
      <c r="Q218" s="6" t="s">
        <v>35</v>
      </c>
      <c r="R218" s="6" t="s">
        <v>104</v>
      </c>
      <c r="S218" s="136" t="s">
        <v>755</v>
      </c>
      <c r="T218" s="136">
        <v>40000</v>
      </c>
      <c r="U218" s="136">
        <v>2000000</v>
      </c>
      <c r="V218" s="136">
        <v>2000000</v>
      </c>
      <c r="W218" s="136">
        <v>10000000</v>
      </c>
      <c r="X218" s="136">
        <v>0</v>
      </c>
    </row>
    <row r="219" spans="1:24" ht="15" customHeight="1" x14ac:dyDescent="0.25">
      <c r="A219" s="125" t="s">
        <v>756</v>
      </c>
      <c r="B219" s="125"/>
      <c r="C219" s="125"/>
      <c r="D219" s="115" t="s">
        <v>757</v>
      </c>
      <c r="E219" s="115" t="s">
        <v>758</v>
      </c>
      <c r="F219" s="122">
        <v>99.82</v>
      </c>
      <c r="G219" s="115" t="s">
        <v>96</v>
      </c>
      <c r="H219" s="115">
        <v>1</v>
      </c>
      <c r="I219" s="53">
        <v>99.82</v>
      </c>
      <c r="J219" s="129">
        <v>43987</v>
      </c>
      <c r="K219" s="127">
        <v>45812</v>
      </c>
      <c r="L219" s="115">
        <v>60</v>
      </c>
      <c r="M219" s="115">
        <v>0</v>
      </c>
      <c r="N219" s="115">
        <v>60</v>
      </c>
      <c r="O219" s="136">
        <v>350000</v>
      </c>
      <c r="P219" s="136">
        <v>2096220000</v>
      </c>
      <c r="Q219" s="6" t="s">
        <v>35</v>
      </c>
      <c r="R219" s="6" t="s">
        <v>759</v>
      </c>
      <c r="S219" s="136">
        <v>350000</v>
      </c>
      <c r="T219" s="136">
        <v>103000</v>
      </c>
      <c r="U219" s="136">
        <v>2000000</v>
      </c>
      <c r="V219" s="136">
        <v>1500000</v>
      </c>
      <c r="W219" s="136">
        <v>2000000</v>
      </c>
      <c r="X219" s="136">
        <v>0</v>
      </c>
    </row>
    <row r="220" spans="1:24" customFormat="1" ht="15" customHeight="1" x14ac:dyDescent="0.25">
      <c r="A220" s="39" t="s">
        <v>760</v>
      </c>
      <c r="B220" s="23"/>
      <c r="C220" s="23"/>
      <c r="D220" s="24" t="s">
        <v>761</v>
      </c>
      <c r="E220" s="24" t="s">
        <v>762</v>
      </c>
      <c r="F220" s="63" t="s">
        <v>763</v>
      </c>
      <c r="G220" s="24" t="s">
        <v>96</v>
      </c>
      <c r="H220" s="24" t="s">
        <v>764</v>
      </c>
      <c r="I220" s="57">
        <v>7158.35</v>
      </c>
      <c r="J220" s="48" t="s">
        <v>765</v>
      </c>
      <c r="K220" s="141" t="s">
        <v>766</v>
      </c>
      <c r="L220" s="24">
        <v>132</v>
      </c>
      <c r="M220" s="24">
        <v>0</v>
      </c>
      <c r="N220" s="24">
        <v>132</v>
      </c>
      <c r="O220" s="26">
        <v>45000</v>
      </c>
      <c r="P220" s="195" t="s">
        <v>767</v>
      </c>
      <c r="Q220" s="195"/>
      <c r="R220" s="195"/>
      <c r="S220" s="195" t="s">
        <v>768</v>
      </c>
      <c r="T220" s="195"/>
      <c r="U220" s="195"/>
      <c r="V220" s="195"/>
      <c r="W220" s="195"/>
      <c r="X220" s="195"/>
    </row>
    <row r="221" spans="1:24" customFormat="1" ht="74.25" customHeight="1" x14ac:dyDescent="0.25">
      <c r="A221" s="39" t="s">
        <v>760</v>
      </c>
      <c r="B221" s="27"/>
      <c r="C221" s="27"/>
      <c r="D221" s="24" t="s">
        <v>769</v>
      </c>
      <c r="E221" s="24" t="s">
        <v>770</v>
      </c>
      <c r="F221" s="45" t="s">
        <v>771</v>
      </c>
      <c r="G221" s="24" t="s">
        <v>96</v>
      </c>
      <c r="H221" s="24" t="s">
        <v>44</v>
      </c>
      <c r="I221" s="57">
        <v>1372.31</v>
      </c>
      <c r="J221" s="48" t="s">
        <v>517</v>
      </c>
      <c r="K221" s="141">
        <v>46295</v>
      </c>
      <c r="L221" s="24">
        <v>60</v>
      </c>
      <c r="M221" s="24">
        <v>0</v>
      </c>
      <c r="N221" s="24">
        <v>60</v>
      </c>
      <c r="O221" s="195" t="s">
        <v>772</v>
      </c>
      <c r="P221" s="195"/>
      <c r="Q221" s="195"/>
      <c r="R221" s="195"/>
      <c r="S221" s="195"/>
      <c r="T221" s="195"/>
      <c r="U221" s="195"/>
      <c r="V221" s="195"/>
      <c r="W221" s="195"/>
      <c r="X221" s="195"/>
    </row>
    <row r="222" spans="1:24" ht="40.5" customHeight="1" x14ac:dyDescent="0.25">
      <c r="A222" s="36" t="s">
        <v>773</v>
      </c>
      <c r="B222" s="123"/>
      <c r="C222" s="123"/>
      <c r="D222" s="115" t="s">
        <v>774</v>
      </c>
      <c r="E222" s="147" t="s">
        <v>775</v>
      </c>
      <c r="F222" s="143" t="s">
        <v>776</v>
      </c>
      <c r="G222" s="115"/>
      <c r="H222" s="115"/>
      <c r="I222" s="53"/>
      <c r="J222" s="129" t="s">
        <v>397</v>
      </c>
      <c r="K222" s="127" t="s">
        <v>398</v>
      </c>
      <c r="L222" s="115">
        <v>36</v>
      </c>
      <c r="M222" s="115">
        <v>0</v>
      </c>
      <c r="N222" s="115">
        <v>36</v>
      </c>
      <c r="O222" s="136">
        <v>525000</v>
      </c>
      <c r="P222" s="136">
        <v>1731051000</v>
      </c>
      <c r="Q222" s="6" t="s">
        <v>67</v>
      </c>
      <c r="R222" s="6" t="s">
        <v>184</v>
      </c>
      <c r="S222" s="136">
        <v>525000</v>
      </c>
      <c r="T222" s="136">
        <v>103000</v>
      </c>
      <c r="U222" s="136">
        <v>2000000</v>
      </c>
      <c r="V222" s="136">
        <v>0</v>
      </c>
      <c r="W222" s="136">
        <v>2000000</v>
      </c>
      <c r="X222" s="136">
        <v>0</v>
      </c>
    </row>
    <row r="223" spans="1:24" ht="15" customHeight="1" x14ac:dyDescent="0.25">
      <c r="A223" s="36" t="s">
        <v>773</v>
      </c>
      <c r="B223" s="126"/>
      <c r="C223" s="126"/>
      <c r="D223" s="115" t="s">
        <v>777</v>
      </c>
      <c r="E223" s="148"/>
      <c r="F223" s="144"/>
      <c r="G223" s="115"/>
      <c r="H223" s="115"/>
      <c r="I223" s="53"/>
      <c r="J223" s="129" t="s">
        <v>778</v>
      </c>
      <c r="K223" s="127">
        <v>44516</v>
      </c>
      <c r="L223" s="115">
        <v>3</v>
      </c>
      <c r="M223" s="115">
        <v>0</v>
      </c>
      <c r="N223" s="115">
        <v>3</v>
      </c>
      <c r="O223" s="136">
        <v>525000</v>
      </c>
      <c r="P223" s="136">
        <v>114254250</v>
      </c>
      <c r="Q223" s="142" t="s">
        <v>779</v>
      </c>
      <c r="R223" s="162"/>
      <c r="S223" s="136">
        <v>525000</v>
      </c>
      <c r="T223" s="136">
        <v>105000</v>
      </c>
      <c r="U223" s="136">
        <v>2000000</v>
      </c>
      <c r="V223" s="136">
        <v>0</v>
      </c>
      <c r="W223" s="136">
        <v>2000000</v>
      </c>
      <c r="X223" s="136">
        <v>0</v>
      </c>
    </row>
    <row r="224" spans="1:24" ht="27.75" customHeight="1" x14ac:dyDescent="0.25">
      <c r="A224" s="36" t="s">
        <v>773</v>
      </c>
      <c r="B224" s="126"/>
      <c r="C224" s="126"/>
      <c r="D224" s="115" t="s">
        <v>780</v>
      </c>
      <c r="E224" s="149"/>
      <c r="F224" s="145"/>
      <c r="G224" s="115" t="s">
        <v>96</v>
      </c>
      <c r="H224" s="115" t="s">
        <v>44</v>
      </c>
      <c r="I224" s="53">
        <v>91.59</v>
      </c>
      <c r="J224" s="129" t="s">
        <v>781</v>
      </c>
      <c r="K224" s="127" t="s">
        <v>782</v>
      </c>
      <c r="L224" s="115">
        <v>60</v>
      </c>
      <c r="M224" s="115">
        <v>0</v>
      </c>
      <c r="N224" s="115">
        <v>60</v>
      </c>
      <c r="O224" s="133" t="s">
        <v>783</v>
      </c>
      <c r="P224" s="136">
        <v>3000488400</v>
      </c>
      <c r="Q224" s="6" t="s">
        <v>35</v>
      </c>
      <c r="R224" s="6" t="s">
        <v>50</v>
      </c>
      <c r="S224" s="136">
        <v>560000</v>
      </c>
      <c r="T224" s="136">
        <v>105000</v>
      </c>
      <c r="U224" s="136">
        <v>2000000</v>
      </c>
      <c r="V224" s="136">
        <v>0</v>
      </c>
      <c r="W224" s="136">
        <v>2000000</v>
      </c>
      <c r="X224" s="136">
        <v>0</v>
      </c>
    </row>
    <row r="225" spans="1:24" ht="32.25" customHeight="1" x14ac:dyDescent="0.25">
      <c r="A225" s="36" t="s">
        <v>773</v>
      </c>
      <c r="B225" s="124"/>
      <c r="C225" s="124"/>
      <c r="D225" s="115" t="s">
        <v>784</v>
      </c>
      <c r="E225" s="118" t="s">
        <v>785</v>
      </c>
      <c r="F225" s="121">
        <v>35</v>
      </c>
      <c r="G225" s="115" t="s">
        <v>96</v>
      </c>
      <c r="H225" s="115">
        <v>3</v>
      </c>
      <c r="I225" s="53">
        <v>35</v>
      </c>
      <c r="J225" s="129">
        <v>44467</v>
      </c>
      <c r="K225" s="127">
        <v>44831</v>
      </c>
      <c r="L225" s="115">
        <v>12</v>
      </c>
      <c r="M225" s="115">
        <v>0</v>
      </c>
      <c r="N225" s="115">
        <v>12</v>
      </c>
      <c r="O225" s="157" t="s">
        <v>260</v>
      </c>
      <c r="P225" s="158"/>
      <c r="Q225" s="158"/>
      <c r="R225" s="159"/>
      <c r="S225" s="136">
        <v>0</v>
      </c>
      <c r="T225" s="136">
        <v>105000</v>
      </c>
      <c r="U225" s="136">
        <v>0</v>
      </c>
      <c r="V225" s="136">
        <v>0</v>
      </c>
      <c r="W225" s="136">
        <v>0</v>
      </c>
      <c r="X225" s="136">
        <v>0</v>
      </c>
    </row>
    <row r="226" spans="1:24" ht="15" customHeight="1" x14ac:dyDescent="0.25">
      <c r="A226" s="36" t="s">
        <v>786</v>
      </c>
      <c r="B226" s="123"/>
      <c r="C226" s="123"/>
      <c r="D226" s="115" t="s">
        <v>787</v>
      </c>
      <c r="E226" s="115" t="s">
        <v>788</v>
      </c>
      <c r="F226" s="122">
        <v>46.12</v>
      </c>
      <c r="G226" s="115" t="s">
        <v>52</v>
      </c>
      <c r="H226" s="115" t="s">
        <v>44</v>
      </c>
      <c r="I226" s="53">
        <v>46.12</v>
      </c>
      <c r="J226" s="129">
        <v>43891</v>
      </c>
      <c r="K226" s="127" t="s">
        <v>789</v>
      </c>
      <c r="L226" s="115">
        <v>36</v>
      </c>
      <c r="M226" s="115">
        <v>0</v>
      </c>
      <c r="N226" s="115">
        <v>36</v>
      </c>
      <c r="O226" s="136">
        <v>575000</v>
      </c>
      <c r="P226" s="136">
        <v>954684000</v>
      </c>
      <c r="Q226" s="6" t="s">
        <v>67</v>
      </c>
      <c r="R226" s="6" t="s">
        <v>184</v>
      </c>
      <c r="S226" s="136">
        <v>575000</v>
      </c>
      <c r="T226" s="136">
        <v>103000</v>
      </c>
      <c r="U226" s="136">
        <v>2000000</v>
      </c>
      <c r="V226" s="136">
        <v>1500000</v>
      </c>
      <c r="W226" s="136">
        <v>2000000</v>
      </c>
      <c r="X226" s="136">
        <v>0</v>
      </c>
    </row>
    <row r="227" spans="1:24" ht="15" customHeight="1" x14ac:dyDescent="0.25">
      <c r="A227" s="36" t="s">
        <v>786</v>
      </c>
      <c r="B227" s="126"/>
      <c r="C227" s="126"/>
      <c r="D227" s="115" t="s">
        <v>790</v>
      </c>
      <c r="E227" s="147" t="s">
        <v>791</v>
      </c>
      <c r="F227" s="143">
        <v>44.4</v>
      </c>
      <c r="G227" s="115"/>
      <c r="H227" s="115"/>
      <c r="I227" s="53"/>
      <c r="J227" s="129" t="s">
        <v>792</v>
      </c>
      <c r="K227" s="127" t="s">
        <v>65</v>
      </c>
      <c r="L227" s="115">
        <v>24</v>
      </c>
      <c r="M227" s="115">
        <v>0</v>
      </c>
      <c r="N227" s="115">
        <v>24</v>
      </c>
      <c r="O227" s="136">
        <v>850000</v>
      </c>
      <c r="P227" s="136">
        <v>905760000</v>
      </c>
      <c r="Q227" s="6" t="s">
        <v>67</v>
      </c>
      <c r="R227" s="6" t="s">
        <v>793</v>
      </c>
      <c r="S227" s="136">
        <v>850000</v>
      </c>
      <c r="T227" s="136">
        <v>103000</v>
      </c>
      <c r="U227" s="136">
        <v>2000000</v>
      </c>
      <c r="V227" s="136">
        <v>0</v>
      </c>
      <c r="W227" s="136">
        <v>2000000</v>
      </c>
      <c r="X227" s="136">
        <v>0</v>
      </c>
    </row>
    <row r="228" spans="1:24" ht="15" customHeight="1" x14ac:dyDescent="0.25">
      <c r="A228" s="36" t="s">
        <v>786</v>
      </c>
      <c r="B228" s="124"/>
      <c r="C228" s="124"/>
      <c r="D228" s="115" t="s">
        <v>794</v>
      </c>
      <c r="E228" s="149"/>
      <c r="F228" s="145"/>
      <c r="G228" s="115" t="s">
        <v>43</v>
      </c>
      <c r="H228" s="115" t="s">
        <v>44</v>
      </c>
      <c r="I228" s="53">
        <v>44.4</v>
      </c>
      <c r="J228" s="129" t="s">
        <v>778</v>
      </c>
      <c r="K228" s="127" t="s">
        <v>795</v>
      </c>
      <c r="L228" s="115">
        <v>24</v>
      </c>
      <c r="M228" s="115">
        <v>0</v>
      </c>
      <c r="N228" s="115">
        <v>24</v>
      </c>
      <c r="O228" s="136">
        <v>850000</v>
      </c>
      <c r="P228" s="136">
        <v>905760000</v>
      </c>
      <c r="Q228" s="6" t="s">
        <v>35</v>
      </c>
      <c r="R228" s="6" t="s">
        <v>159</v>
      </c>
      <c r="S228" s="136">
        <v>850000</v>
      </c>
      <c r="T228" s="136">
        <v>105000</v>
      </c>
      <c r="U228" s="136">
        <v>2000000</v>
      </c>
      <c r="V228" s="136">
        <v>0</v>
      </c>
      <c r="W228" s="136">
        <v>2000000</v>
      </c>
      <c r="X228" s="136">
        <v>0</v>
      </c>
    </row>
    <row r="229" spans="1:24" ht="25.5" customHeight="1" x14ac:dyDescent="0.25">
      <c r="A229" s="36" t="s">
        <v>796</v>
      </c>
      <c r="B229" s="123"/>
      <c r="C229" s="123"/>
      <c r="D229" s="115" t="s">
        <v>797</v>
      </c>
      <c r="E229" s="147" t="s">
        <v>798</v>
      </c>
      <c r="F229" s="143">
        <v>57.2</v>
      </c>
      <c r="G229" s="115"/>
      <c r="H229" s="115"/>
      <c r="I229" s="53"/>
      <c r="J229" s="129">
        <v>43291</v>
      </c>
      <c r="K229" s="127">
        <v>44386</v>
      </c>
      <c r="L229" s="115">
        <v>36</v>
      </c>
      <c r="M229" s="115">
        <v>0</v>
      </c>
      <c r="N229" s="115">
        <v>36</v>
      </c>
      <c r="O229" s="136" t="s">
        <v>799</v>
      </c>
      <c r="P229" s="136">
        <v>1063920000</v>
      </c>
      <c r="Q229" s="6" t="s">
        <v>67</v>
      </c>
      <c r="R229" s="6" t="s">
        <v>184</v>
      </c>
      <c r="S229" s="136">
        <v>500000</v>
      </c>
      <c r="T229" s="136">
        <v>103000</v>
      </c>
      <c r="U229" s="136">
        <v>2000000</v>
      </c>
      <c r="V229" s="136">
        <v>0</v>
      </c>
      <c r="W229" s="136">
        <v>2000000</v>
      </c>
      <c r="X229" s="136">
        <v>0</v>
      </c>
    </row>
    <row r="230" spans="1:24" ht="25.5" customHeight="1" x14ac:dyDescent="0.25">
      <c r="A230" s="36" t="s">
        <v>796</v>
      </c>
      <c r="B230" s="124"/>
      <c r="C230" s="124"/>
      <c r="D230" s="115" t="s">
        <v>800</v>
      </c>
      <c r="E230" s="149"/>
      <c r="F230" s="145"/>
      <c r="G230" s="115" t="s">
        <v>115</v>
      </c>
      <c r="H230" s="115" t="s">
        <v>44</v>
      </c>
      <c r="I230" s="53">
        <v>57.2</v>
      </c>
      <c r="J230" s="129" t="s">
        <v>521</v>
      </c>
      <c r="K230" s="127" t="s">
        <v>522</v>
      </c>
      <c r="L230" s="115">
        <v>36</v>
      </c>
      <c r="M230" s="115">
        <v>0</v>
      </c>
      <c r="N230" s="115">
        <v>36</v>
      </c>
      <c r="O230" s="136">
        <v>525000</v>
      </c>
      <c r="P230" s="136">
        <v>1081080000</v>
      </c>
      <c r="Q230" s="6" t="s">
        <v>35</v>
      </c>
      <c r="R230" s="6" t="s">
        <v>36</v>
      </c>
      <c r="S230" s="136">
        <v>525000</v>
      </c>
      <c r="T230" s="136">
        <v>105000</v>
      </c>
      <c r="U230" s="136">
        <v>2000000</v>
      </c>
      <c r="V230" s="136">
        <v>0</v>
      </c>
      <c r="W230" s="136">
        <v>2000000</v>
      </c>
      <c r="X230" s="136">
        <v>0</v>
      </c>
    </row>
    <row r="231" spans="1:24" ht="15" customHeight="1" x14ac:dyDescent="0.25">
      <c r="A231" s="150" t="s">
        <v>801</v>
      </c>
      <c r="B231" s="123"/>
      <c r="C231" s="123"/>
      <c r="D231" s="115" t="s">
        <v>802</v>
      </c>
      <c r="E231" s="147" t="s">
        <v>803</v>
      </c>
      <c r="F231" s="143">
        <v>28</v>
      </c>
      <c r="G231" s="115"/>
      <c r="H231" s="115"/>
      <c r="I231" s="53"/>
      <c r="J231" s="129" t="s">
        <v>804</v>
      </c>
      <c r="K231" s="127">
        <v>44469</v>
      </c>
      <c r="L231" s="115">
        <v>24</v>
      </c>
      <c r="M231" s="115">
        <v>0</v>
      </c>
      <c r="N231" s="115">
        <v>24</v>
      </c>
      <c r="O231" s="136">
        <v>1350000</v>
      </c>
      <c r="P231" s="136">
        <v>907200000</v>
      </c>
      <c r="Q231" s="6" t="s">
        <v>67</v>
      </c>
      <c r="R231" s="6" t="s">
        <v>805</v>
      </c>
      <c r="S231" s="136">
        <v>1350000</v>
      </c>
      <c r="T231" s="136">
        <v>103000</v>
      </c>
      <c r="U231" s="136">
        <v>2000000</v>
      </c>
      <c r="V231" s="136">
        <v>1500000</v>
      </c>
      <c r="W231" s="136">
        <v>2000000</v>
      </c>
      <c r="X231" s="136">
        <v>0</v>
      </c>
    </row>
    <row r="232" spans="1:24" ht="15" customHeight="1" x14ac:dyDescent="0.25">
      <c r="A232" s="153"/>
      <c r="B232" s="126"/>
      <c r="C232" s="126"/>
      <c r="D232" s="115" t="s">
        <v>806</v>
      </c>
      <c r="E232" s="148"/>
      <c r="F232" s="144"/>
      <c r="G232" s="115"/>
      <c r="H232" s="115"/>
      <c r="I232" s="53"/>
      <c r="J232" s="129" t="s">
        <v>807</v>
      </c>
      <c r="K232" s="127" t="s">
        <v>808</v>
      </c>
      <c r="L232" s="115">
        <v>12</v>
      </c>
      <c r="M232" s="115">
        <v>0</v>
      </c>
      <c r="N232" s="115">
        <v>12</v>
      </c>
      <c r="O232" s="136">
        <v>1350000</v>
      </c>
      <c r="P232" s="136">
        <v>453600000</v>
      </c>
      <c r="Q232" s="6" t="s">
        <v>67</v>
      </c>
      <c r="R232" s="6" t="s">
        <v>41</v>
      </c>
      <c r="S232" s="136">
        <v>1350000</v>
      </c>
      <c r="T232" s="136">
        <v>105000</v>
      </c>
      <c r="U232" s="136">
        <v>2000000</v>
      </c>
      <c r="V232" s="136">
        <v>1500000</v>
      </c>
      <c r="W232" s="136">
        <v>2000000</v>
      </c>
      <c r="X232" s="136">
        <v>0</v>
      </c>
    </row>
    <row r="233" spans="1:24" ht="15" customHeight="1" x14ac:dyDescent="0.25">
      <c r="A233" s="151"/>
      <c r="B233" s="124"/>
      <c r="C233" s="124"/>
      <c r="D233" s="115" t="s">
        <v>809</v>
      </c>
      <c r="E233" s="149"/>
      <c r="F233" s="145"/>
      <c r="G233" s="115" t="s">
        <v>96</v>
      </c>
      <c r="H233" s="115" t="s">
        <v>44</v>
      </c>
      <c r="I233" s="53">
        <v>28</v>
      </c>
      <c r="J233" s="129">
        <v>44583</v>
      </c>
      <c r="K233" s="127">
        <v>44947</v>
      </c>
      <c r="L233" s="142" t="s">
        <v>810</v>
      </c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2"/>
    </row>
    <row r="234" spans="1:24" ht="15" customHeight="1" x14ac:dyDescent="0.25">
      <c r="A234" s="139" t="s">
        <v>811</v>
      </c>
      <c r="B234" s="125"/>
      <c r="C234" s="125"/>
      <c r="D234" s="115" t="s">
        <v>812</v>
      </c>
      <c r="E234" s="146" t="s">
        <v>813</v>
      </c>
      <c r="F234" s="142">
        <v>16.100000000000001</v>
      </c>
      <c r="G234" s="115"/>
      <c r="H234" s="115"/>
      <c r="I234" s="53"/>
      <c r="J234" s="129" t="s">
        <v>792</v>
      </c>
      <c r="K234" s="127" t="s">
        <v>69</v>
      </c>
      <c r="L234" s="115">
        <v>36</v>
      </c>
      <c r="M234" s="115">
        <v>0</v>
      </c>
      <c r="N234" s="115">
        <v>36</v>
      </c>
      <c r="O234" s="136">
        <v>265000</v>
      </c>
      <c r="P234" s="136">
        <v>153594000</v>
      </c>
      <c r="Q234" s="6" t="s">
        <v>35</v>
      </c>
      <c r="R234" s="6" t="s">
        <v>36</v>
      </c>
      <c r="S234" s="136">
        <v>265000</v>
      </c>
      <c r="T234" s="136">
        <v>103000</v>
      </c>
      <c r="U234" s="136">
        <v>2000000</v>
      </c>
      <c r="V234" s="136">
        <v>1500000</v>
      </c>
      <c r="W234" s="136">
        <v>3000000</v>
      </c>
      <c r="X234" s="136">
        <v>2000000</v>
      </c>
    </row>
    <row r="235" spans="1:24" ht="15" customHeight="1" x14ac:dyDescent="0.25">
      <c r="A235" s="139" t="s">
        <v>811</v>
      </c>
      <c r="B235" s="125"/>
      <c r="C235" s="125"/>
      <c r="D235" s="115" t="s">
        <v>814</v>
      </c>
      <c r="E235" s="146"/>
      <c r="F235" s="142"/>
      <c r="G235" s="115" t="s">
        <v>43</v>
      </c>
      <c r="H235" s="115">
        <v>2</v>
      </c>
      <c r="I235" s="53">
        <v>16.100000000000001</v>
      </c>
      <c r="J235" s="129">
        <v>43619</v>
      </c>
      <c r="K235" s="127">
        <v>44714</v>
      </c>
      <c r="L235" s="146" t="s">
        <v>815</v>
      </c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</row>
    <row r="236" spans="1:24" ht="15" customHeight="1" x14ac:dyDescent="0.25">
      <c r="A236" s="125" t="s">
        <v>816</v>
      </c>
      <c r="B236" s="125"/>
      <c r="C236" s="125"/>
      <c r="D236" s="115" t="s">
        <v>817</v>
      </c>
      <c r="E236" s="115" t="s">
        <v>818</v>
      </c>
      <c r="F236" s="122">
        <v>162</v>
      </c>
      <c r="G236" s="115" t="s">
        <v>96</v>
      </c>
      <c r="H236" s="115" t="s">
        <v>44</v>
      </c>
      <c r="I236" s="53">
        <v>162</v>
      </c>
      <c r="J236" s="129">
        <v>43862</v>
      </c>
      <c r="K236" s="127">
        <v>45688</v>
      </c>
      <c r="L236" s="115">
        <v>60</v>
      </c>
      <c r="M236" s="115">
        <v>0</v>
      </c>
      <c r="N236" s="115">
        <v>60</v>
      </c>
      <c r="O236" s="136">
        <v>275000</v>
      </c>
      <c r="P236" s="136">
        <v>2673000000</v>
      </c>
      <c r="Q236" s="6" t="s">
        <v>35</v>
      </c>
      <c r="R236" s="6" t="s">
        <v>104</v>
      </c>
      <c r="S236" s="136">
        <v>275000</v>
      </c>
      <c r="T236" s="136">
        <v>50000</v>
      </c>
      <c r="U236" s="136">
        <v>2000000</v>
      </c>
      <c r="V236" s="136">
        <v>1500000</v>
      </c>
      <c r="W236" s="136">
        <v>10000000</v>
      </c>
      <c r="X236" s="136">
        <v>5000000</v>
      </c>
    </row>
    <row r="237" spans="1:24" ht="15" customHeight="1" x14ac:dyDescent="0.25">
      <c r="A237" s="125" t="s">
        <v>819</v>
      </c>
      <c r="B237" s="125"/>
      <c r="C237" s="125"/>
      <c r="D237" s="115" t="s">
        <v>820</v>
      </c>
      <c r="E237" s="115" t="s">
        <v>821</v>
      </c>
      <c r="F237" s="122" t="s">
        <v>590</v>
      </c>
      <c r="G237" s="115" t="s">
        <v>265</v>
      </c>
      <c r="H237" s="115" t="s">
        <v>265</v>
      </c>
      <c r="I237" s="53" t="s">
        <v>265</v>
      </c>
      <c r="J237" s="129">
        <v>44137</v>
      </c>
      <c r="K237" s="127">
        <v>45231</v>
      </c>
      <c r="L237" s="115">
        <v>36</v>
      </c>
      <c r="M237" s="115">
        <v>0</v>
      </c>
      <c r="N237" s="115">
        <v>36</v>
      </c>
      <c r="O237" s="160" t="s">
        <v>822</v>
      </c>
      <c r="P237" s="160"/>
      <c r="Q237" s="160"/>
      <c r="R237" s="160"/>
      <c r="S237" s="160"/>
      <c r="T237" s="160"/>
      <c r="U237" s="160"/>
      <c r="V237" s="160"/>
      <c r="W237" s="160"/>
      <c r="X237" s="160"/>
    </row>
    <row r="238" spans="1:24" ht="15" customHeight="1" x14ac:dyDescent="0.25">
      <c r="A238" s="36" t="s">
        <v>823</v>
      </c>
      <c r="B238" s="123"/>
      <c r="C238" s="123"/>
      <c r="D238" s="115" t="s">
        <v>824</v>
      </c>
      <c r="E238" s="115" t="s">
        <v>825</v>
      </c>
      <c r="F238" s="122">
        <v>92.38</v>
      </c>
      <c r="G238" s="115" t="s">
        <v>43</v>
      </c>
      <c r="H238" s="115">
        <v>2</v>
      </c>
      <c r="I238" s="53">
        <v>92.38</v>
      </c>
      <c r="J238" s="129">
        <v>43466</v>
      </c>
      <c r="K238" s="127" t="s">
        <v>826</v>
      </c>
      <c r="L238" s="115">
        <v>60</v>
      </c>
      <c r="M238" s="115">
        <v>0</v>
      </c>
      <c r="N238" s="115">
        <v>60</v>
      </c>
      <c r="O238" s="136">
        <v>200000</v>
      </c>
      <c r="P238" s="136">
        <v>1108560000</v>
      </c>
      <c r="Q238" s="6" t="s">
        <v>658</v>
      </c>
      <c r="R238" s="6" t="s">
        <v>463</v>
      </c>
      <c r="S238" s="136">
        <v>200000</v>
      </c>
      <c r="T238" s="136">
        <v>103000</v>
      </c>
      <c r="U238" s="136">
        <v>2000000</v>
      </c>
      <c r="V238" s="136">
        <v>0</v>
      </c>
      <c r="W238" s="136">
        <v>2000000</v>
      </c>
      <c r="X238" s="136">
        <v>0</v>
      </c>
    </row>
    <row r="239" spans="1:24" ht="15" customHeight="1" x14ac:dyDescent="0.25">
      <c r="A239" s="36" t="s">
        <v>823</v>
      </c>
      <c r="B239" s="126"/>
      <c r="C239" s="126"/>
      <c r="D239" s="115" t="s">
        <v>827</v>
      </c>
      <c r="E239" s="147" t="s">
        <v>828</v>
      </c>
      <c r="F239" s="143">
        <v>57.56</v>
      </c>
      <c r="G239" s="115"/>
      <c r="H239" s="115"/>
      <c r="I239" s="53"/>
      <c r="J239" s="129" t="s">
        <v>829</v>
      </c>
      <c r="K239" s="127" t="s">
        <v>734</v>
      </c>
      <c r="L239" s="115">
        <v>60</v>
      </c>
      <c r="M239" s="115">
        <v>0</v>
      </c>
      <c r="N239" s="115">
        <v>60</v>
      </c>
      <c r="O239" s="136">
        <v>200000</v>
      </c>
      <c r="P239" s="136">
        <v>690720000</v>
      </c>
      <c r="Q239" s="6" t="s">
        <v>658</v>
      </c>
      <c r="R239" s="6" t="s">
        <v>463</v>
      </c>
      <c r="S239" s="136">
        <v>200000</v>
      </c>
      <c r="T239" s="136">
        <v>103000</v>
      </c>
      <c r="U239" s="136">
        <v>2000000</v>
      </c>
      <c r="V239" s="136">
        <v>0</v>
      </c>
      <c r="W239" s="136">
        <v>2000000</v>
      </c>
      <c r="X239" s="136">
        <v>0</v>
      </c>
    </row>
    <row r="240" spans="1:24" ht="15" customHeight="1" x14ac:dyDescent="0.25">
      <c r="A240" s="36" t="s">
        <v>823</v>
      </c>
      <c r="B240" s="126"/>
      <c r="C240" s="126"/>
      <c r="D240" s="115" t="s">
        <v>830</v>
      </c>
      <c r="E240" s="148"/>
      <c r="F240" s="144"/>
      <c r="G240" s="115"/>
      <c r="H240" s="115"/>
      <c r="I240" s="53"/>
      <c r="J240" s="174" t="s">
        <v>831</v>
      </c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56"/>
    </row>
    <row r="241" spans="1:24" ht="28.5" customHeight="1" x14ac:dyDescent="0.25">
      <c r="A241" s="36" t="s">
        <v>823</v>
      </c>
      <c r="B241" s="124"/>
      <c r="C241" s="124"/>
      <c r="D241" s="115" t="s">
        <v>832</v>
      </c>
      <c r="E241" s="149"/>
      <c r="F241" s="145"/>
      <c r="G241" s="115" t="s">
        <v>96</v>
      </c>
      <c r="H241" s="115">
        <v>2</v>
      </c>
      <c r="I241" s="53">
        <v>57.56</v>
      </c>
      <c r="J241" s="129" t="s">
        <v>584</v>
      </c>
      <c r="K241" s="127" t="s">
        <v>833</v>
      </c>
      <c r="L241" s="115">
        <v>60</v>
      </c>
      <c r="M241" s="115">
        <v>0</v>
      </c>
      <c r="N241" s="115">
        <v>60</v>
      </c>
      <c r="O241" s="136" t="s">
        <v>834</v>
      </c>
      <c r="P241" s="136">
        <v>718348800</v>
      </c>
      <c r="Q241" s="6" t="s">
        <v>658</v>
      </c>
      <c r="R241" s="6" t="s">
        <v>835</v>
      </c>
      <c r="S241" s="136">
        <v>220000</v>
      </c>
      <c r="T241" s="136">
        <v>105000</v>
      </c>
      <c r="U241" s="136">
        <v>2000000</v>
      </c>
      <c r="V241" s="136">
        <v>0</v>
      </c>
      <c r="W241" s="136">
        <v>2000000</v>
      </c>
      <c r="X241" s="136">
        <v>0</v>
      </c>
    </row>
    <row r="242" spans="1:24" ht="15" customHeight="1" x14ac:dyDescent="0.25">
      <c r="A242" s="36" t="s">
        <v>836</v>
      </c>
      <c r="B242" s="123"/>
      <c r="C242" s="123"/>
      <c r="D242" s="115" t="s">
        <v>837</v>
      </c>
      <c r="E242" s="147" t="s">
        <v>838</v>
      </c>
      <c r="F242" s="143">
        <v>9</v>
      </c>
      <c r="G242" s="115"/>
      <c r="H242" s="115"/>
      <c r="I242" s="53"/>
      <c r="J242" s="129">
        <v>43888</v>
      </c>
      <c r="K242" s="127">
        <v>44253</v>
      </c>
      <c r="L242" s="115">
        <v>12</v>
      </c>
      <c r="M242" s="115">
        <v>0</v>
      </c>
      <c r="N242" s="115">
        <v>12</v>
      </c>
      <c r="O242" s="136">
        <v>1050000</v>
      </c>
      <c r="P242" s="136">
        <v>113400000</v>
      </c>
      <c r="Q242" s="6" t="s">
        <v>67</v>
      </c>
      <c r="R242" s="6" t="s">
        <v>41</v>
      </c>
      <c r="S242" s="136">
        <v>1050000</v>
      </c>
      <c r="T242" s="136">
        <v>103000</v>
      </c>
      <c r="U242" s="136">
        <v>2000000</v>
      </c>
      <c r="V242" s="136">
        <v>1500000</v>
      </c>
      <c r="W242" s="136">
        <v>2000000</v>
      </c>
      <c r="X242" s="136">
        <v>0</v>
      </c>
    </row>
    <row r="243" spans="1:24" ht="15" customHeight="1" x14ac:dyDescent="0.25">
      <c r="A243" s="36" t="s">
        <v>836</v>
      </c>
      <c r="B243" s="124"/>
      <c r="C243" s="124"/>
      <c r="D243" s="115" t="s">
        <v>839</v>
      </c>
      <c r="E243" s="149"/>
      <c r="F243" s="145"/>
      <c r="G243" s="115" t="s">
        <v>115</v>
      </c>
      <c r="H243" s="115" t="s">
        <v>44</v>
      </c>
      <c r="I243" s="53">
        <v>9</v>
      </c>
      <c r="J243" s="129" t="s">
        <v>343</v>
      </c>
      <c r="K243" s="127" t="s">
        <v>840</v>
      </c>
      <c r="L243" s="115">
        <v>12</v>
      </c>
      <c r="M243" s="115">
        <v>0</v>
      </c>
      <c r="N243" s="115">
        <v>12</v>
      </c>
      <c r="O243" s="136">
        <v>1050000</v>
      </c>
      <c r="P243" s="136">
        <v>113400000</v>
      </c>
      <c r="Q243" s="6" t="s">
        <v>67</v>
      </c>
      <c r="R243" s="6" t="s">
        <v>41</v>
      </c>
      <c r="S243" s="136">
        <v>1050000</v>
      </c>
      <c r="T243" s="136">
        <v>103000</v>
      </c>
      <c r="U243" s="136">
        <v>2000000</v>
      </c>
      <c r="V243" s="136">
        <v>1500000</v>
      </c>
      <c r="W243" s="136">
        <v>2000000</v>
      </c>
      <c r="X243" s="136">
        <v>0</v>
      </c>
    </row>
    <row r="244" spans="1:24" ht="15" customHeight="1" x14ac:dyDescent="0.25">
      <c r="A244" s="36" t="s">
        <v>841</v>
      </c>
      <c r="B244" s="123"/>
      <c r="C244" s="123"/>
      <c r="D244" s="115" t="s">
        <v>842</v>
      </c>
      <c r="E244" s="147" t="s">
        <v>843</v>
      </c>
      <c r="F244" s="143">
        <v>32</v>
      </c>
      <c r="G244" s="115"/>
      <c r="H244" s="115"/>
      <c r="I244" s="53"/>
      <c r="J244" s="156" t="s">
        <v>844</v>
      </c>
      <c r="K244" s="154" t="s">
        <v>441</v>
      </c>
      <c r="L244" s="115">
        <v>24</v>
      </c>
      <c r="M244" s="115">
        <v>0</v>
      </c>
      <c r="N244" s="115">
        <v>24</v>
      </c>
      <c r="O244" s="136">
        <v>600000</v>
      </c>
      <c r="P244" s="136">
        <v>345600000</v>
      </c>
      <c r="Q244" s="6" t="s">
        <v>67</v>
      </c>
      <c r="R244" s="6" t="s">
        <v>845</v>
      </c>
      <c r="S244" s="136">
        <v>600000</v>
      </c>
      <c r="T244" s="136">
        <v>103000</v>
      </c>
      <c r="U244" s="136">
        <v>2000000</v>
      </c>
      <c r="V244" s="136">
        <v>0</v>
      </c>
      <c r="W244" s="136">
        <v>2000000</v>
      </c>
      <c r="X244" s="136">
        <v>0</v>
      </c>
    </row>
    <row r="245" spans="1:24" ht="15" customHeight="1" x14ac:dyDescent="0.25">
      <c r="A245" s="36" t="s">
        <v>841</v>
      </c>
      <c r="B245" s="126"/>
      <c r="C245" s="126"/>
      <c r="D245" s="115" t="s">
        <v>846</v>
      </c>
      <c r="E245" s="148"/>
      <c r="F245" s="144"/>
      <c r="G245" s="115"/>
      <c r="H245" s="115"/>
      <c r="I245" s="53"/>
      <c r="J245" s="156"/>
      <c r="K245" s="154"/>
      <c r="L245" s="146" t="s">
        <v>382</v>
      </c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</row>
    <row r="246" spans="1:24" ht="15" customHeight="1" x14ac:dyDescent="0.25">
      <c r="A246" s="36" t="s">
        <v>841</v>
      </c>
      <c r="B246" s="126"/>
      <c r="C246" s="126"/>
      <c r="D246" s="115" t="s">
        <v>847</v>
      </c>
      <c r="E246" s="148"/>
      <c r="F246" s="144"/>
      <c r="G246" s="115"/>
      <c r="H246" s="115"/>
      <c r="I246" s="53"/>
      <c r="J246" s="129" t="s">
        <v>848</v>
      </c>
      <c r="K246" s="127" t="s">
        <v>849</v>
      </c>
      <c r="L246" s="115">
        <v>24</v>
      </c>
      <c r="M246" s="115">
        <v>0</v>
      </c>
      <c r="N246" s="115">
        <v>24</v>
      </c>
      <c r="O246" s="136">
        <v>600000</v>
      </c>
      <c r="P246" s="136" t="s">
        <v>850</v>
      </c>
      <c r="Q246" s="6" t="s">
        <v>67</v>
      </c>
      <c r="R246" s="6" t="s">
        <v>845</v>
      </c>
      <c r="S246" s="136">
        <v>600000</v>
      </c>
      <c r="T246" s="136">
        <v>105000</v>
      </c>
      <c r="U246" s="136">
        <v>2000000</v>
      </c>
      <c r="V246" s="136">
        <v>0</v>
      </c>
      <c r="W246" s="136">
        <v>2000000</v>
      </c>
      <c r="X246" s="136">
        <v>0</v>
      </c>
    </row>
    <row r="247" spans="1:24" ht="15" customHeight="1" x14ac:dyDescent="0.25">
      <c r="A247" s="36" t="s">
        <v>841</v>
      </c>
      <c r="B247" s="124"/>
      <c r="C247" s="124"/>
      <c r="D247" s="115" t="s">
        <v>851</v>
      </c>
      <c r="E247" s="149"/>
      <c r="F247" s="145"/>
      <c r="G247" s="115" t="s">
        <v>43</v>
      </c>
      <c r="H247" s="115">
        <v>1</v>
      </c>
      <c r="I247" s="53">
        <v>32</v>
      </c>
      <c r="J247" s="129" t="s">
        <v>852</v>
      </c>
      <c r="K247" s="127" t="s">
        <v>853</v>
      </c>
      <c r="L247" s="115">
        <v>24</v>
      </c>
      <c r="M247" s="115">
        <v>0</v>
      </c>
      <c r="N247" s="115">
        <v>24</v>
      </c>
      <c r="O247" s="157" t="s">
        <v>854</v>
      </c>
      <c r="P247" s="158"/>
      <c r="Q247" s="158"/>
      <c r="R247" s="158"/>
      <c r="S247" s="158"/>
      <c r="T247" s="158"/>
      <c r="U247" s="158"/>
      <c r="V247" s="158"/>
      <c r="W247" s="158"/>
      <c r="X247" s="159"/>
    </row>
    <row r="248" spans="1:24" ht="15" customHeight="1" x14ac:dyDescent="0.25">
      <c r="A248" s="36" t="s">
        <v>855</v>
      </c>
      <c r="B248" s="123"/>
      <c r="C248" s="123"/>
      <c r="D248" s="115" t="s">
        <v>856</v>
      </c>
      <c r="E248" s="147" t="s">
        <v>204</v>
      </c>
      <c r="F248" s="143">
        <v>41.5</v>
      </c>
      <c r="G248" s="115"/>
      <c r="H248" s="115"/>
      <c r="I248" s="53"/>
      <c r="J248" s="129" t="s">
        <v>857</v>
      </c>
      <c r="K248" s="127" t="s">
        <v>858</v>
      </c>
      <c r="L248" s="115">
        <v>12</v>
      </c>
      <c r="M248" s="115">
        <v>0</v>
      </c>
      <c r="N248" s="115">
        <v>12</v>
      </c>
      <c r="O248" s="136" t="s">
        <v>205</v>
      </c>
      <c r="P248" s="136">
        <v>48000000</v>
      </c>
      <c r="Q248" s="146" t="s">
        <v>859</v>
      </c>
      <c r="R248" s="146"/>
      <c r="S248" s="136">
        <v>0</v>
      </c>
      <c r="T248" s="136">
        <v>0</v>
      </c>
      <c r="U248" s="136">
        <v>0</v>
      </c>
      <c r="V248" s="136">
        <v>0</v>
      </c>
      <c r="W248" s="136">
        <v>0</v>
      </c>
      <c r="X248" s="136">
        <v>0</v>
      </c>
    </row>
    <row r="249" spans="1:24" ht="15" customHeight="1" x14ac:dyDescent="0.25">
      <c r="A249" s="36" t="s">
        <v>855</v>
      </c>
      <c r="B249" s="126"/>
      <c r="C249" s="126"/>
      <c r="D249" s="115" t="s">
        <v>860</v>
      </c>
      <c r="E249" s="148"/>
      <c r="F249" s="144"/>
      <c r="G249" s="115"/>
      <c r="H249" s="115"/>
      <c r="I249" s="53"/>
      <c r="J249" s="129" t="s">
        <v>861</v>
      </c>
      <c r="K249" s="127" t="s">
        <v>862</v>
      </c>
      <c r="L249" s="115">
        <v>12</v>
      </c>
      <c r="M249" s="115">
        <v>0</v>
      </c>
      <c r="N249" s="115">
        <v>12</v>
      </c>
      <c r="O249" s="136" t="s">
        <v>208</v>
      </c>
      <c r="P249" s="136">
        <v>53760000</v>
      </c>
      <c r="Q249" s="146" t="s">
        <v>859</v>
      </c>
      <c r="R249" s="146"/>
      <c r="S249" s="136">
        <v>0</v>
      </c>
      <c r="T249" s="136">
        <v>0</v>
      </c>
      <c r="U249" s="136">
        <v>0</v>
      </c>
      <c r="V249" s="136">
        <v>0</v>
      </c>
      <c r="W249" s="136">
        <v>0</v>
      </c>
      <c r="X249" s="136">
        <v>0</v>
      </c>
    </row>
    <row r="250" spans="1:24" ht="15" customHeight="1" x14ac:dyDescent="0.25">
      <c r="A250" s="36" t="s">
        <v>855</v>
      </c>
      <c r="B250" s="126"/>
      <c r="C250" s="126"/>
      <c r="D250" s="115" t="s">
        <v>863</v>
      </c>
      <c r="E250" s="148"/>
      <c r="F250" s="144"/>
      <c r="G250" s="115"/>
      <c r="H250" s="115"/>
      <c r="I250" s="53"/>
      <c r="J250" s="129" t="s">
        <v>862</v>
      </c>
      <c r="K250" s="127" t="s">
        <v>864</v>
      </c>
      <c r="L250" s="116">
        <v>12</v>
      </c>
      <c r="M250" s="116">
        <v>0</v>
      </c>
      <c r="N250" s="116">
        <v>12</v>
      </c>
      <c r="O250" s="136" t="s">
        <v>208</v>
      </c>
      <c r="P250" s="136">
        <v>53760000</v>
      </c>
      <c r="Q250" s="146" t="s">
        <v>859</v>
      </c>
      <c r="R250" s="146"/>
      <c r="S250" s="136">
        <v>0</v>
      </c>
      <c r="T250" s="136">
        <v>0</v>
      </c>
      <c r="U250" s="136">
        <v>0</v>
      </c>
      <c r="V250" s="136">
        <v>0</v>
      </c>
      <c r="W250" s="136">
        <v>0</v>
      </c>
      <c r="X250" s="136">
        <v>0</v>
      </c>
    </row>
    <row r="251" spans="1:24" ht="15" customHeight="1" x14ac:dyDescent="0.25">
      <c r="A251" s="36" t="s">
        <v>855</v>
      </c>
      <c r="B251" s="126"/>
      <c r="C251" s="126"/>
      <c r="D251" s="115" t="s">
        <v>865</v>
      </c>
      <c r="E251" s="149"/>
      <c r="F251" s="145"/>
      <c r="G251" s="115" t="s">
        <v>96</v>
      </c>
      <c r="H251" s="115">
        <v>3</v>
      </c>
      <c r="I251" s="53">
        <v>41.5</v>
      </c>
      <c r="J251" s="129" t="s">
        <v>643</v>
      </c>
      <c r="K251" s="127" t="s">
        <v>866</v>
      </c>
      <c r="L251" s="116">
        <v>12</v>
      </c>
      <c r="M251" s="116">
        <v>0</v>
      </c>
      <c r="N251" s="116">
        <v>12</v>
      </c>
      <c r="O251" s="136" t="s">
        <v>208</v>
      </c>
      <c r="P251" s="136">
        <v>53760000</v>
      </c>
      <c r="Q251" s="146" t="s">
        <v>859</v>
      </c>
      <c r="R251" s="146"/>
      <c r="S251" s="136">
        <v>0</v>
      </c>
      <c r="T251" s="136">
        <v>0</v>
      </c>
      <c r="U251" s="136">
        <v>0</v>
      </c>
      <c r="V251" s="136">
        <v>0</v>
      </c>
      <c r="W251" s="136">
        <v>0</v>
      </c>
      <c r="X251" s="136">
        <v>0</v>
      </c>
    </row>
    <row r="252" spans="1:24" ht="39" customHeight="1" x14ac:dyDescent="0.25">
      <c r="A252" s="36" t="s">
        <v>855</v>
      </c>
      <c r="B252" s="126"/>
      <c r="C252" s="126"/>
      <c r="D252" s="115" t="s">
        <v>867</v>
      </c>
      <c r="E252" s="115" t="s">
        <v>868</v>
      </c>
      <c r="F252" s="122" t="s">
        <v>869</v>
      </c>
      <c r="G252" s="115"/>
      <c r="H252" s="115"/>
      <c r="I252" s="53"/>
      <c r="J252" s="129">
        <v>42468</v>
      </c>
      <c r="K252" s="127">
        <v>44293</v>
      </c>
      <c r="L252" s="147">
        <v>60</v>
      </c>
      <c r="M252" s="147">
        <v>0</v>
      </c>
      <c r="N252" s="147">
        <v>60</v>
      </c>
      <c r="O252" s="183" t="s">
        <v>870</v>
      </c>
      <c r="P252" s="136">
        <v>854100000</v>
      </c>
      <c r="Q252" s="192" t="s">
        <v>658</v>
      </c>
      <c r="R252" s="192" t="s">
        <v>463</v>
      </c>
      <c r="S252" s="183">
        <v>175000</v>
      </c>
      <c r="T252" s="183">
        <v>103000</v>
      </c>
      <c r="U252" s="183">
        <v>2000000</v>
      </c>
      <c r="V252" s="183">
        <v>0</v>
      </c>
      <c r="W252" s="183">
        <v>2000000</v>
      </c>
      <c r="X252" s="183">
        <v>2000000</v>
      </c>
    </row>
    <row r="253" spans="1:24" ht="15" customHeight="1" x14ac:dyDescent="0.25">
      <c r="A253" s="36" t="s">
        <v>855</v>
      </c>
      <c r="B253" s="126"/>
      <c r="C253" s="126"/>
      <c r="D253" s="115" t="s">
        <v>871</v>
      </c>
      <c r="E253" s="147" t="s">
        <v>872</v>
      </c>
      <c r="F253" s="143" t="s">
        <v>873</v>
      </c>
      <c r="G253" s="115"/>
      <c r="H253" s="115"/>
      <c r="I253" s="53"/>
      <c r="J253" s="129" t="s">
        <v>874</v>
      </c>
      <c r="K253" s="127" t="s">
        <v>875</v>
      </c>
      <c r="L253" s="149"/>
      <c r="M253" s="149"/>
      <c r="N253" s="149"/>
      <c r="O253" s="184"/>
      <c r="P253" s="136">
        <v>872001000</v>
      </c>
      <c r="Q253" s="193"/>
      <c r="R253" s="193"/>
      <c r="S253" s="184"/>
      <c r="T253" s="184"/>
      <c r="U253" s="184"/>
      <c r="V253" s="184"/>
      <c r="W253" s="184"/>
      <c r="X253" s="184"/>
    </row>
    <row r="254" spans="1:24" ht="15" customHeight="1" x14ac:dyDescent="0.25">
      <c r="A254" s="36" t="s">
        <v>855</v>
      </c>
      <c r="B254" s="126"/>
      <c r="C254" s="126"/>
      <c r="D254" s="115" t="s">
        <v>876</v>
      </c>
      <c r="E254" s="148"/>
      <c r="F254" s="144"/>
      <c r="G254" s="115"/>
      <c r="H254" s="115"/>
      <c r="I254" s="53"/>
      <c r="J254" s="129">
        <v>44395</v>
      </c>
      <c r="K254" s="127" t="s">
        <v>877</v>
      </c>
      <c r="L254" s="118">
        <v>3</v>
      </c>
      <c r="M254" s="118">
        <v>0</v>
      </c>
      <c r="N254" s="118">
        <v>3</v>
      </c>
      <c r="O254" s="134">
        <v>200000</v>
      </c>
      <c r="P254" s="136">
        <v>44718000</v>
      </c>
      <c r="Q254" s="142" t="s">
        <v>218</v>
      </c>
      <c r="R254" s="162"/>
      <c r="S254" s="134">
        <v>200000</v>
      </c>
      <c r="T254" s="134">
        <v>105000</v>
      </c>
      <c r="U254" s="134">
        <v>2000000</v>
      </c>
      <c r="V254" s="134">
        <v>0</v>
      </c>
      <c r="W254" s="134">
        <v>2000000</v>
      </c>
      <c r="X254" s="134">
        <v>2000000</v>
      </c>
    </row>
    <row r="255" spans="1:24" ht="28.5" customHeight="1" x14ac:dyDescent="0.25">
      <c r="A255" s="36" t="s">
        <v>855</v>
      </c>
      <c r="B255" s="124"/>
      <c r="C255" s="124"/>
      <c r="D255" s="115" t="s">
        <v>878</v>
      </c>
      <c r="E255" s="149"/>
      <c r="F255" s="145"/>
      <c r="G255" s="115" t="s">
        <v>96</v>
      </c>
      <c r="H255" s="115">
        <v>3</v>
      </c>
      <c r="I255" s="53">
        <v>74.53</v>
      </c>
      <c r="J255" s="129" t="s">
        <v>879</v>
      </c>
      <c r="K255" s="127" t="s">
        <v>880</v>
      </c>
      <c r="L255" s="118">
        <v>60</v>
      </c>
      <c r="M255" s="118">
        <v>0</v>
      </c>
      <c r="N255" s="118">
        <v>60</v>
      </c>
      <c r="O255" s="134" t="s">
        <v>870</v>
      </c>
      <c r="P255" s="136">
        <v>872001000</v>
      </c>
      <c r="Q255" s="6" t="s">
        <v>214</v>
      </c>
      <c r="R255" s="6" t="s">
        <v>215</v>
      </c>
      <c r="S255" s="134">
        <v>200000</v>
      </c>
      <c r="T255" s="134">
        <v>105000</v>
      </c>
      <c r="U255" s="134">
        <v>2000000</v>
      </c>
      <c r="V255" s="134">
        <v>0</v>
      </c>
      <c r="W255" s="134">
        <v>2000000</v>
      </c>
      <c r="X255" s="134">
        <v>2000000</v>
      </c>
    </row>
    <row r="256" spans="1:24" ht="54" customHeight="1" x14ac:dyDescent="0.25">
      <c r="A256" s="139" t="s">
        <v>881</v>
      </c>
      <c r="B256" s="125"/>
      <c r="C256" s="125"/>
      <c r="D256" s="115" t="s">
        <v>882</v>
      </c>
      <c r="E256" s="115" t="s">
        <v>883</v>
      </c>
      <c r="F256" s="142">
        <v>900</v>
      </c>
      <c r="G256" s="115"/>
      <c r="H256" s="115"/>
      <c r="I256" s="53"/>
      <c r="J256" s="129">
        <v>43205</v>
      </c>
      <c r="K256" s="127">
        <v>45504</v>
      </c>
      <c r="L256" s="115" t="s">
        <v>884</v>
      </c>
      <c r="M256" s="115">
        <v>0</v>
      </c>
      <c r="N256" s="115" t="s">
        <v>884</v>
      </c>
      <c r="O256" s="136" t="s">
        <v>885</v>
      </c>
      <c r="P256" s="136">
        <v>3119806451</v>
      </c>
      <c r="Q256" s="142" t="s">
        <v>886</v>
      </c>
      <c r="R256" s="162"/>
      <c r="S256" s="136">
        <v>30000</v>
      </c>
      <c r="T256" s="136">
        <v>51900</v>
      </c>
      <c r="U256" s="136">
        <v>2000000</v>
      </c>
      <c r="V256" s="136">
        <v>0</v>
      </c>
      <c r="W256" s="136">
        <v>2000000</v>
      </c>
      <c r="X256" s="136">
        <v>0</v>
      </c>
    </row>
    <row r="257" spans="1:24" ht="30" customHeight="1" x14ac:dyDescent="0.25">
      <c r="A257" s="139" t="s">
        <v>881</v>
      </c>
      <c r="B257" s="125"/>
      <c r="C257" s="125"/>
      <c r="D257" s="115" t="s">
        <v>887</v>
      </c>
      <c r="E257" s="115" t="s">
        <v>888</v>
      </c>
      <c r="F257" s="142"/>
      <c r="G257" s="115"/>
      <c r="H257" s="115"/>
      <c r="I257" s="53"/>
      <c r="J257" s="154" t="s">
        <v>889</v>
      </c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</row>
    <row r="258" spans="1:24" ht="28.5" customHeight="1" x14ac:dyDescent="0.25">
      <c r="A258" s="139" t="s">
        <v>881</v>
      </c>
      <c r="B258" s="125"/>
      <c r="C258" s="125"/>
      <c r="D258" s="115" t="s">
        <v>890</v>
      </c>
      <c r="E258" s="115" t="s">
        <v>891</v>
      </c>
      <c r="F258" s="122" t="s">
        <v>892</v>
      </c>
      <c r="G258" s="115" t="s">
        <v>96</v>
      </c>
      <c r="H258" s="115">
        <v>2</v>
      </c>
      <c r="I258" s="53">
        <v>900</v>
      </c>
      <c r="J258" s="154" t="s">
        <v>893</v>
      </c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</row>
    <row r="259" spans="1:24" ht="15" customHeight="1" x14ac:dyDescent="0.25">
      <c r="A259" s="36" t="s">
        <v>894</v>
      </c>
      <c r="B259" s="123"/>
      <c r="C259" s="123"/>
      <c r="D259" s="115" t="s">
        <v>895</v>
      </c>
      <c r="E259" s="115" t="s">
        <v>896</v>
      </c>
      <c r="F259" s="122">
        <v>55</v>
      </c>
      <c r="G259" s="115"/>
      <c r="H259" s="115"/>
      <c r="I259" s="53"/>
      <c r="J259" s="129" t="s">
        <v>897</v>
      </c>
      <c r="K259" s="127" t="s">
        <v>898</v>
      </c>
      <c r="L259" s="115">
        <v>36</v>
      </c>
      <c r="M259" s="115">
        <v>0</v>
      </c>
      <c r="N259" s="115">
        <v>36</v>
      </c>
      <c r="O259" s="136">
        <v>275000</v>
      </c>
      <c r="P259" s="136">
        <v>544500000</v>
      </c>
      <c r="Q259" s="6" t="s">
        <v>53</v>
      </c>
      <c r="R259" s="6" t="s">
        <v>36</v>
      </c>
      <c r="S259" s="136">
        <v>275000</v>
      </c>
      <c r="T259" s="136">
        <v>103000</v>
      </c>
      <c r="U259" s="136">
        <v>2000000</v>
      </c>
      <c r="V259" s="136">
        <v>0</v>
      </c>
      <c r="W259" s="136">
        <v>2000000</v>
      </c>
      <c r="X259" s="136">
        <v>0</v>
      </c>
    </row>
    <row r="260" spans="1:24" ht="15" customHeight="1" x14ac:dyDescent="0.25">
      <c r="A260" s="36" t="s">
        <v>894</v>
      </c>
      <c r="B260" s="126"/>
      <c r="C260" s="126"/>
      <c r="D260" s="115" t="s">
        <v>899</v>
      </c>
      <c r="E260" s="115" t="s">
        <v>900</v>
      </c>
      <c r="F260" s="143">
        <v>55.46</v>
      </c>
      <c r="G260" s="115"/>
      <c r="H260" s="115"/>
      <c r="I260" s="53"/>
      <c r="J260" s="154" t="s">
        <v>901</v>
      </c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</row>
    <row r="261" spans="1:24" ht="15" customHeight="1" x14ac:dyDescent="0.25">
      <c r="A261" s="36" t="s">
        <v>894</v>
      </c>
      <c r="B261" s="126"/>
      <c r="C261" s="126"/>
      <c r="D261" s="115" t="s">
        <v>902</v>
      </c>
      <c r="E261" s="147" t="s">
        <v>896</v>
      </c>
      <c r="F261" s="144"/>
      <c r="G261" s="115"/>
      <c r="H261" s="115"/>
      <c r="I261" s="53"/>
      <c r="J261" s="156" t="s">
        <v>897</v>
      </c>
      <c r="K261" s="127">
        <v>44506</v>
      </c>
      <c r="L261" s="154" t="s">
        <v>484</v>
      </c>
      <c r="M261" s="154"/>
      <c r="N261" s="154"/>
      <c r="O261" s="154" t="s">
        <v>97</v>
      </c>
      <c r="P261" s="154"/>
      <c r="Q261" s="154"/>
      <c r="R261" s="154"/>
      <c r="S261" s="154"/>
      <c r="T261" s="154"/>
      <c r="U261" s="154"/>
      <c r="V261" s="154"/>
      <c r="W261" s="154"/>
      <c r="X261" s="154"/>
    </row>
    <row r="262" spans="1:24" ht="15" customHeight="1" x14ac:dyDescent="0.25">
      <c r="A262" s="36" t="s">
        <v>894</v>
      </c>
      <c r="B262" s="126"/>
      <c r="C262" s="126"/>
      <c r="D262" s="115" t="s">
        <v>903</v>
      </c>
      <c r="E262" s="148"/>
      <c r="F262" s="144"/>
      <c r="G262" s="115"/>
      <c r="H262" s="115"/>
      <c r="I262" s="53"/>
      <c r="J262" s="156"/>
      <c r="K262" s="154" t="s">
        <v>904</v>
      </c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</row>
    <row r="263" spans="1:24" ht="15" customHeight="1" x14ac:dyDescent="0.25">
      <c r="A263" s="36" t="s">
        <v>894</v>
      </c>
      <c r="B263" s="124"/>
      <c r="C263" s="124"/>
      <c r="D263" s="115" t="s">
        <v>905</v>
      </c>
      <c r="E263" s="149"/>
      <c r="F263" s="145"/>
      <c r="G263" s="115" t="s">
        <v>52</v>
      </c>
      <c r="H263" s="115">
        <v>2</v>
      </c>
      <c r="I263" s="53">
        <v>55.46</v>
      </c>
      <c r="J263" s="129">
        <v>44585</v>
      </c>
      <c r="K263" s="127">
        <v>45680</v>
      </c>
      <c r="L263" s="115">
        <v>36</v>
      </c>
      <c r="M263" s="115">
        <v>0</v>
      </c>
      <c r="N263" s="115">
        <v>36</v>
      </c>
      <c r="O263" s="136">
        <v>275000</v>
      </c>
      <c r="P263" s="136">
        <v>549054000</v>
      </c>
      <c r="Q263" s="6" t="s">
        <v>326</v>
      </c>
      <c r="R263" s="6" t="s">
        <v>392</v>
      </c>
      <c r="S263" s="136">
        <v>275000</v>
      </c>
      <c r="T263" s="136">
        <v>105000</v>
      </c>
      <c r="U263" s="136">
        <v>2000000</v>
      </c>
      <c r="V263" s="136">
        <v>0</v>
      </c>
      <c r="W263" s="136">
        <v>2000000</v>
      </c>
      <c r="X263" s="136">
        <v>0</v>
      </c>
    </row>
    <row r="264" spans="1:24" ht="27" customHeight="1" x14ac:dyDescent="0.25">
      <c r="A264" s="36" t="s">
        <v>906</v>
      </c>
      <c r="B264" s="123"/>
      <c r="C264" s="123"/>
      <c r="D264" s="115" t="s">
        <v>907</v>
      </c>
      <c r="E264" s="147" t="s">
        <v>908</v>
      </c>
      <c r="F264" s="143">
        <v>55.56</v>
      </c>
      <c r="G264" s="115"/>
      <c r="H264" s="115"/>
      <c r="I264" s="53"/>
      <c r="J264" s="129">
        <v>43466</v>
      </c>
      <c r="K264" s="127" t="s">
        <v>280</v>
      </c>
      <c r="L264" s="115">
        <v>36</v>
      </c>
      <c r="M264" s="115">
        <v>0</v>
      </c>
      <c r="N264" s="115">
        <v>36</v>
      </c>
      <c r="O264" s="160" t="s">
        <v>909</v>
      </c>
      <c r="P264" s="160"/>
      <c r="Q264" s="160"/>
      <c r="R264" s="160"/>
      <c r="S264" s="136">
        <v>0</v>
      </c>
      <c r="T264" s="136">
        <v>103000</v>
      </c>
      <c r="U264" s="136">
        <v>2000000</v>
      </c>
      <c r="V264" s="136">
        <v>0</v>
      </c>
      <c r="W264" s="136">
        <v>2000000</v>
      </c>
      <c r="X264" s="136">
        <v>2000000</v>
      </c>
    </row>
    <row r="265" spans="1:24" ht="15" customHeight="1" x14ac:dyDescent="0.25">
      <c r="A265" s="36" t="s">
        <v>906</v>
      </c>
      <c r="B265" s="124"/>
      <c r="C265" s="124"/>
      <c r="D265" s="115" t="s">
        <v>910</v>
      </c>
      <c r="E265" s="149"/>
      <c r="F265" s="145"/>
      <c r="G265" s="115" t="s">
        <v>43</v>
      </c>
      <c r="H265" s="115" t="s">
        <v>44</v>
      </c>
      <c r="I265" s="53">
        <v>55.56</v>
      </c>
      <c r="J265" s="129">
        <v>44562</v>
      </c>
      <c r="K265" s="127" t="s">
        <v>431</v>
      </c>
      <c r="L265" s="115">
        <v>12</v>
      </c>
      <c r="M265" s="115">
        <v>0</v>
      </c>
      <c r="N265" s="115">
        <v>12</v>
      </c>
      <c r="O265" s="157" t="s">
        <v>911</v>
      </c>
      <c r="P265" s="158"/>
      <c r="Q265" s="158"/>
      <c r="R265" s="159"/>
      <c r="S265" s="136">
        <v>0</v>
      </c>
      <c r="T265" s="136">
        <v>105000</v>
      </c>
      <c r="U265" s="136">
        <v>2000000</v>
      </c>
      <c r="V265" s="136">
        <v>0</v>
      </c>
      <c r="W265" s="136">
        <v>2000000</v>
      </c>
      <c r="X265" s="136">
        <v>2000000</v>
      </c>
    </row>
    <row r="266" spans="1:24" ht="27" customHeight="1" x14ac:dyDescent="0.25">
      <c r="A266" s="36" t="s">
        <v>912</v>
      </c>
      <c r="B266" s="123"/>
      <c r="C266" s="123"/>
      <c r="D266" s="115" t="s">
        <v>913</v>
      </c>
      <c r="E266" s="147" t="s">
        <v>914</v>
      </c>
      <c r="F266" s="143">
        <v>61.97</v>
      </c>
      <c r="G266" s="115"/>
      <c r="H266" s="115"/>
      <c r="I266" s="53"/>
      <c r="J266" s="129" t="s">
        <v>108</v>
      </c>
      <c r="K266" s="127" t="s">
        <v>109</v>
      </c>
      <c r="L266" s="115">
        <v>36</v>
      </c>
      <c r="M266" s="115">
        <v>0</v>
      </c>
      <c r="N266" s="115">
        <v>36</v>
      </c>
      <c r="O266" s="136" t="s">
        <v>915</v>
      </c>
      <c r="P266" s="136">
        <v>818004000</v>
      </c>
      <c r="Q266" s="6" t="s">
        <v>35</v>
      </c>
      <c r="R266" s="6" t="s">
        <v>36</v>
      </c>
      <c r="S266" s="136">
        <v>350000</v>
      </c>
      <c r="T266" s="136">
        <v>103000</v>
      </c>
      <c r="U266" s="136">
        <v>2000000</v>
      </c>
      <c r="V266" s="136">
        <v>0</v>
      </c>
      <c r="W266" s="136">
        <v>2000000</v>
      </c>
      <c r="X266" s="136">
        <v>0</v>
      </c>
    </row>
    <row r="267" spans="1:24" ht="15" customHeight="1" x14ac:dyDescent="0.25">
      <c r="A267" s="36" t="s">
        <v>912</v>
      </c>
      <c r="B267" s="126"/>
      <c r="C267" s="126"/>
      <c r="D267" s="115" t="s">
        <v>916</v>
      </c>
      <c r="E267" s="149"/>
      <c r="F267" s="145"/>
      <c r="G267" s="115" t="s">
        <v>96</v>
      </c>
      <c r="H267" s="115">
        <v>1</v>
      </c>
      <c r="I267" s="53">
        <v>61.97</v>
      </c>
      <c r="J267" s="129" t="s">
        <v>917</v>
      </c>
      <c r="K267" s="127" t="s">
        <v>918</v>
      </c>
      <c r="L267" s="115">
        <v>12</v>
      </c>
      <c r="M267" s="115">
        <v>0</v>
      </c>
      <c r="N267" s="115">
        <v>12</v>
      </c>
      <c r="O267" s="136">
        <v>375000</v>
      </c>
      <c r="P267" s="136">
        <v>278865000</v>
      </c>
      <c r="Q267" s="6" t="s">
        <v>35</v>
      </c>
      <c r="R267" s="6" t="s">
        <v>45</v>
      </c>
      <c r="S267" s="136">
        <v>375000</v>
      </c>
      <c r="T267" s="136">
        <v>105000</v>
      </c>
      <c r="U267" s="136">
        <v>2000000</v>
      </c>
      <c r="V267" s="136">
        <v>0</v>
      </c>
      <c r="W267" s="136">
        <v>2000000</v>
      </c>
      <c r="X267" s="136">
        <v>0</v>
      </c>
    </row>
    <row r="268" spans="1:24" ht="15" customHeight="1" x14ac:dyDescent="0.25">
      <c r="A268" s="36" t="s">
        <v>912</v>
      </c>
      <c r="B268" s="124"/>
      <c r="C268" s="124"/>
      <c r="D268" s="115" t="s">
        <v>919</v>
      </c>
      <c r="E268" s="115" t="s">
        <v>920</v>
      </c>
      <c r="F268" s="122">
        <v>60.21</v>
      </c>
      <c r="G268" s="115" t="s">
        <v>52</v>
      </c>
      <c r="H268" s="115">
        <v>1</v>
      </c>
      <c r="I268" s="53">
        <v>60.21</v>
      </c>
      <c r="J268" s="129">
        <v>44505</v>
      </c>
      <c r="K268" s="127">
        <v>45600</v>
      </c>
      <c r="L268" s="115">
        <v>36</v>
      </c>
      <c r="M268" s="115">
        <v>0</v>
      </c>
      <c r="N268" s="115">
        <v>36</v>
      </c>
      <c r="O268" s="136">
        <v>450000</v>
      </c>
      <c r="P268" s="136">
        <v>975402000</v>
      </c>
      <c r="Q268" s="6" t="s">
        <v>35</v>
      </c>
      <c r="R268" s="6" t="s">
        <v>36</v>
      </c>
      <c r="S268" s="136">
        <v>450000</v>
      </c>
      <c r="T268" s="136">
        <v>105000</v>
      </c>
      <c r="U268" s="136">
        <v>2000000</v>
      </c>
      <c r="V268" s="136">
        <v>0</v>
      </c>
      <c r="W268" s="136">
        <v>2000000</v>
      </c>
      <c r="X268" s="136">
        <v>0</v>
      </c>
    </row>
    <row r="269" spans="1:24" ht="15" customHeight="1" x14ac:dyDescent="0.25">
      <c r="A269" s="139" t="s">
        <v>921</v>
      </c>
      <c r="B269" s="125"/>
      <c r="C269" s="125"/>
      <c r="D269" s="115" t="s">
        <v>922</v>
      </c>
      <c r="E269" s="146" t="s">
        <v>923</v>
      </c>
      <c r="F269" s="142">
        <v>31.2</v>
      </c>
      <c r="G269" s="115"/>
      <c r="H269" s="115"/>
      <c r="I269" s="53"/>
      <c r="J269" s="129">
        <v>40509</v>
      </c>
      <c r="K269" s="127">
        <v>44161</v>
      </c>
      <c r="L269" s="115">
        <v>120</v>
      </c>
      <c r="M269" s="115">
        <v>0</v>
      </c>
      <c r="N269" s="115">
        <v>120</v>
      </c>
      <c r="O269" s="160" t="s">
        <v>924</v>
      </c>
      <c r="P269" s="160"/>
      <c r="Q269" s="160"/>
      <c r="R269" s="160"/>
      <c r="S269" s="136">
        <v>0</v>
      </c>
      <c r="T269" s="136">
        <v>0</v>
      </c>
      <c r="U269" s="136">
        <v>0</v>
      </c>
      <c r="V269" s="136">
        <v>0</v>
      </c>
      <c r="W269" s="136">
        <v>0</v>
      </c>
      <c r="X269" s="136">
        <v>0</v>
      </c>
    </row>
    <row r="270" spans="1:24" ht="15" customHeight="1" x14ac:dyDescent="0.25">
      <c r="A270" s="139" t="s">
        <v>921</v>
      </c>
      <c r="B270" s="125"/>
      <c r="C270" s="125"/>
      <c r="D270" s="115" t="s">
        <v>925</v>
      </c>
      <c r="E270" s="146"/>
      <c r="F270" s="142"/>
      <c r="G270" s="115" t="s">
        <v>43</v>
      </c>
      <c r="H270" s="115">
        <v>1</v>
      </c>
      <c r="I270" s="53">
        <v>31.2</v>
      </c>
      <c r="J270" s="129">
        <v>44162</v>
      </c>
      <c r="K270" s="127">
        <v>45987</v>
      </c>
      <c r="L270" s="115">
        <v>60</v>
      </c>
      <c r="M270" s="115">
        <v>0</v>
      </c>
      <c r="N270" s="115">
        <v>60</v>
      </c>
      <c r="O270" s="160"/>
      <c r="P270" s="160"/>
      <c r="Q270" s="160"/>
      <c r="R270" s="160"/>
      <c r="S270" s="136">
        <v>0</v>
      </c>
      <c r="T270" s="136">
        <v>73000</v>
      </c>
      <c r="U270" s="136">
        <v>0</v>
      </c>
      <c r="V270" s="136">
        <v>0</v>
      </c>
      <c r="W270" s="136">
        <v>0</v>
      </c>
      <c r="X270" s="136">
        <v>0</v>
      </c>
    </row>
    <row r="271" spans="1:24" ht="15" customHeight="1" x14ac:dyDescent="0.25">
      <c r="A271" s="139" t="s">
        <v>921</v>
      </c>
      <c r="B271" s="125"/>
      <c r="C271" s="125"/>
      <c r="D271" s="115" t="s">
        <v>926</v>
      </c>
      <c r="E271" s="146" t="s">
        <v>927</v>
      </c>
      <c r="F271" s="142">
        <v>307</v>
      </c>
      <c r="G271" s="115"/>
      <c r="H271" s="115"/>
      <c r="I271" s="53"/>
      <c r="J271" s="129">
        <v>40509</v>
      </c>
      <c r="K271" s="127">
        <v>44161</v>
      </c>
      <c r="L271" s="115">
        <v>120</v>
      </c>
      <c r="M271" s="115">
        <v>0</v>
      </c>
      <c r="N271" s="115">
        <v>120</v>
      </c>
      <c r="O271" s="160"/>
      <c r="P271" s="160"/>
      <c r="Q271" s="160"/>
      <c r="R271" s="160"/>
      <c r="S271" s="136">
        <v>45000000</v>
      </c>
      <c r="T271" s="136">
        <v>35000</v>
      </c>
      <c r="U271" s="136">
        <v>0</v>
      </c>
      <c r="V271" s="136">
        <v>0</v>
      </c>
      <c r="W271" s="136">
        <v>0</v>
      </c>
      <c r="X271" s="136">
        <v>0</v>
      </c>
    </row>
    <row r="272" spans="1:24" ht="15" customHeight="1" x14ac:dyDescent="0.25">
      <c r="A272" s="139" t="s">
        <v>921</v>
      </c>
      <c r="B272" s="125"/>
      <c r="C272" s="125"/>
      <c r="D272" s="115" t="s">
        <v>928</v>
      </c>
      <c r="E272" s="146"/>
      <c r="F272" s="142"/>
      <c r="G272" s="115" t="s">
        <v>43</v>
      </c>
      <c r="H272" s="115">
        <v>1</v>
      </c>
      <c r="I272" s="53">
        <v>307</v>
      </c>
      <c r="J272" s="129">
        <v>44162</v>
      </c>
      <c r="K272" s="127">
        <v>45987</v>
      </c>
      <c r="L272" s="115">
        <v>60</v>
      </c>
      <c r="M272" s="115">
        <v>0</v>
      </c>
      <c r="N272" s="115">
        <v>60</v>
      </c>
      <c r="O272" s="160"/>
      <c r="P272" s="160"/>
      <c r="Q272" s="160"/>
      <c r="R272" s="160"/>
      <c r="S272" s="136">
        <v>0</v>
      </c>
      <c r="T272" s="136">
        <v>73000</v>
      </c>
      <c r="U272" s="136">
        <v>0</v>
      </c>
      <c r="V272" s="136">
        <v>0</v>
      </c>
      <c r="W272" s="136">
        <v>0</v>
      </c>
      <c r="X272" s="136">
        <v>0</v>
      </c>
    </row>
    <row r="273" spans="1:24" ht="15" customHeight="1" x14ac:dyDescent="0.25">
      <c r="A273" s="36" t="s">
        <v>929</v>
      </c>
      <c r="B273" s="123"/>
      <c r="C273" s="123"/>
      <c r="D273" s="115" t="s">
        <v>930</v>
      </c>
      <c r="E273" s="147" t="s">
        <v>931</v>
      </c>
      <c r="F273" s="143" t="s">
        <v>932</v>
      </c>
      <c r="G273" s="115"/>
      <c r="H273" s="115"/>
      <c r="I273" s="53"/>
      <c r="J273" s="129">
        <v>43932</v>
      </c>
      <c r="K273" s="127">
        <v>44296</v>
      </c>
      <c r="L273" s="115">
        <v>12</v>
      </c>
      <c r="M273" s="115">
        <v>0</v>
      </c>
      <c r="N273" s="115">
        <v>12</v>
      </c>
      <c r="O273" s="136">
        <v>2250000</v>
      </c>
      <c r="P273" s="136">
        <v>162000000</v>
      </c>
      <c r="Q273" s="6" t="s">
        <v>67</v>
      </c>
      <c r="R273" s="6" t="s">
        <v>41</v>
      </c>
      <c r="S273" s="136">
        <v>2250000</v>
      </c>
      <c r="T273" s="136">
        <v>103000</v>
      </c>
      <c r="U273" s="136">
        <v>2000000</v>
      </c>
      <c r="V273" s="136">
        <v>1500000</v>
      </c>
      <c r="W273" s="136">
        <v>2000000</v>
      </c>
      <c r="X273" s="136">
        <v>0</v>
      </c>
    </row>
    <row r="274" spans="1:24" ht="15" customHeight="1" x14ac:dyDescent="0.25">
      <c r="A274" s="36" t="s">
        <v>929</v>
      </c>
      <c r="B274" s="126"/>
      <c r="C274" s="126"/>
      <c r="D274" s="115" t="s">
        <v>933</v>
      </c>
      <c r="E274" s="148"/>
      <c r="F274" s="144"/>
      <c r="G274" s="115"/>
      <c r="H274" s="115"/>
      <c r="I274" s="53"/>
      <c r="J274" s="129">
        <v>44381</v>
      </c>
      <c r="K274" s="127">
        <v>44745</v>
      </c>
      <c r="L274" s="115">
        <v>12</v>
      </c>
      <c r="M274" s="115">
        <v>0</v>
      </c>
      <c r="N274" s="115">
        <v>12</v>
      </c>
      <c r="O274" s="136">
        <v>2250000</v>
      </c>
      <c r="P274" s="136">
        <v>162000000</v>
      </c>
      <c r="Q274" s="6" t="s">
        <v>67</v>
      </c>
      <c r="R274" s="6" t="s">
        <v>41</v>
      </c>
      <c r="S274" s="136">
        <v>2250000</v>
      </c>
      <c r="T274" s="136">
        <v>103000</v>
      </c>
      <c r="U274" s="136">
        <v>2000000</v>
      </c>
      <c r="V274" s="136">
        <v>1500000</v>
      </c>
      <c r="W274" s="136">
        <v>2000000</v>
      </c>
      <c r="X274" s="136">
        <v>0</v>
      </c>
    </row>
    <row r="275" spans="1:24" ht="15" customHeight="1" x14ac:dyDescent="0.25">
      <c r="A275" s="36" t="s">
        <v>929</v>
      </c>
      <c r="B275" s="124"/>
      <c r="C275" s="124"/>
      <c r="D275" s="115" t="s">
        <v>934</v>
      </c>
      <c r="E275" s="149"/>
      <c r="F275" s="145"/>
      <c r="G275" s="115" t="s">
        <v>52</v>
      </c>
      <c r="H275" s="115" t="s">
        <v>44</v>
      </c>
      <c r="I275" s="53">
        <v>6</v>
      </c>
      <c r="J275" s="129">
        <v>44746</v>
      </c>
      <c r="K275" s="127">
        <v>45110</v>
      </c>
      <c r="L275" s="115">
        <v>12</v>
      </c>
      <c r="M275" s="115">
        <v>0</v>
      </c>
      <c r="N275" s="115">
        <v>12</v>
      </c>
      <c r="O275" s="136">
        <v>2250000</v>
      </c>
      <c r="P275" s="136">
        <v>162000000</v>
      </c>
      <c r="Q275" s="6" t="s">
        <v>67</v>
      </c>
      <c r="R275" s="6" t="s">
        <v>41</v>
      </c>
      <c r="S275" s="136">
        <v>2250000</v>
      </c>
      <c r="T275" s="136">
        <v>105000</v>
      </c>
      <c r="U275" s="136">
        <v>2000000</v>
      </c>
      <c r="V275" s="136">
        <v>1500000</v>
      </c>
      <c r="W275" s="136">
        <v>2000000</v>
      </c>
      <c r="X275" s="136">
        <v>0</v>
      </c>
    </row>
    <row r="276" spans="1:24" ht="15" customHeight="1" x14ac:dyDescent="0.25">
      <c r="A276" s="125" t="s">
        <v>935</v>
      </c>
      <c r="B276" s="125"/>
      <c r="C276" s="125"/>
      <c r="D276" s="115" t="s">
        <v>936</v>
      </c>
      <c r="E276" s="115" t="s">
        <v>937</v>
      </c>
      <c r="F276" s="122">
        <v>66.319999999999993</v>
      </c>
      <c r="G276" s="115" t="s">
        <v>96</v>
      </c>
      <c r="H276" s="115">
        <v>1</v>
      </c>
      <c r="I276" s="53">
        <v>66.319999999999993</v>
      </c>
      <c r="J276" s="129">
        <v>43040</v>
      </c>
      <c r="K276" s="127" t="s">
        <v>938</v>
      </c>
      <c r="L276" s="115">
        <v>60</v>
      </c>
      <c r="M276" s="115">
        <v>0</v>
      </c>
      <c r="N276" s="115">
        <v>60</v>
      </c>
      <c r="O276" s="136">
        <v>375000</v>
      </c>
      <c r="P276" s="136">
        <v>1492200000</v>
      </c>
      <c r="Q276" s="6" t="s">
        <v>35</v>
      </c>
      <c r="R276" s="6" t="s">
        <v>50</v>
      </c>
      <c r="S276" s="136">
        <v>375000</v>
      </c>
      <c r="T276" s="136">
        <v>103000</v>
      </c>
      <c r="U276" s="136">
        <v>2000000</v>
      </c>
      <c r="V276" s="136">
        <v>0</v>
      </c>
      <c r="W276" s="136">
        <v>2000000</v>
      </c>
      <c r="X276" s="136">
        <v>0</v>
      </c>
    </row>
    <row r="277" spans="1:24" ht="15" customHeight="1" x14ac:dyDescent="0.25">
      <c r="A277" s="125" t="s">
        <v>939</v>
      </c>
      <c r="B277" s="125"/>
      <c r="C277" s="125"/>
      <c r="D277" s="115" t="s">
        <v>940</v>
      </c>
      <c r="E277" s="115" t="s">
        <v>941</v>
      </c>
      <c r="F277" s="122">
        <v>238.68</v>
      </c>
      <c r="G277" s="115" t="s">
        <v>43</v>
      </c>
      <c r="H277" s="115">
        <v>2</v>
      </c>
      <c r="I277" s="53">
        <v>238.68</v>
      </c>
      <c r="J277" s="129">
        <v>43578</v>
      </c>
      <c r="K277" s="127">
        <v>45404</v>
      </c>
      <c r="L277" s="115">
        <v>60</v>
      </c>
      <c r="M277" s="115">
        <v>0</v>
      </c>
      <c r="N277" s="115">
        <v>60</v>
      </c>
      <c r="O277" s="136">
        <v>160000</v>
      </c>
      <c r="P277" s="136">
        <v>2291328000</v>
      </c>
      <c r="Q277" s="6" t="s">
        <v>35</v>
      </c>
      <c r="R277" s="6" t="s">
        <v>50</v>
      </c>
      <c r="S277" s="136">
        <v>160000</v>
      </c>
      <c r="T277" s="136">
        <v>103000</v>
      </c>
      <c r="U277" s="136">
        <v>2000000</v>
      </c>
      <c r="V277" s="136">
        <v>1500000</v>
      </c>
      <c r="W277" s="136">
        <v>2000000</v>
      </c>
      <c r="X277" s="136">
        <v>0</v>
      </c>
    </row>
    <row r="278" spans="1:24" ht="15" customHeight="1" x14ac:dyDescent="0.25">
      <c r="A278" s="36" t="s">
        <v>942</v>
      </c>
      <c r="B278" s="123"/>
      <c r="C278" s="123"/>
      <c r="D278" s="115" t="s">
        <v>943</v>
      </c>
      <c r="E278" s="147" t="s">
        <v>944</v>
      </c>
      <c r="F278" s="143">
        <v>119.86</v>
      </c>
      <c r="G278" s="115"/>
      <c r="H278" s="115"/>
      <c r="I278" s="53"/>
      <c r="J278" s="129" t="s">
        <v>134</v>
      </c>
      <c r="K278" s="127">
        <v>44104</v>
      </c>
      <c r="L278" s="115">
        <v>36</v>
      </c>
      <c r="M278" s="115">
        <v>0</v>
      </c>
      <c r="N278" s="115">
        <v>36</v>
      </c>
      <c r="O278" s="136">
        <v>375000</v>
      </c>
      <c r="P278" s="136">
        <v>1618110000</v>
      </c>
      <c r="Q278" s="6" t="s">
        <v>35</v>
      </c>
      <c r="R278" s="6" t="s">
        <v>36</v>
      </c>
      <c r="S278" s="136">
        <v>375000</v>
      </c>
      <c r="T278" s="136">
        <v>103000</v>
      </c>
      <c r="U278" s="136">
        <v>2000000</v>
      </c>
      <c r="V278" s="136">
        <v>0</v>
      </c>
      <c r="W278" s="136">
        <v>2000000</v>
      </c>
      <c r="X278" s="136">
        <v>0</v>
      </c>
    </row>
    <row r="279" spans="1:24" ht="15" customHeight="1" x14ac:dyDescent="0.25">
      <c r="A279" s="36" t="s">
        <v>942</v>
      </c>
      <c r="B279" s="126"/>
      <c r="C279" s="126"/>
      <c r="D279" s="115" t="s">
        <v>945</v>
      </c>
      <c r="E279" s="148"/>
      <c r="F279" s="144"/>
      <c r="G279" s="115"/>
      <c r="H279" s="115"/>
      <c r="I279" s="53"/>
      <c r="J279" s="129">
        <v>44220</v>
      </c>
      <c r="K279" s="127">
        <v>44398</v>
      </c>
      <c r="L279" s="115">
        <v>6</v>
      </c>
      <c r="M279" s="115">
        <v>0</v>
      </c>
      <c r="N279" s="115">
        <v>6</v>
      </c>
      <c r="O279" s="160" t="s">
        <v>946</v>
      </c>
      <c r="P279" s="160"/>
      <c r="Q279" s="160"/>
      <c r="R279" s="160"/>
      <c r="S279" s="136">
        <v>0</v>
      </c>
      <c r="T279" s="136">
        <v>105000</v>
      </c>
      <c r="U279" s="136">
        <v>2000000</v>
      </c>
      <c r="V279" s="136">
        <v>0</v>
      </c>
      <c r="W279" s="136">
        <v>2000000</v>
      </c>
      <c r="X279" s="136">
        <v>0</v>
      </c>
    </row>
    <row r="280" spans="1:24" ht="15" customHeight="1" x14ac:dyDescent="0.25">
      <c r="A280" s="36" t="s">
        <v>942</v>
      </c>
      <c r="B280" s="126"/>
      <c r="C280" s="126"/>
      <c r="D280" s="115" t="s">
        <v>947</v>
      </c>
      <c r="E280" s="148"/>
      <c r="F280" s="144"/>
      <c r="G280" s="115"/>
      <c r="H280" s="115"/>
      <c r="I280" s="53"/>
      <c r="J280" s="129">
        <v>44401</v>
      </c>
      <c r="K280" s="127">
        <v>44584</v>
      </c>
      <c r="L280" s="115">
        <v>6</v>
      </c>
      <c r="M280" s="115">
        <v>0</v>
      </c>
      <c r="N280" s="115">
        <v>6</v>
      </c>
      <c r="O280" s="160" t="s">
        <v>946</v>
      </c>
      <c r="P280" s="160"/>
      <c r="Q280" s="160"/>
      <c r="R280" s="160"/>
      <c r="S280" s="136">
        <v>0</v>
      </c>
      <c r="T280" s="136">
        <v>105000</v>
      </c>
      <c r="U280" s="136">
        <v>2000000</v>
      </c>
      <c r="V280" s="136">
        <v>0</v>
      </c>
      <c r="W280" s="136">
        <v>2000000</v>
      </c>
      <c r="X280" s="136">
        <v>0</v>
      </c>
    </row>
    <row r="281" spans="1:24" ht="15" customHeight="1" x14ac:dyDescent="0.25">
      <c r="A281" s="36" t="s">
        <v>942</v>
      </c>
      <c r="B281" s="124"/>
      <c r="C281" s="124"/>
      <c r="D281" s="115" t="s">
        <v>948</v>
      </c>
      <c r="E281" s="149"/>
      <c r="F281" s="145"/>
      <c r="G281" s="115" t="s">
        <v>52</v>
      </c>
      <c r="H281" s="115">
        <v>1</v>
      </c>
      <c r="I281" s="53">
        <v>119.86</v>
      </c>
      <c r="J281" s="129">
        <v>44585</v>
      </c>
      <c r="K281" s="127">
        <v>44765</v>
      </c>
      <c r="L281" s="115">
        <v>6</v>
      </c>
      <c r="M281" s="115">
        <v>0</v>
      </c>
      <c r="N281" s="115">
        <v>6</v>
      </c>
      <c r="O281" s="160" t="s">
        <v>946</v>
      </c>
      <c r="P281" s="160"/>
      <c r="Q281" s="160"/>
      <c r="R281" s="160"/>
      <c r="S281" s="136">
        <v>0</v>
      </c>
      <c r="T281" s="136">
        <v>105000</v>
      </c>
      <c r="U281" s="136">
        <v>2000000</v>
      </c>
      <c r="V281" s="136">
        <v>0</v>
      </c>
      <c r="W281" s="136">
        <v>2000000</v>
      </c>
      <c r="X281" s="136">
        <v>0</v>
      </c>
    </row>
    <row r="282" spans="1:24" ht="27" customHeight="1" x14ac:dyDescent="0.25">
      <c r="A282" s="125" t="s">
        <v>949</v>
      </c>
      <c r="B282" s="125"/>
      <c r="C282" s="125"/>
      <c r="D282" s="115" t="s">
        <v>950</v>
      </c>
      <c r="E282" s="115" t="s">
        <v>194</v>
      </c>
      <c r="F282" s="122">
        <v>74</v>
      </c>
      <c r="G282" s="115" t="s">
        <v>59</v>
      </c>
      <c r="H282" s="115">
        <v>3</v>
      </c>
      <c r="I282" s="53">
        <v>74</v>
      </c>
      <c r="J282" s="129">
        <v>43647</v>
      </c>
      <c r="K282" s="127">
        <v>44742</v>
      </c>
      <c r="L282" s="115">
        <v>36</v>
      </c>
      <c r="M282" s="115">
        <v>0</v>
      </c>
      <c r="N282" s="115">
        <v>36</v>
      </c>
      <c r="O282" s="170" t="s">
        <v>60</v>
      </c>
      <c r="P282" s="170"/>
      <c r="Q282" s="170"/>
      <c r="R282" s="170"/>
      <c r="S282" s="146" t="s">
        <v>196</v>
      </c>
      <c r="T282" s="170"/>
      <c r="U282" s="136">
        <v>2000000</v>
      </c>
      <c r="V282" s="136">
        <v>1500000</v>
      </c>
      <c r="W282" s="136">
        <v>2000000</v>
      </c>
      <c r="X282" s="136">
        <v>2000000</v>
      </c>
    </row>
    <row r="283" spans="1:24" ht="15" customHeight="1" x14ac:dyDescent="0.25">
      <c r="A283" s="125" t="s">
        <v>951</v>
      </c>
      <c r="B283" s="125"/>
      <c r="C283" s="125"/>
      <c r="D283" s="115" t="s">
        <v>952</v>
      </c>
      <c r="E283" s="115" t="s">
        <v>953</v>
      </c>
      <c r="F283" s="122">
        <v>9.6</v>
      </c>
      <c r="G283" s="115" t="s">
        <v>96</v>
      </c>
      <c r="H283" s="115" t="s">
        <v>44</v>
      </c>
      <c r="I283" s="53">
        <v>9.6</v>
      </c>
      <c r="J283" s="129">
        <v>44256</v>
      </c>
      <c r="K283" s="127">
        <v>44620</v>
      </c>
      <c r="L283" s="115">
        <v>12</v>
      </c>
      <c r="M283" s="115">
        <v>0</v>
      </c>
      <c r="N283" s="115">
        <v>12</v>
      </c>
      <c r="O283" s="20">
        <v>500000</v>
      </c>
      <c r="P283" s="20">
        <v>57600000</v>
      </c>
      <c r="Q283" s="6" t="s">
        <v>67</v>
      </c>
      <c r="R283" s="6" t="s">
        <v>41</v>
      </c>
      <c r="S283" s="136">
        <v>500000</v>
      </c>
      <c r="T283" s="20">
        <v>50000</v>
      </c>
      <c r="U283" s="136">
        <v>2000000</v>
      </c>
      <c r="V283" s="136">
        <v>1500000</v>
      </c>
      <c r="W283" s="136">
        <v>2000000</v>
      </c>
      <c r="X283" s="136">
        <v>2000000</v>
      </c>
    </row>
    <row r="284" spans="1:24" ht="15" customHeight="1" x14ac:dyDescent="0.25">
      <c r="A284" s="125" t="s">
        <v>954</v>
      </c>
      <c r="B284" s="125"/>
      <c r="C284" s="125"/>
      <c r="D284" s="115" t="s">
        <v>955</v>
      </c>
      <c r="E284" s="18" t="s">
        <v>590</v>
      </c>
      <c r="F284" s="122">
        <v>104.73</v>
      </c>
      <c r="G284" s="18" t="s">
        <v>265</v>
      </c>
      <c r="H284" s="18" t="s">
        <v>265</v>
      </c>
      <c r="I284" s="58">
        <v>104.73</v>
      </c>
      <c r="J284" s="129">
        <v>44001</v>
      </c>
      <c r="K284" s="127">
        <v>45095</v>
      </c>
      <c r="L284" s="115">
        <v>36</v>
      </c>
      <c r="M284" s="115">
        <v>0</v>
      </c>
      <c r="N284" s="115">
        <v>36</v>
      </c>
      <c r="O284" s="171" t="s">
        <v>60</v>
      </c>
      <c r="P284" s="171"/>
      <c r="Q284" s="171"/>
      <c r="R284" s="171"/>
      <c r="S284" s="160">
        <v>103000</v>
      </c>
      <c r="T284" s="160"/>
      <c r="U284" s="136">
        <v>2000000</v>
      </c>
      <c r="V284" s="136">
        <v>1500000</v>
      </c>
      <c r="W284" s="136">
        <v>2000000</v>
      </c>
      <c r="X284" s="136">
        <v>2000000</v>
      </c>
    </row>
    <row r="285" spans="1:24" ht="15" customHeight="1" x14ac:dyDescent="0.25">
      <c r="A285" s="125" t="s">
        <v>956</v>
      </c>
      <c r="B285" s="125"/>
      <c r="C285" s="125"/>
      <c r="D285" s="115" t="s">
        <v>957</v>
      </c>
      <c r="E285" s="115" t="s">
        <v>958</v>
      </c>
      <c r="F285" s="122">
        <v>21.61</v>
      </c>
      <c r="G285" s="115" t="s">
        <v>52</v>
      </c>
      <c r="H285" s="115" t="s">
        <v>44</v>
      </c>
      <c r="I285" s="53">
        <v>21.61</v>
      </c>
      <c r="J285" s="129">
        <v>43798</v>
      </c>
      <c r="K285" s="127">
        <v>45624</v>
      </c>
      <c r="L285" s="115">
        <v>60</v>
      </c>
      <c r="M285" s="115">
        <v>0</v>
      </c>
      <c r="N285" s="115">
        <v>60</v>
      </c>
      <c r="O285" s="136">
        <v>850000</v>
      </c>
      <c r="P285" s="136">
        <v>1102110000</v>
      </c>
      <c r="Q285" s="6" t="s">
        <v>35</v>
      </c>
      <c r="R285" s="6" t="s">
        <v>104</v>
      </c>
      <c r="S285" s="136">
        <v>850000</v>
      </c>
      <c r="T285" s="136">
        <v>103000</v>
      </c>
      <c r="U285" s="136">
        <v>2000000</v>
      </c>
      <c r="V285" s="136">
        <v>1500000</v>
      </c>
      <c r="W285" s="136">
        <v>5000000</v>
      </c>
      <c r="X285" s="136">
        <v>5000000</v>
      </c>
    </row>
    <row r="286" spans="1:24" ht="15" customHeight="1" x14ac:dyDescent="0.25">
      <c r="A286" s="125" t="s">
        <v>959</v>
      </c>
      <c r="B286" s="125"/>
      <c r="C286" s="125"/>
      <c r="D286" s="115" t="s">
        <v>960</v>
      </c>
      <c r="E286" s="18" t="s">
        <v>590</v>
      </c>
      <c r="F286" s="122">
        <v>80</v>
      </c>
      <c r="G286" s="18" t="s">
        <v>265</v>
      </c>
      <c r="H286" s="18" t="s">
        <v>265</v>
      </c>
      <c r="I286" s="58">
        <v>80</v>
      </c>
      <c r="J286" s="129" t="s">
        <v>961</v>
      </c>
      <c r="K286" s="127" t="s">
        <v>962</v>
      </c>
      <c r="L286" s="115">
        <v>36</v>
      </c>
      <c r="M286" s="115">
        <v>0</v>
      </c>
      <c r="N286" s="115">
        <v>36</v>
      </c>
      <c r="O286" s="171" t="s">
        <v>60</v>
      </c>
      <c r="P286" s="171"/>
      <c r="Q286" s="171"/>
      <c r="R286" s="171"/>
      <c r="S286" s="160">
        <v>103000</v>
      </c>
      <c r="T286" s="160"/>
      <c r="U286" s="136">
        <v>2000000</v>
      </c>
      <c r="V286" s="136">
        <v>1500000</v>
      </c>
      <c r="W286" s="136">
        <v>2000000</v>
      </c>
      <c r="X286" s="136">
        <v>2000000</v>
      </c>
    </row>
    <row r="287" spans="1:24" ht="15" customHeight="1" x14ac:dyDescent="0.25">
      <c r="A287" s="36" t="s">
        <v>963</v>
      </c>
      <c r="B287" s="123"/>
      <c r="C287" s="123"/>
      <c r="D287" s="115" t="s">
        <v>964</v>
      </c>
      <c r="E287" s="147" t="s">
        <v>965</v>
      </c>
      <c r="F287" s="143">
        <v>33.83</v>
      </c>
      <c r="G287" s="115"/>
      <c r="H287" s="115"/>
      <c r="I287" s="53"/>
      <c r="J287" s="129" t="s">
        <v>966</v>
      </c>
      <c r="K287" s="127" t="s">
        <v>967</v>
      </c>
      <c r="L287" s="115">
        <v>6</v>
      </c>
      <c r="M287" s="115">
        <v>0</v>
      </c>
      <c r="N287" s="115">
        <v>6</v>
      </c>
      <c r="O287" s="136">
        <v>250000</v>
      </c>
      <c r="P287" s="136">
        <v>27795000</v>
      </c>
      <c r="Q287" s="146" t="s">
        <v>968</v>
      </c>
      <c r="R287" s="146"/>
      <c r="S287" s="136" t="s">
        <v>969</v>
      </c>
      <c r="T287" s="136" t="s">
        <v>694</v>
      </c>
      <c r="U287" s="136">
        <v>2000000</v>
      </c>
      <c r="V287" s="136">
        <v>1500000</v>
      </c>
      <c r="W287" s="136">
        <v>2000000</v>
      </c>
      <c r="X287" s="136">
        <v>0</v>
      </c>
    </row>
    <row r="288" spans="1:24" ht="15" customHeight="1" x14ac:dyDescent="0.25">
      <c r="A288" s="36" t="s">
        <v>963</v>
      </c>
      <c r="B288" s="126"/>
      <c r="C288" s="126"/>
      <c r="D288" s="115" t="s">
        <v>970</v>
      </c>
      <c r="E288" s="148"/>
      <c r="F288" s="144"/>
      <c r="G288" s="115"/>
      <c r="H288" s="115"/>
      <c r="I288" s="53"/>
      <c r="J288" s="154" t="s">
        <v>971</v>
      </c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</row>
    <row r="289" spans="1:24" ht="15" customHeight="1" x14ac:dyDescent="0.25">
      <c r="A289" s="36" t="s">
        <v>963</v>
      </c>
      <c r="B289" s="126"/>
      <c r="C289" s="126"/>
      <c r="D289" s="115" t="s">
        <v>972</v>
      </c>
      <c r="E289" s="148"/>
      <c r="F289" s="144"/>
      <c r="G289" s="115"/>
      <c r="H289" s="115"/>
      <c r="I289" s="53"/>
      <c r="J289" s="129" t="s">
        <v>481</v>
      </c>
      <c r="K289" s="127">
        <v>44207</v>
      </c>
      <c r="L289" s="115">
        <v>5</v>
      </c>
      <c r="M289" s="115">
        <v>0</v>
      </c>
      <c r="N289" s="115">
        <v>5</v>
      </c>
      <c r="O289" s="136">
        <v>250000</v>
      </c>
      <c r="P289" s="136">
        <v>42287500</v>
      </c>
      <c r="Q289" s="146" t="s">
        <v>968</v>
      </c>
      <c r="R289" s="146"/>
      <c r="S289" s="136" t="s">
        <v>969</v>
      </c>
      <c r="T289" s="136" t="s">
        <v>973</v>
      </c>
      <c r="U289" s="136">
        <v>2000000</v>
      </c>
      <c r="V289" s="136">
        <v>1500000</v>
      </c>
      <c r="W289" s="136">
        <v>2000000</v>
      </c>
      <c r="X289" s="136">
        <v>2000000</v>
      </c>
    </row>
    <row r="290" spans="1:24" ht="15" customHeight="1" x14ac:dyDescent="0.25">
      <c r="A290" s="36" t="s">
        <v>963</v>
      </c>
      <c r="B290" s="124"/>
      <c r="C290" s="124"/>
      <c r="D290" s="115" t="s">
        <v>974</v>
      </c>
      <c r="E290" s="149"/>
      <c r="F290" s="145"/>
      <c r="G290" s="115" t="s">
        <v>52</v>
      </c>
      <c r="H290" s="115">
        <v>2</v>
      </c>
      <c r="I290" s="53">
        <v>33.83</v>
      </c>
      <c r="J290" s="129">
        <v>44243</v>
      </c>
      <c r="K290" s="127">
        <v>44607</v>
      </c>
      <c r="L290" s="115">
        <v>12</v>
      </c>
      <c r="M290" s="115">
        <v>0</v>
      </c>
      <c r="N290" s="115">
        <v>12</v>
      </c>
      <c r="O290" s="157" t="s">
        <v>975</v>
      </c>
      <c r="P290" s="158"/>
      <c r="Q290" s="158"/>
      <c r="R290" s="159"/>
      <c r="S290" s="136">
        <v>0</v>
      </c>
      <c r="T290" s="136" t="s">
        <v>973</v>
      </c>
      <c r="U290" s="136">
        <v>2000000</v>
      </c>
      <c r="V290" s="136">
        <v>1500000</v>
      </c>
      <c r="W290" s="136">
        <v>2000000</v>
      </c>
      <c r="X290" s="136">
        <v>2000000</v>
      </c>
    </row>
    <row r="291" spans="1:24" ht="15" customHeight="1" x14ac:dyDescent="0.25">
      <c r="A291" s="36" t="s">
        <v>976</v>
      </c>
      <c r="B291" s="123"/>
      <c r="C291" s="123"/>
      <c r="D291" s="115" t="s">
        <v>977</v>
      </c>
      <c r="E291" s="147" t="s">
        <v>978</v>
      </c>
      <c r="F291" s="143">
        <v>12.5</v>
      </c>
      <c r="G291" s="115"/>
      <c r="H291" s="115"/>
      <c r="I291" s="53"/>
      <c r="J291" s="129" t="s">
        <v>966</v>
      </c>
      <c r="K291" s="127">
        <v>44165</v>
      </c>
      <c r="L291" s="115">
        <v>12</v>
      </c>
      <c r="M291" s="115">
        <v>0</v>
      </c>
      <c r="N291" s="115">
        <v>12</v>
      </c>
      <c r="O291" s="136">
        <v>850000</v>
      </c>
      <c r="P291" s="136">
        <v>127500000</v>
      </c>
      <c r="Q291" s="6" t="s">
        <v>67</v>
      </c>
      <c r="R291" s="6" t="s">
        <v>41</v>
      </c>
      <c r="S291" s="136" t="s">
        <v>979</v>
      </c>
      <c r="T291" s="136" t="s">
        <v>980</v>
      </c>
      <c r="U291" s="136">
        <v>0</v>
      </c>
      <c r="V291" s="136">
        <v>0</v>
      </c>
      <c r="W291" s="136">
        <v>2000000</v>
      </c>
      <c r="X291" s="136">
        <v>0</v>
      </c>
    </row>
    <row r="292" spans="1:24" ht="15" customHeight="1" x14ac:dyDescent="0.25">
      <c r="A292" s="36" t="s">
        <v>976</v>
      </c>
      <c r="B292" s="126"/>
      <c r="C292" s="126"/>
      <c r="D292" s="115" t="s">
        <v>981</v>
      </c>
      <c r="E292" s="148"/>
      <c r="F292" s="144"/>
      <c r="G292" s="115"/>
      <c r="H292" s="115"/>
      <c r="I292" s="53"/>
      <c r="J292" s="129">
        <v>44289</v>
      </c>
      <c r="K292" s="127" t="s">
        <v>521</v>
      </c>
      <c r="L292" s="115">
        <v>6</v>
      </c>
      <c r="M292" s="115">
        <v>0</v>
      </c>
      <c r="N292" s="115">
        <v>6</v>
      </c>
      <c r="O292" s="136">
        <v>800000</v>
      </c>
      <c r="P292" s="136">
        <v>60000000</v>
      </c>
      <c r="Q292" s="142" t="s">
        <v>982</v>
      </c>
      <c r="R292" s="162"/>
      <c r="S292" s="136">
        <v>800000</v>
      </c>
      <c r="T292" s="136" t="s">
        <v>983</v>
      </c>
      <c r="U292" s="136">
        <v>0</v>
      </c>
      <c r="V292" s="136">
        <v>0</v>
      </c>
      <c r="W292" s="136">
        <v>2000000</v>
      </c>
      <c r="X292" s="136">
        <v>0</v>
      </c>
    </row>
    <row r="293" spans="1:24" ht="15" customHeight="1" x14ac:dyDescent="0.25">
      <c r="A293" s="36" t="s">
        <v>976</v>
      </c>
      <c r="B293" s="126"/>
      <c r="C293" s="126"/>
      <c r="D293" s="115" t="s">
        <v>984</v>
      </c>
      <c r="E293" s="148"/>
      <c r="F293" s="144"/>
      <c r="G293" s="115"/>
      <c r="H293" s="115"/>
      <c r="I293" s="53"/>
      <c r="J293" s="129">
        <v>44501</v>
      </c>
      <c r="K293" s="127">
        <v>44681</v>
      </c>
      <c r="L293" s="115">
        <v>6</v>
      </c>
      <c r="M293" s="115">
        <v>0</v>
      </c>
      <c r="N293" s="115">
        <v>6</v>
      </c>
      <c r="O293" s="136">
        <v>800000</v>
      </c>
      <c r="P293" s="136">
        <v>60000000</v>
      </c>
      <c r="Q293" s="142" t="s">
        <v>982</v>
      </c>
      <c r="R293" s="162"/>
      <c r="S293" s="136">
        <v>800000</v>
      </c>
      <c r="T293" s="136" t="s">
        <v>983</v>
      </c>
      <c r="U293" s="136">
        <v>0</v>
      </c>
      <c r="V293" s="136">
        <v>0</v>
      </c>
      <c r="W293" s="136">
        <v>2000000</v>
      </c>
      <c r="X293" s="136">
        <v>0</v>
      </c>
    </row>
    <row r="294" spans="1:24" ht="15" customHeight="1" x14ac:dyDescent="0.25">
      <c r="A294" s="36" t="s">
        <v>976</v>
      </c>
      <c r="B294" s="124"/>
      <c r="C294" s="124"/>
      <c r="D294" s="115" t="s">
        <v>839</v>
      </c>
      <c r="E294" s="149"/>
      <c r="F294" s="145"/>
      <c r="G294" s="115" t="s">
        <v>96</v>
      </c>
      <c r="H294" s="115" t="s">
        <v>44</v>
      </c>
      <c r="I294" s="53">
        <v>12.5</v>
      </c>
      <c r="J294" s="129" t="s">
        <v>297</v>
      </c>
      <c r="K294" s="127" t="s">
        <v>938</v>
      </c>
      <c r="L294" s="115">
        <v>6</v>
      </c>
      <c r="M294" s="115">
        <v>0</v>
      </c>
      <c r="N294" s="115">
        <v>6</v>
      </c>
      <c r="O294" s="136">
        <v>800000</v>
      </c>
      <c r="P294" s="136">
        <v>60000000</v>
      </c>
      <c r="Q294" s="142" t="s">
        <v>982</v>
      </c>
      <c r="R294" s="162"/>
      <c r="S294" s="136">
        <v>800000</v>
      </c>
      <c r="T294" s="136" t="s">
        <v>983</v>
      </c>
      <c r="U294" s="136">
        <v>0</v>
      </c>
      <c r="V294" s="136">
        <v>0</v>
      </c>
      <c r="W294" s="136">
        <v>2000000</v>
      </c>
      <c r="X294" s="136">
        <v>0</v>
      </c>
    </row>
    <row r="295" spans="1:24" ht="15" customHeight="1" x14ac:dyDescent="0.25">
      <c r="A295" s="125" t="s">
        <v>985</v>
      </c>
      <c r="B295" s="125"/>
      <c r="C295" s="125"/>
      <c r="D295" s="115" t="s">
        <v>986</v>
      </c>
      <c r="E295" s="115" t="s">
        <v>987</v>
      </c>
      <c r="F295" s="122">
        <v>52.5</v>
      </c>
      <c r="G295" s="115" t="s">
        <v>96</v>
      </c>
      <c r="H295" s="115">
        <v>1</v>
      </c>
      <c r="I295" s="53">
        <v>52.5</v>
      </c>
      <c r="J295" s="129">
        <v>43876</v>
      </c>
      <c r="K295" s="127">
        <v>44971</v>
      </c>
      <c r="L295" s="115">
        <v>36</v>
      </c>
      <c r="M295" s="115">
        <v>0</v>
      </c>
      <c r="N295" s="115">
        <v>36</v>
      </c>
      <c r="O295" s="136">
        <v>385000</v>
      </c>
      <c r="P295" s="136">
        <v>727650000</v>
      </c>
      <c r="Q295" s="6" t="s">
        <v>35</v>
      </c>
      <c r="R295" s="6" t="s">
        <v>36</v>
      </c>
      <c r="S295" s="136">
        <v>385000</v>
      </c>
      <c r="T295" s="136">
        <v>103000</v>
      </c>
      <c r="U295" s="136">
        <v>2000000</v>
      </c>
      <c r="V295" s="136">
        <v>1500000</v>
      </c>
      <c r="W295" s="136">
        <v>2000000</v>
      </c>
      <c r="X295" s="136">
        <v>0</v>
      </c>
    </row>
    <row r="296" spans="1:24" ht="28.5" customHeight="1" x14ac:dyDescent="0.25">
      <c r="A296" s="125" t="s">
        <v>988</v>
      </c>
      <c r="B296" s="125"/>
      <c r="C296" s="125"/>
      <c r="D296" s="115" t="s">
        <v>989</v>
      </c>
      <c r="E296" s="115" t="s">
        <v>990</v>
      </c>
      <c r="F296" s="122">
        <v>73.2</v>
      </c>
      <c r="G296" s="115" t="s">
        <v>43</v>
      </c>
      <c r="H296" s="115" t="s">
        <v>44</v>
      </c>
      <c r="I296" s="53">
        <v>73.2</v>
      </c>
      <c r="J296" s="129">
        <v>44013</v>
      </c>
      <c r="K296" s="127">
        <v>45107</v>
      </c>
      <c r="L296" s="115">
        <v>36</v>
      </c>
      <c r="M296" s="115">
        <v>0</v>
      </c>
      <c r="N296" s="115">
        <v>36</v>
      </c>
      <c r="O296" s="136" t="s">
        <v>991</v>
      </c>
      <c r="P296" s="136">
        <v>961848000</v>
      </c>
      <c r="Q296" s="6" t="s">
        <v>35</v>
      </c>
      <c r="R296" s="6" t="s">
        <v>392</v>
      </c>
      <c r="S296" s="136">
        <v>385000</v>
      </c>
      <c r="T296" s="136">
        <v>105000</v>
      </c>
      <c r="U296" s="136">
        <v>2000000</v>
      </c>
      <c r="V296" s="136">
        <v>0</v>
      </c>
      <c r="W296" s="136">
        <v>2000000</v>
      </c>
      <c r="X296" s="136">
        <v>0</v>
      </c>
    </row>
    <row r="297" spans="1:24" ht="28.5" customHeight="1" x14ac:dyDescent="0.25">
      <c r="A297" s="125" t="s">
        <v>992</v>
      </c>
      <c r="B297" s="125"/>
      <c r="C297" s="125"/>
      <c r="D297" s="115" t="s">
        <v>993</v>
      </c>
      <c r="E297" s="115" t="s">
        <v>994</v>
      </c>
      <c r="F297" s="122">
        <v>52.56</v>
      </c>
      <c r="G297" s="115" t="s">
        <v>96</v>
      </c>
      <c r="H297" s="115">
        <v>1</v>
      </c>
      <c r="I297" s="53">
        <v>52.56</v>
      </c>
      <c r="J297" s="129">
        <v>44228</v>
      </c>
      <c r="K297" s="127">
        <v>45322</v>
      </c>
      <c r="L297" s="115">
        <v>36</v>
      </c>
      <c r="M297" s="115">
        <v>0</v>
      </c>
      <c r="N297" s="115">
        <v>36</v>
      </c>
      <c r="O297" s="136" t="s">
        <v>995</v>
      </c>
      <c r="P297" s="136">
        <v>607068000</v>
      </c>
      <c r="Q297" s="6" t="s">
        <v>35</v>
      </c>
      <c r="R297" s="6" t="s">
        <v>36</v>
      </c>
      <c r="S297" s="136">
        <v>385000</v>
      </c>
      <c r="T297" s="136">
        <v>105000</v>
      </c>
      <c r="U297" s="136">
        <v>2000000</v>
      </c>
      <c r="V297" s="136">
        <v>0</v>
      </c>
      <c r="W297" s="136">
        <v>2000000</v>
      </c>
      <c r="X297" s="136">
        <v>0</v>
      </c>
    </row>
    <row r="298" spans="1:24" ht="27" customHeight="1" x14ac:dyDescent="0.25">
      <c r="A298" s="139" t="s">
        <v>996</v>
      </c>
      <c r="B298" s="125"/>
      <c r="C298" s="125"/>
      <c r="D298" s="115" t="s">
        <v>997</v>
      </c>
      <c r="E298" s="146" t="s">
        <v>998</v>
      </c>
      <c r="F298" s="142">
        <v>107.42</v>
      </c>
      <c r="G298" s="115"/>
      <c r="H298" s="115"/>
      <c r="I298" s="53"/>
      <c r="J298" s="156">
        <v>42840</v>
      </c>
      <c r="K298" s="154">
        <v>44665</v>
      </c>
      <c r="L298" s="115">
        <v>60</v>
      </c>
      <c r="M298" s="115">
        <v>0</v>
      </c>
      <c r="N298" s="115">
        <v>60</v>
      </c>
      <c r="O298" s="136" t="s">
        <v>999</v>
      </c>
      <c r="P298" s="136">
        <v>2223594000</v>
      </c>
      <c r="Q298" s="6" t="s">
        <v>358</v>
      </c>
      <c r="R298" s="6" t="s">
        <v>50</v>
      </c>
      <c r="S298" s="136">
        <v>325000</v>
      </c>
      <c r="T298" s="136">
        <v>103000</v>
      </c>
      <c r="U298" s="136">
        <v>2000000</v>
      </c>
      <c r="V298" s="136">
        <v>0</v>
      </c>
      <c r="W298" s="136">
        <v>2000000</v>
      </c>
      <c r="X298" s="136">
        <v>0</v>
      </c>
    </row>
    <row r="299" spans="1:24" ht="15" customHeight="1" x14ac:dyDescent="0.25">
      <c r="A299" s="139" t="s">
        <v>996</v>
      </c>
      <c r="B299" s="125"/>
      <c r="C299" s="125"/>
      <c r="D299" s="115" t="s">
        <v>1000</v>
      </c>
      <c r="E299" s="146"/>
      <c r="F299" s="142"/>
      <c r="G299" s="115" t="s">
        <v>96</v>
      </c>
      <c r="H299" s="115" t="s">
        <v>44</v>
      </c>
      <c r="I299" s="53">
        <v>107.42</v>
      </c>
      <c r="J299" s="156"/>
      <c r="K299" s="154"/>
      <c r="L299" s="146" t="s">
        <v>1001</v>
      </c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</row>
    <row r="300" spans="1:24" ht="15" customHeight="1" x14ac:dyDescent="0.25">
      <c r="A300" s="125" t="s">
        <v>1002</v>
      </c>
      <c r="B300" s="125"/>
      <c r="C300" s="125"/>
      <c r="D300" s="115" t="s">
        <v>1003</v>
      </c>
      <c r="E300" s="115" t="s">
        <v>1004</v>
      </c>
      <c r="F300" s="122">
        <v>63.87</v>
      </c>
      <c r="G300" s="115" t="s">
        <v>96</v>
      </c>
      <c r="H300" s="115">
        <v>1</v>
      </c>
      <c r="I300" s="53">
        <v>63.87</v>
      </c>
      <c r="J300" s="129">
        <v>43999</v>
      </c>
      <c r="K300" s="127">
        <v>45824</v>
      </c>
      <c r="L300" s="115">
        <v>60</v>
      </c>
      <c r="M300" s="115">
        <v>0</v>
      </c>
      <c r="N300" s="115">
        <v>60</v>
      </c>
      <c r="O300" s="136">
        <v>400000</v>
      </c>
      <c r="P300" s="136">
        <v>1532880000</v>
      </c>
      <c r="Q300" s="6" t="s">
        <v>358</v>
      </c>
      <c r="R300" s="6" t="s">
        <v>50</v>
      </c>
      <c r="S300" s="136">
        <v>400000</v>
      </c>
      <c r="T300" s="136">
        <v>103000</v>
      </c>
      <c r="U300" s="136">
        <v>2000000</v>
      </c>
      <c r="V300" s="136">
        <v>1500000</v>
      </c>
      <c r="W300" s="136">
        <v>2000000</v>
      </c>
      <c r="X300" s="136">
        <v>0</v>
      </c>
    </row>
    <row r="301" spans="1:24" ht="15" customHeight="1" x14ac:dyDescent="0.25">
      <c r="A301" s="36" t="s">
        <v>1005</v>
      </c>
      <c r="B301" s="123"/>
      <c r="C301" s="123"/>
      <c r="D301" s="115" t="s">
        <v>1006</v>
      </c>
      <c r="E301" s="147" t="s">
        <v>1007</v>
      </c>
      <c r="F301" s="143">
        <v>9</v>
      </c>
      <c r="G301" s="115"/>
      <c r="H301" s="115"/>
      <c r="I301" s="53"/>
      <c r="J301" s="129" t="s">
        <v>1008</v>
      </c>
      <c r="K301" s="127" t="s">
        <v>1009</v>
      </c>
      <c r="L301" s="115">
        <v>24</v>
      </c>
      <c r="M301" s="115">
        <v>0</v>
      </c>
      <c r="N301" s="115">
        <v>24</v>
      </c>
      <c r="O301" s="136">
        <v>1400000</v>
      </c>
      <c r="P301" s="136">
        <v>302400000</v>
      </c>
      <c r="Q301" s="6" t="s">
        <v>35</v>
      </c>
      <c r="R301" s="6" t="s">
        <v>159</v>
      </c>
      <c r="S301" s="136">
        <v>1400000</v>
      </c>
      <c r="T301" s="136">
        <v>103000</v>
      </c>
      <c r="U301" s="136">
        <v>2000000</v>
      </c>
      <c r="V301" s="136">
        <v>1500000</v>
      </c>
      <c r="W301" s="136">
        <v>2000000</v>
      </c>
      <c r="X301" s="136">
        <v>0</v>
      </c>
    </row>
    <row r="302" spans="1:24" ht="15" customHeight="1" x14ac:dyDescent="0.25">
      <c r="A302" s="36" t="s">
        <v>1005</v>
      </c>
      <c r="B302" s="124"/>
      <c r="C302" s="124"/>
      <c r="D302" s="115" t="s">
        <v>1010</v>
      </c>
      <c r="E302" s="149"/>
      <c r="F302" s="145"/>
      <c r="G302" s="115" t="s">
        <v>52</v>
      </c>
      <c r="H302" s="115" t="s">
        <v>44</v>
      </c>
      <c r="I302" s="53">
        <v>9</v>
      </c>
      <c r="J302" s="129">
        <v>44591</v>
      </c>
      <c r="K302" s="127">
        <v>44955</v>
      </c>
      <c r="L302" s="115">
        <v>12</v>
      </c>
      <c r="M302" s="115">
        <v>0</v>
      </c>
      <c r="N302" s="115">
        <v>12</v>
      </c>
      <c r="O302" s="136">
        <v>1400000</v>
      </c>
      <c r="P302" s="136">
        <v>151200000</v>
      </c>
      <c r="Q302" s="6" t="s">
        <v>35</v>
      </c>
      <c r="R302" s="6" t="s">
        <v>45</v>
      </c>
      <c r="S302" s="136">
        <v>1400000</v>
      </c>
      <c r="T302" s="136">
        <v>105000</v>
      </c>
      <c r="U302" s="136">
        <v>2000000</v>
      </c>
      <c r="V302" s="136">
        <v>1500000</v>
      </c>
      <c r="W302" s="136">
        <v>2000000</v>
      </c>
      <c r="X302" s="136">
        <v>0</v>
      </c>
    </row>
    <row r="303" spans="1:24" ht="27" customHeight="1" x14ac:dyDescent="0.25">
      <c r="A303" s="125" t="s">
        <v>1011</v>
      </c>
      <c r="B303" s="125"/>
      <c r="C303" s="125"/>
      <c r="D303" s="115" t="s">
        <v>1012</v>
      </c>
      <c r="E303" s="115" t="s">
        <v>1013</v>
      </c>
      <c r="F303" s="122">
        <v>43.27</v>
      </c>
      <c r="G303" s="115" t="s">
        <v>96</v>
      </c>
      <c r="H303" s="115">
        <v>1</v>
      </c>
      <c r="I303" s="53">
        <v>43.27</v>
      </c>
      <c r="J303" s="129">
        <v>43709</v>
      </c>
      <c r="K303" s="127" t="s">
        <v>1014</v>
      </c>
      <c r="L303" s="115">
        <v>36</v>
      </c>
      <c r="M303" s="115">
        <v>0</v>
      </c>
      <c r="N303" s="115">
        <v>36</v>
      </c>
      <c r="O303" s="136" t="s">
        <v>1015</v>
      </c>
      <c r="P303" s="136">
        <v>612703200</v>
      </c>
      <c r="Q303" s="6" t="s">
        <v>35</v>
      </c>
      <c r="R303" s="6" t="s">
        <v>36</v>
      </c>
      <c r="S303" s="136">
        <v>380000</v>
      </c>
      <c r="T303" s="136">
        <v>103000</v>
      </c>
      <c r="U303" s="136">
        <v>2000000</v>
      </c>
      <c r="V303" s="136">
        <v>1500000</v>
      </c>
      <c r="W303" s="136">
        <v>2000000</v>
      </c>
      <c r="X303" s="136">
        <v>0</v>
      </c>
    </row>
    <row r="304" spans="1:24" ht="15" customHeight="1" x14ac:dyDescent="0.25">
      <c r="A304" s="36" t="s">
        <v>1016</v>
      </c>
      <c r="B304" s="123"/>
      <c r="C304" s="123"/>
      <c r="D304" s="115" t="s">
        <v>1017</v>
      </c>
      <c r="E304" s="147" t="s">
        <v>1018</v>
      </c>
      <c r="F304" s="143" t="s">
        <v>1019</v>
      </c>
      <c r="G304" s="115"/>
      <c r="H304" s="115"/>
      <c r="I304" s="53"/>
      <c r="J304" s="156">
        <v>43252</v>
      </c>
      <c r="K304" s="154" t="s">
        <v>1020</v>
      </c>
      <c r="L304" s="115">
        <v>36</v>
      </c>
      <c r="M304" s="115">
        <v>0</v>
      </c>
      <c r="N304" s="115">
        <v>36</v>
      </c>
      <c r="O304" s="136">
        <v>1400000</v>
      </c>
      <c r="P304" s="136">
        <v>756000000</v>
      </c>
      <c r="Q304" s="6" t="s">
        <v>200</v>
      </c>
      <c r="R304" s="6" t="s">
        <v>678</v>
      </c>
      <c r="S304" s="136">
        <v>1400000</v>
      </c>
      <c r="T304" s="136">
        <v>103000</v>
      </c>
      <c r="U304" s="136">
        <v>2000000</v>
      </c>
      <c r="V304" s="136">
        <v>0</v>
      </c>
      <c r="W304" s="136">
        <v>1000000</v>
      </c>
      <c r="X304" s="136">
        <v>0</v>
      </c>
    </row>
    <row r="305" spans="1:24" ht="15" customHeight="1" x14ac:dyDescent="0.25">
      <c r="A305" s="36" t="s">
        <v>1016</v>
      </c>
      <c r="B305" s="126"/>
      <c r="C305" s="126"/>
      <c r="D305" s="115" t="s">
        <v>1021</v>
      </c>
      <c r="E305" s="148"/>
      <c r="F305" s="144"/>
      <c r="G305" s="115"/>
      <c r="H305" s="115"/>
      <c r="I305" s="53"/>
      <c r="J305" s="156"/>
      <c r="K305" s="154"/>
      <c r="L305" s="146" t="s">
        <v>382</v>
      </c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</row>
    <row r="306" spans="1:24" ht="15" customHeight="1" x14ac:dyDescent="0.25">
      <c r="A306" s="36" t="s">
        <v>1016</v>
      </c>
      <c r="B306" s="124"/>
      <c r="C306" s="124"/>
      <c r="D306" s="115" t="s">
        <v>1022</v>
      </c>
      <c r="E306" s="149"/>
      <c r="F306" s="145"/>
      <c r="G306" s="115" t="s">
        <v>96</v>
      </c>
      <c r="H306" s="115" t="s">
        <v>44</v>
      </c>
      <c r="I306" s="53">
        <v>15</v>
      </c>
      <c r="J306" s="129" t="s">
        <v>1023</v>
      </c>
      <c r="K306" s="127" t="s">
        <v>1024</v>
      </c>
      <c r="L306" s="115">
        <v>24</v>
      </c>
      <c r="M306" s="115">
        <v>0</v>
      </c>
      <c r="N306" s="115">
        <v>24</v>
      </c>
      <c r="O306" s="136">
        <v>1400000</v>
      </c>
      <c r="P306" s="136">
        <v>504000000</v>
      </c>
      <c r="Q306" s="6" t="s">
        <v>200</v>
      </c>
      <c r="R306" s="6" t="s">
        <v>149</v>
      </c>
      <c r="S306" s="136">
        <v>1400000</v>
      </c>
      <c r="T306" s="136">
        <v>105000</v>
      </c>
      <c r="U306" s="136">
        <v>2000000</v>
      </c>
      <c r="V306" s="136">
        <v>0</v>
      </c>
      <c r="W306" s="136">
        <v>1000000</v>
      </c>
      <c r="X306" s="136">
        <v>0</v>
      </c>
    </row>
    <row r="307" spans="1:24" ht="27" customHeight="1" x14ac:dyDescent="0.25">
      <c r="A307" s="125" t="s">
        <v>1025</v>
      </c>
      <c r="B307" s="125"/>
      <c r="C307" s="125"/>
      <c r="D307" s="115" t="s">
        <v>1026</v>
      </c>
      <c r="E307" s="115" t="s">
        <v>1027</v>
      </c>
      <c r="F307" s="122">
        <v>64</v>
      </c>
      <c r="G307" s="115" t="s">
        <v>43</v>
      </c>
      <c r="H307" s="115">
        <v>2</v>
      </c>
      <c r="I307" s="53">
        <v>64</v>
      </c>
      <c r="J307" s="129">
        <v>43617</v>
      </c>
      <c r="K307" s="127" t="s">
        <v>74</v>
      </c>
      <c r="L307" s="115">
        <v>60</v>
      </c>
      <c r="M307" s="115">
        <v>0</v>
      </c>
      <c r="N307" s="115">
        <v>60</v>
      </c>
      <c r="O307" s="136" t="s">
        <v>1028</v>
      </c>
      <c r="P307" s="136">
        <v>967680000</v>
      </c>
      <c r="Q307" s="6" t="s">
        <v>35</v>
      </c>
      <c r="R307" s="6" t="s">
        <v>104</v>
      </c>
      <c r="S307" s="136">
        <v>255000</v>
      </c>
      <c r="T307" s="136">
        <v>103000</v>
      </c>
      <c r="U307" s="136">
        <v>2000000</v>
      </c>
      <c r="V307" s="136">
        <v>1500000</v>
      </c>
      <c r="W307" s="136">
        <v>1000000</v>
      </c>
      <c r="X307" s="136">
        <v>0</v>
      </c>
    </row>
    <row r="308" spans="1:24" ht="15" customHeight="1" x14ac:dyDescent="0.25">
      <c r="A308" s="139" t="s">
        <v>1029</v>
      </c>
      <c r="B308" s="125"/>
      <c r="C308" s="125"/>
      <c r="D308" s="115" t="s">
        <v>1030</v>
      </c>
      <c r="E308" s="146" t="s">
        <v>1031</v>
      </c>
      <c r="F308" s="142">
        <v>85.28</v>
      </c>
      <c r="G308" s="115"/>
      <c r="H308" s="115"/>
      <c r="I308" s="53"/>
      <c r="J308" s="129">
        <v>43560</v>
      </c>
      <c r="K308" s="127">
        <v>44655</v>
      </c>
      <c r="L308" s="115">
        <v>36</v>
      </c>
      <c r="M308" s="115">
        <v>0</v>
      </c>
      <c r="N308" s="115">
        <v>36</v>
      </c>
      <c r="O308" s="136">
        <v>500000</v>
      </c>
      <c r="P308" s="136">
        <v>1535040000</v>
      </c>
      <c r="Q308" s="6" t="s">
        <v>35</v>
      </c>
      <c r="R308" s="6" t="s">
        <v>36</v>
      </c>
      <c r="S308" s="136">
        <v>500000</v>
      </c>
      <c r="T308" s="136">
        <v>103000</v>
      </c>
      <c r="U308" s="136">
        <v>2000000</v>
      </c>
      <c r="V308" s="136">
        <v>1500000</v>
      </c>
      <c r="W308" s="136">
        <v>2000000</v>
      </c>
      <c r="X308" s="136">
        <v>0</v>
      </c>
    </row>
    <row r="309" spans="1:24" ht="15" customHeight="1" x14ac:dyDescent="0.25">
      <c r="A309" s="139" t="s">
        <v>1029</v>
      </c>
      <c r="B309" s="125"/>
      <c r="C309" s="125"/>
      <c r="D309" s="115" t="s">
        <v>1032</v>
      </c>
      <c r="E309" s="146"/>
      <c r="F309" s="142"/>
      <c r="G309" s="115" t="s">
        <v>96</v>
      </c>
      <c r="H309" s="115" t="s">
        <v>44</v>
      </c>
      <c r="I309" s="53">
        <v>85.28</v>
      </c>
      <c r="J309" s="129">
        <v>43579</v>
      </c>
      <c r="K309" s="127">
        <v>44674</v>
      </c>
      <c r="L309" s="146" t="s">
        <v>1033</v>
      </c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</row>
    <row r="310" spans="1:24" ht="27" customHeight="1" x14ac:dyDescent="0.25">
      <c r="A310" s="125" t="s">
        <v>1034</v>
      </c>
      <c r="B310" s="125"/>
      <c r="C310" s="125"/>
      <c r="D310" s="115" t="s">
        <v>1035</v>
      </c>
      <c r="E310" s="115" t="s">
        <v>1036</v>
      </c>
      <c r="F310" s="122">
        <v>284.39999999999998</v>
      </c>
      <c r="G310" s="115" t="s">
        <v>52</v>
      </c>
      <c r="H310" s="115">
        <v>1</v>
      </c>
      <c r="I310" s="53">
        <v>284.39999999999998</v>
      </c>
      <c r="J310" s="129" t="s">
        <v>1037</v>
      </c>
      <c r="K310" s="127" t="s">
        <v>1038</v>
      </c>
      <c r="L310" s="115">
        <v>36</v>
      </c>
      <c r="M310" s="115">
        <v>0</v>
      </c>
      <c r="N310" s="115">
        <v>36</v>
      </c>
      <c r="O310" s="136" t="s">
        <v>1039</v>
      </c>
      <c r="P310" s="136">
        <v>3515184000</v>
      </c>
      <c r="Q310" s="6" t="s">
        <v>35</v>
      </c>
      <c r="R310" s="6" t="s">
        <v>36</v>
      </c>
      <c r="S310" s="136">
        <v>350000</v>
      </c>
      <c r="T310" s="136">
        <v>103000</v>
      </c>
      <c r="U310" s="136">
        <v>2000000</v>
      </c>
      <c r="V310" s="136">
        <v>1500000</v>
      </c>
      <c r="W310" s="136">
        <v>2000000</v>
      </c>
      <c r="X310" s="136">
        <v>0</v>
      </c>
    </row>
    <row r="311" spans="1:24" ht="27" customHeight="1" x14ac:dyDescent="0.25">
      <c r="A311" s="125" t="s">
        <v>1040</v>
      </c>
      <c r="B311" s="125"/>
      <c r="C311" s="125"/>
      <c r="D311" s="115" t="s">
        <v>736</v>
      </c>
      <c r="E311" s="115" t="s">
        <v>1041</v>
      </c>
      <c r="F311" s="122">
        <v>134</v>
      </c>
      <c r="G311" s="115" t="s">
        <v>52</v>
      </c>
      <c r="H311" s="115">
        <v>1</v>
      </c>
      <c r="I311" s="53">
        <v>134</v>
      </c>
      <c r="J311" s="129" t="s">
        <v>1042</v>
      </c>
      <c r="K311" s="127">
        <v>45690</v>
      </c>
      <c r="L311" s="115">
        <v>60</v>
      </c>
      <c r="M311" s="115" t="s">
        <v>1043</v>
      </c>
      <c r="N311" s="115">
        <v>65</v>
      </c>
      <c r="O311" s="136" t="s">
        <v>1044</v>
      </c>
      <c r="P311" s="136">
        <v>2194920000</v>
      </c>
      <c r="Q311" s="6" t="s">
        <v>35</v>
      </c>
      <c r="R311" s="6" t="s">
        <v>104</v>
      </c>
      <c r="S311" s="136">
        <v>275000</v>
      </c>
      <c r="T311" s="136">
        <v>103000</v>
      </c>
      <c r="U311" s="136">
        <v>2000000</v>
      </c>
      <c r="V311" s="136">
        <v>0</v>
      </c>
      <c r="W311" s="136">
        <v>2000000</v>
      </c>
      <c r="X311" s="136">
        <v>0</v>
      </c>
    </row>
    <row r="312" spans="1:24" ht="50.25" customHeight="1" x14ac:dyDescent="0.25">
      <c r="A312" s="125" t="s">
        <v>1045</v>
      </c>
      <c r="B312" s="125"/>
      <c r="C312" s="125"/>
      <c r="D312" s="115" t="s">
        <v>1046</v>
      </c>
      <c r="E312" s="18" t="s">
        <v>590</v>
      </c>
      <c r="F312" s="122">
        <v>9996.49</v>
      </c>
      <c r="G312" s="18" t="s">
        <v>43</v>
      </c>
      <c r="H312" s="18" t="s">
        <v>44</v>
      </c>
      <c r="I312" s="58">
        <v>9996.49</v>
      </c>
      <c r="J312" s="129" t="s">
        <v>1047</v>
      </c>
      <c r="K312" s="127" t="s">
        <v>1048</v>
      </c>
      <c r="L312" s="115">
        <v>300</v>
      </c>
      <c r="M312" s="115">
        <v>0</v>
      </c>
      <c r="N312" s="115">
        <v>300</v>
      </c>
      <c r="O312" s="136" t="s">
        <v>1049</v>
      </c>
      <c r="P312" s="160" t="s">
        <v>1050</v>
      </c>
      <c r="Q312" s="160"/>
      <c r="R312" s="160"/>
      <c r="S312" s="136">
        <v>642972000</v>
      </c>
      <c r="T312" s="136">
        <v>22000</v>
      </c>
      <c r="U312" s="160" t="s">
        <v>1051</v>
      </c>
      <c r="V312" s="160"/>
      <c r="W312" s="160"/>
      <c r="X312" s="160"/>
    </row>
    <row r="313" spans="1:24" ht="52.5" customHeight="1" x14ac:dyDescent="0.25">
      <c r="A313" s="36" t="s">
        <v>1052</v>
      </c>
      <c r="B313" s="123"/>
      <c r="C313" s="123"/>
      <c r="D313" s="115" t="s">
        <v>1053</v>
      </c>
      <c r="E313" s="146" t="s">
        <v>1054</v>
      </c>
      <c r="F313" s="142" t="s">
        <v>1055</v>
      </c>
      <c r="G313" s="115" t="s">
        <v>96</v>
      </c>
      <c r="H313" s="115">
        <v>2</v>
      </c>
      <c r="I313" s="53">
        <v>2298.04</v>
      </c>
      <c r="J313" s="129" t="s">
        <v>1056</v>
      </c>
      <c r="K313" s="127">
        <v>42643</v>
      </c>
      <c r="L313" s="115">
        <v>132</v>
      </c>
      <c r="M313" s="115">
        <v>0</v>
      </c>
      <c r="N313" s="115">
        <v>132</v>
      </c>
      <c r="O313" s="160" t="s">
        <v>1057</v>
      </c>
      <c r="P313" s="160"/>
      <c r="Q313" s="160"/>
      <c r="R313" s="160"/>
      <c r="S313" s="136">
        <v>0</v>
      </c>
      <c r="T313" s="136">
        <v>12500</v>
      </c>
      <c r="U313" s="136">
        <v>2000000</v>
      </c>
      <c r="V313" s="136">
        <v>0</v>
      </c>
      <c r="W313" s="136">
        <v>0</v>
      </c>
      <c r="X313" s="136">
        <v>0</v>
      </c>
    </row>
    <row r="314" spans="1:24" ht="33" customHeight="1" x14ac:dyDescent="0.25">
      <c r="A314" s="36" t="s">
        <v>1052</v>
      </c>
      <c r="B314" s="126"/>
      <c r="C314" s="126"/>
      <c r="D314" s="115" t="s">
        <v>1058</v>
      </c>
      <c r="E314" s="146"/>
      <c r="F314" s="142"/>
      <c r="G314" s="115" t="s">
        <v>96</v>
      </c>
      <c r="H314" s="115">
        <v>1</v>
      </c>
      <c r="I314" s="53">
        <v>3732.22</v>
      </c>
      <c r="J314" s="129" t="s">
        <v>1059</v>
      </c>
      <c r="K314" s="127">
        <v>44469</v>
      </c>
      <c r="L314" s="115">
        <v>60</v>
      </c>
      <c r="M314" s="115">
        <v>0</v>
      </c>
      <c r="N314" s="115">
        <v>60</v>
      </c>
      <c r="O314" s="160" t="s">
        <v>1060</v>
      </c>
      <c r="P314" s="160"/>
      <c r="Q314" s="160"/>
      <c r="R314" s="160"/>
      <c r="S314" s="160"/>
      <c r="T314" s="160"/>
      <c r="U314" s="160"/>
      <c r="V314" s="160"/>
      <c r="W314" s="160"/>
      <c r="X314" s="160"/>
    </row>
    <row r="315" spans="1:24" ht="43.5" customHeight="1" x14ac:dyDescent="0.25">
      <c r="A315" s="36" t="s">
        <v>1052</v>
      </c>
      <c r="B315" s="124"/>
      <c r="C315" s="124"/>
      <c r="D315" s="115" t="s">
        <v>1061</v>
      </c>
      <c r="E315" s="116"/>
      <c r="F315" s="119">
        <v>10609.09</v>
      </c>
      <c r="G315" s="115" t="s">
        <v>96</v>
      </c>
      <c r="H315" s="115" t="s">
        <v>44</v>
      </c>
      <c r="I315" s="53">
        <v>4578.83</v>
      </c>
      <c r="J315" s="129" t="s">
        <v>229</v>
      </c>
      <c r="K315" s="127" t="s">
        <v>1062</v>
      </c>
      <c r="L315" s="115">
        <v>120</v>
      </c>
      <c r="M315" s="115">
        <v>0</v>
      </c>
      <c r="N315" s="115">
        <v>120</v>
      </c>
      <c r="O315" s="136" t="s">
        <v>1063</v>
      </c>
      <c r="P315" s="136" t="s">
        <v>1064</v>
      </c>
      <c r="Q315" s="172" t="s">
        <v>1065</v>
      </c>
      <c r="R315" s="173"/>
      <c r="S315" s="136">
        <v>0</v>
      </c>
      <c r="T315" s="136">
        <v>86335</v>
      </c>
      <c r="U315" s="136">
        <v>0</v>
      </c>
      <c r="V315" s="136">
        <v>0</v>
      </c>
      <c r="W315" s="136">
        <v>0</v>
      </c>
      <c r="X315" s="136">
        <v>0</v>
      </c>
    </row>
    <row r="316" spans="1:24" ht="15" customHeight="1" x14ac:dyDescent="0.25">
      <c r="A316" s="36" t="s">
        <v>1066</v>
      </c>
      <c r="B316" s="123"/>
      <c r="C316" s="123"/>
      <c r="D316" s="115" t="s">
        <v>1067</v>
      </c>
      <c r="E316" s="147" t="s">
        <v>1068</v>
      </c>
      <c r="F316" s="143">
        <v>9</v>
      </c>
      <c r="G316" s="115"/>
      <c r="H316" s="115"/>
      <c r="I316" s="53"/>
      <c r="J316" s="129">
        <v>43770</v>
      </c>
      <c r="K316" s="127" t="s">
        <v>1069</v>
      </c>
      <c r="L316" s="115">
        <v>12</v>
      </c>
      <c r="M316" s="115">
        <v>0</v>
      </c>
      <c r="N316" s="115">
        <v>12</v>
      </c>
      <c r="O316" s="136">
        <v>1175000</v>
      </c>
      <c r="P316" s="136">
        <v>126900000</v>
      </c>
      <c r="Q316" s="6" t="s">
        <v>35</v>
      </c>
      <c r="R316" s="6" t="s">
        <v>45</v>
      </c>
      <c r="S316" s="136">
        <v>1750000</v>
      </c>
      <c r="T316" s="136">
        <v>103000</v>
      </c>
      <c r="U316" s="136">
        <v>2000000</v>
      </c>
      <c r="V316" s="136">
        <v>1500000</v>
      </c>
      <c r="W316" s="136">
        <v>2000000</v>
      </c>
      <c r="X316" s="136">
        <v>0</v>
      </c>
    </row>
    <row r="317" spans="1:24" ht="15" customHeight="1" x14ac:dyDescent="0.25">
      <c r="A317" s="36" t="s">
        <v>1066</v>
      </c>
      <c r="B317" s="126"/>
      <c r="C317" s="126"/>
      <c r="D317" s="115" t="s">
        <v>1070</v>
      </c>
      <c r="E317" s="148"/>
      <c r="F317" s="144"/>
      <c r="G317" s="115"/>
      <c r="H317" s="115"/>
      <c r="I317" s="53"/>
      <c r="J317" s="129">
        <v>44220</v>
      </c>
      <c r="K317" s="127">
        <v>44408</v>
      </c>
      <c r="L317" s="115">
        <v>6</v>
      </c>
      <c r="M317" s="115">
        <v>0</v>
      </c>
      <c r="N317" s="115">
        <v>6</v>
      </c>
      <c r="O317" s="157" t="s">
        <v>128</v>
      </c>
      <c r="P317" s="159"/>
      <c r="Q317" s="142" t="s">
        <v>1071</v>
      </c>
      <c r="R317" s="162"/>
      <c r="S317" s="136">
        <v>0</v>
      </c>
      <c r="T317" s="136">
        <v>105000</v>
      </c>
      <c r="U317" s="136">
        <v>2000000</v>
      </c>
      <c r="V317" s="136">
        <v>1500000</v>
      </c>
      <c r="W317" s="136">
        <v>2000000</v>
      </c>
      <c r="X317" s="136">
        <v>0</v>
      </c>
    </row>
    <row r="318" spans="1:24" ht="15" customHeight="1" x14ac:dyDescent="0.25">
      <c r="A318" s="36" t="s">
        <v>1066</v>
      </c>
      <c r="B318" s="126"/>
      <c r="C318" s="126"/>
      <c r="D318" s="115" t="s">
        <v>1072</v>
      </c>
      <c r="E318" s="148"/>
      <c r="F318" s="144"/>
      <c r="G318" s="115"/>
      <c r="H318" s="115"/>
      <c r="I318" s="53"/>
      <c r="J318" s="129" t="s">
        <v>615</v>
      </c>
      <c r="K318" s="127">
        <v>44592</v>
      </c>
      <c r="L318" s="115">
        <v>6</v>
      </c>
      <c r="M318" s="115">
        <v>0</v>
      </c>
      <c r="N318" s="115">
        <v>6</v>
      </c>
      <c r="O318" s="157" t="s">
        <v>128</v>
      </c>
      <c r="P318" s="159"/>
      <c r="Q318" s="142" t="s">
        <v>1071</v>
      </c>
      <c r="R318" s="162"/>
      <c r="S318" s="136">
        <v>0</v>
      </c>
      <c r="T318" s="136">
        <v>105000</v>
      </c>
      <c r="U318" s="136">
        <v>2000000</v>
      </c>
      <c r="V318" s="136">
        <v>1500000</v>
      </c>
      <c r="W318" s="136">
        <v>2000000</v>
      </c>
      <c r="X318" s="136">
        <v>0</v>
      </c>
    </row>
    <row r="319" spans="1:24" ht="15" customHeight="1" x14ac:dyDescent="0.25">
      <c r="A319" s="36" t="s">
        <v>1066</v>
      </c>
      <c r="B319" s="124"/>
      <c r="C319" s="124"/>
      <c r="D319" s="115" t="s">
        <v>1073</v>
      </c>
      <c r="E319" s="149"/>
      <c r="F319" s="145"/>
      <c r="G319" s="115" t="s">
        <v>52</v>
      </c>
      <c r="H319" s="115" t="s">
        <v>44</v>
      </c>
      <c r="I319" s="53">
        <v>9</v>
      </c>
      <c r="J319" s="129">
        <v>44593</v>
      </c>
      <c r="K319" s="127">
        <v>44773</v>
      </c>
      <c r="L319" s="115">
        <v>6</v>
      </c>
      <c r="M319" s="115">
        <v>0</v>
      </c>
      <c r="N319" s="115">
        <v>6</v>
      </c>
      <c r="O319" s="157" t="s">
        <v>128</v>
      </c>
      <c r="P319" s="159"/>
      <c r="Q319" s="142" t="s">
        <v>1071</v>
      </c>
      <c r="R319" s="162"/>
      <c r="S319" s="136">
        <v>0</v>
      </c>
      <c r="T319" s="136">
        <v>105000</v>
      </c>
      <c r="U319" s="136">
        <v>2000000</v>
      </c>
      <c r="V319" s="136">
        <v>1500000</v>
      </c>
      <c r="W319" s="136">
        <v>2000000</v>
      </c>
      <c r="X319" s="136">
        <v>0</v>
      </c>
    </row>
    <row r="320" spans="1:24" ht="15" customHeight="1" x14ac:dyDescent="0.25">
      <c r="A320" s="124" t="s">
        <v>1074</v>
      </c>
      <c r="B320" s="124"/>
      <c r="C320" s="124"/>
      <c r="D320" s="115" t="s">
        <v>1075</v>
      </c>
      <c r="E320" s="118" t="s">
        <v>920</v>
      </c>
      <c r="F320" s="121" t="s">
        <v>1076</v>
      </c>
      <c r="G320" s="115" t="s">
        <v>52</v>
      </c>
      <c r="H320" s="115">
        <v>1</v>
      </c>
      <c r="I320" s="53">
        <v>60.21</v>
      </c>
      <c r="J320" s="129">
        <v>44666</v>
      </c>
      <c r="K320" s="127">
        <v>45030</v>
      </c>
      <c r="L320" s="115">
        <v>12</v>
      </c>
      <c r="M320" s="115">
        <v>0</v>
      </c>
      <c r="N320" s="115">
        <v>12</v>
      </c>
      <c r="O320" s="136">
        <v>390000</v>
      </c>
      <c r="P320" s="136">
        <v>281782800</v>
      </c>
      <c r="Q320" s="6" t="s">
        <v>530</v>
      </c>
      <c r="R320" s="6" t="s">
        <v>246</v>
      </c>
      <c r="S320" s="136">
        <v>390000</v>
      </c>
      <c r="T320" s="136">
        <v>105000</v>
      </c>
      <c r="U320" s="136">
        <v>2000000</v>
      </c>
      <c r="V320" s="136">
        <v>1500000</v>
      </c>
      <c r="W320" s="136">
        <v>2000000</v>
      </c>
      <c r="X320" s="136">
        <v>0</v>
      </c>
    </row>
    <row r="321" spans="1:24" ht="39" customHeight="1" x14ac:dyDescent="0.25">
      <c r="A321" s="125" t="s">
        <v>1077</v>
      </c>
      <c r="B321" s="125"/>
      <c r="C321" s="125"/>
      <c r="D321" s="115" t="s">
        <v>1078</v>
      </c>
      <c r="E321" s="115" t="s">
        <v>1079</v>
      </c>
      <c r="F321" s="122">
        <v>182.62</v>
      </c>
      <c r="G321" s="115" t="s">
        <v>96</v>
      </c>
      <c r="H321" s="115">
        <v>2</v>
      </c>
      <c r="I321" s="53">
        <v>183.62</v>
      </c>
      <c r="J321" s="129">
        <v>43641</v>
      </c>
      <c r="K321" s="127">
        <v>44736</v>
      </c>
      <c r="L321" s="115">
        <v>36</v>
      </c>
      <c r="M321" s="115">
        <v>0</v>
      </c>
      <c r="N321" s="115">
        <v>36</v>
      </c>
      <c r="O321" s="136">
        <v>210000</v>
      </c>
      <c r="P321" s="136">
        <v>1380607200</v>
      </c>
      <c r="Q321" s="6" t="s">
        <v>35</v>
      </c>
      <c r="R321" s="6" t="s">
        <v>36</v>
      </c>
      <c r="S321" s="136" t="s">
        <v>1080</v>
      </c>
      <c r="T321" s="136" t="s">
        <v>1081</v>
      </c>
      <c r="U321" s="136">
        <v>2000000</v>
      </c>
      <c r="V321" s="136">
        <v>0</v>
      </c>
      <c r="W321" s="136">
        <v>2000000</v>
      </c>
      <c r="X321" s="136">
        <v>0</v>
      </c>
    </row>
    <row r="322" spans="1:24" ht="39" customHeight="1" x14ac:dyDescent="0.25">
      <c r="A322" s="125" t="s">
        <v>1082</v>
      </c>
      <c r="B322" s="125"/>
      <c r="C322" s="125"/>
      <c r="D322" s="115" t="s">
        <v>1083</v>
      </c>
      <c r="E322" s="115" t="s">
        <v>1084</v>
      </c>
      <c r="F322" s="122" t="s">
        <v>1085</v>
      </c>
      <c r="G322" s="115" t="s">
        <v>43</v>
      </c>
      <c r="H322" s="115" t="s">
        <v>44</v>
      </c>
      <c r="I322" s="53">
        <v>189.995</v>
      </c>
      <c r="J322" s="129">
        <v>43847</v>
      </c>
      <c r="K322" s="127">
        <v>44942</v>
      </c>
      <c r="L322" s="115">
        <v>36</v>
      </c>
      <c r="M322" s="115">
        <v>0</v>
      </c>
      <c r="N322" s="115">
        <v>36</v>
      </c>
      <c r="O322" s="136" t="s">
        <v>1086</v>
      </c>
      <c r="P322" s="136">
        <v>2317480200</v>
      </c>
      <c r="Q322" s="6" t="s">
        <v>53</v>
      </c>
      <c r="R322" s="6" t="s">
        <v>123</v>
      </c>
      <c r="S322" s="136">
        <v>360000</v>
      </c>
      <c r="T322" s="136">
        <v>103000</v>
      </c>
      <c r="U322" s="136">
        <v>2000000</v>
      </c>
      <c r="V322" s="136">
        <v>1500000</v>
      </c>
      <c r="W322" s="136">
        <v>2000000</v>
      </c>
      <c r="X322" s="136">
        <v>2000000</v>
      </c>
    </row>
    <row r="323" spans="1:24" ht="15" customHeight="1" x14ac:dyDescent="0.25">
      <c r="A323" s="36" t="s">
        <v>1087</v>
      </c>
      <c r="B323" s="123"/>
      <c r="C323" s="123"/>
      <c r="D323" s="115" t="s">
        <v>1088</v>
      </c>
      <c r="E323" s="147" t="s">
        <v>1089</v>
      </c>
      <c r="F323" s="143">
        <v>42.96</v>
      </c>
      <c r="G323" s="115"/>
      <c r="H323" s="115"/>
      <c r="I323" s="53"/>
      <c r="J323" s="129">
        <v>43629</v>
      </c>
      <c r="K323" s="127">
        <v>44359</v>
      </c>
      <c r="L323" s="115">
        <v>24</v>
      </c>
      <c r="M323" s="115">
        <v>0</v>
      </c>
      <c r="N323" s="115">
        <v>24</v>
      </c>
      <c r="O323" s="136">
        <v>210000</v>
      </c>
      <c r="P323" s="136">
        <v>216518400</v>
      </c>
      <c r="Q323" s="6" t="s">
        <v>35</v>
      </c>
      <c r="R323" s="6" t="s">
        <v>600</v>
      </c>
      <c r="S323" s="136">
        <v>210000</v>
      </c>
      <c r="T323" s="136">
        <v>103000</v>
      </c>
      <c r="U323" s="136">
        <v>2000000</v>
      </c>
      <c r="V323" s="136">
        <v>0</v>
      </c>
      <c r="W323" s="136">
        <v>2000000</v>
      </c>
      <c r="X323" s="136">
        <v>0</v>
      </c>
    </row>
    <row r="324" spans="1:24" ht="15" customHeight="1" x14ac:dyDescent="0.25">
      <c r="A324" s="36" t="s">
        <v>1087</v>
      </c>
      <c r="B324" s="126"/>
      <c r="C324" s="126"/>
      <c r="D324" s="115" t="s">
        <v>1090</v>
      </c>
      <c r="E324" s="148"/>
      <c r="F324" s="144"/>
      <c r="G324" s="115"/>
      <c r="H324" s="115"/>
      <c r="I324" s="53"/>
      <c r="J324" s="174" t="s">
        <v>1091</v>
      </c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56"/>
    </row>
    <row r="325" spans="1:24" ht="15" customHeight="1" x14ac:dyDescent="0.25">
      <c r="A325" s="36" t="s">
        <v>1087</v>
      </c>
      <c r="B325" s="126"/>
      <c r="C325" s="126"/>
      <c r="D325" s="115" t="s">
        <v>1092</v>
      </c>
      <c r="E325" s="149"/>
      <c r="F325" s="145"/>
      <c r="G325" s="115" t="s">
        <v>96</v>
      </c>
      <c r="H325" s="115">
        <v>2</v>
      </c>
      <c r="I325" s="53">
        <v>42.96</v>
      </c>
      <c r="J325" s="129" t="s">
        <v>1093</v>
      </c>
      <c r="K325" s="127" t="s">
        <v>1094</v>
      </c>
      <c r="L325" s="115">
        <v>24</v>
      </c>
      <c r="M325" s="115">
        <v>0</v>
      </c>
      <c r="N325" s="115">
        <v>24</v>
      </c>
      <c r="O325" s="136">
        <v>210000</v>
      </c>
      <c r="P325" s="136">
        <v>216518400</v>
      </c>
      <c r="Q325" s="6" t="s">
        <v>200</v>
      </c>
      <c r="R325" s="6" t="s">
        <v>159</v>
      </c>
      <c r="S325" s="136">
        <v>210000</v>
      </c>
      <c r="T325" s="136">
        <v>105000</v>
      </c>
      <c r="U325" s="136">
        <v>2000000</v>
      </c>
      <c r="V325" s="136">
        <v>0</v>
      </c>
      <c r="W325" s="136">
        <v>2000000</v>
      </c>
      <c r="X325" s="136">
        <v>0</v>
      </c>
    </row>
    <row r="326" spans="1:24" ht="15" customHeight="1" x14ac:dyDescent="0.25">
      <c r="A326" s="36" t="s">
        <v>1087</v>
      </c>
      <c r="B326" s="126"/>
      <c r="C326" s="126"/>
      <c r="D326" s="115" t="s">
        <v>1095</v>
      </c>
      <c r="E326" s="147" t="s">
        <v>1096</v>
      </c>
      <c r="F326" s="143">
        <v>15</v>
      </c>
      <c r="G326" s="115"/>
      <c r="H326" s="115"/>
      <c r="I326" s="53"/>
      <c r="J326" s="129">
        <v>43770</v>
      </c>
      <c r="K326" s="127" t="s">
        <v>1069</v>
      </c>
      <c r="L326" s="115">
        <v>12</v>
      </c>
      <c r="M326" s="115">
        <v>0</v>
      </c>
      <c r="N326" s="115">
        <v>12</v>
      </c>
      <c r="O326" s="136">
        <v>900000</v>
      </c>
      <c r="P326" s="136">
        <v>162000000</v>
      </c>
      <c r="Q326" s="6" t="s">
        <v>67</v>
      </c>
      <c r="R326" s="6" t="s">
        <v>41</v>
      </c>
      <c r="S326" s="136">
        <v>900000</v>
      </c>
      <c r="T326" s="136">
        <v>103000</v>
      </c>
      <c r="U326" s="136">
        <v>2000000</v>
      </c>
      <c r="V326" s="136">
        <v>1500000</v>
      </c>
      <c r="W326" s="136">
        <v>2000000</v>
      </c>
      <c r="X326" s="136">
        <v>0</v>
      </c>
    </row>
    <row r="327" spans="1:24" ht="15" customHeight="1" x14ac:dyDescent="0.25">
      <c r="A327" s="36" t="s">
        <v>1087</v>
      </c>
      <c r="B327" s="126"/>
      <c r="C327" s="126"/>
      <c r="D327" s="115" t="s">
        <v>1097</v>
      </c>
      <c r="E327" s="148"/>
      <c r="F327" s="144"/>
      <c r="G327" s="115"/>
      <c r="H327" s="115"/>
      <c r="I327" s="53"/>
      <c r="J327" s="129">
        <v>44251</v>
      </c>
      <c r="K327" s="127">
        <v>44615</v>
      </c>
      <c r="L327" s="115">
        <v>12</v>
      </c>
      <c r="M327" s="115">
        <v>0</v>
      </c>
      <c r="N327" s="115">
        <v>12</v>
      </c>
      <c r="O327" s="136">
        <v>900000</v>
      </c>
      <c r="P327" s="136">
        <v>162000000</v>
      </c>
      <c r="Q327" s="6" t="s">
        <v>67</v>
      </c>
      <c r="R327" s="6" t="s">
        <v>41</v>
      </c>
      <c r="S327" s="136">
        <v>900000</v>
      </c>
      <c r="T327" s="136">
        <v>105000</v>
      </c>
      <c r="U327" s="136">
        <v>2000000</v>
      </c>
      <c r="V327" s="136">
        <v>1500000</v>
      </c>
      <c r="W327" s="136">
        <v>2000000</v>
      </c>
      <c r="X327" s="136">
        <v>0</v>
      </c>
    </row>
    <row r="328" spans="1:24" ht="15" customHeight="1" x14ac:dyDescent="0.25">
      <c r="A328" s="36" t="s">
        <v>1087</v>
      </c>
      <c r="B328" s="124"/>
      <c r="C328" s="124"/>
      <c r="D328" s="115" t="s">
        <v>1098</v>
      </c>
      <c r="E328" s="149"/>
      <c r="F328" s="145"/>
      <c r="G328" s="115" t="s">
        <v>96</v>
      </c>
      <c r="H328" s="115" t="s">
        <v>44</v>
      </c>
      <c r="I328" s="53">
        <v>15</v>
      </c>
      <c r="J328" s="129">
        <v>44638</v>
      </c>
      <c r="K328" s="127">
        <v>45002</v>
      </c>
      <c r="L328" s="115">
        <v>12</v>
      </c>
      <c r="M328" s="115">
        <v>0</v>
      </c>
      <c r="N328" s="115">
        <v>12</v>
      </c>
      <c r="O328" s="136">
        <v>900000</v>
      </c>
      <c r="P328" s="136">
        <v>162000000</v>
      </c>
      <c r="Q328" s="6" t="s">
        <v>67</v>
      </c>
      <c r="R328" s="6" t="s">
        <v>41</v>
      </c>
      <c r="S328" s="136">
        <v>900000</v>
      </c>
      <c r="T328" s="136">
        <v>105000</v>
      </c>
      <c r="U328" s="136">
        <v>2000000</v>
      </c>
      <c r="V328" s="136">
        <v>1500000</v>
      </c>
      <c r="W328" s="136">
        <v>2000000</v>
      </c>
      <c r="X328" s="136">
        <v>0</v>
      </c>
    </row>
    <row r="329" spans="1:24" ht="15" customHeight="1" x14ac:dyDescent="0.25">
      <c r="A329" s="36" t="s">
        <v>1099</v>
      </c>
      <c r="B329" s="123"/>
      <c r="C329" s="123"/>
      <c r="D329" s="115" t="s">
        <v>1100</v>
      </c>
      <c r="E329" s="147" t="s">
        <v>1101</v>
      </c>
      <c r="F329" s="143">
        <v>68.8</v>
      </c>
      <c r="G329" s="115"/>
      <c r="H329" s="115"/>
      <c r="I329" s="53"/>
      <c r="J329" s="129">
        <v>42923</v>
      </c>
      <c r="K329" s="127">
        <v>44748</v>
      </c>
      <c r="L329" s="115">
        <v>60</v>
      </c>
      <c r="M329" s="115">
        <v>0</v>
      </c>
      <c r="N329" s="115">
        <v>60</v>
      </c>
      <c r="O329" s="136">
        <v>520000</v>
      </c>
      <c r="P329" s="136">
        <v>2146560000</v>
      </c>
      <c r="Q329" s="6" t="s">
        <v>35</v>
      </c>
      <c r="R329" s="6" t="s">
        <v>104</v>
      </c>
      <c r="S329" s="136">
        <v>520000</v>
      </c>
      <c r="T329" s="136">
        <v>103000</v>
      </c>
      <c r="U329" s="136">
        <v>2000000</v>
      </c>
      <c r="V329" s="136">
        <v>0</v>
      </c>
      <c r="W329" s="136">
        <v>1000000</v>
      </c>
      <c r="X329" s="136">
        <v>0</v>
      </c>
    </row>
    <row r="330" spans="1:24" ht="25.5" customHeight="1" x14ac:dyDescent="0.25">
      <c r="A330" s="36" t="s">
        <v>1099</v>
      </c>
      <c r="B330" s="124"/>
      <c r="C330" s="124"/>
      <c r="D330" s="115" t="s">
        <v>1102</v>
      </c>
      <c r="E330" s="149"/>
      <c r="F330" s="145"/>
      <c r="G330" s="115" t="s">
        <v>96</v>
      </c>
      <c r="H330" s="115" t="s">
        <v>44</v>
      </c>
      <c r="I330" s="53">
        <v>68.8</v>
      </c>
      <c r="J330" s="129">
        <v>44749</v>
      </c>
      <c r="K330" s="127">
        <v>45844</v>
      </c>
      <c r="L330" s="115">
        <v>36</v>
      </c>
      <c r="M330" s="115">
        <v>0</v>
      </c>
      <c r="N330" s="115">
        <v>36</v>
      </c>
      <c r="O330" s="136" t="s">
        <v>1103</v>
      </c>
      <c r="P330" s="136">
        <v>1337472000</v>
      </c>
      <c r="Q330" s="6" t="s">
        <v>358</v>
      </c>
      <c r="R330" s="6" t="s">
        <v>1104</v>
      </c>
      <c r="S330" s="136">
        <v>550000</v>
      </c>
      <c r="T330" s="136">
        <v>105000</v>
      </c>
      <c r="U330" s="136">
        <v>2000000</v>
      </c>
      <c r="V330" s="136">
        <v>0</v>
      </c>
      <c r="W330" s="136">
        <v>1000000</v>
      </c>
      <c r="X330" s="136">
        <v>0</v>
      </c>
    </row>
    <row r="331" spans="1:24" ht="40.5" customHeight="1" x14ac:dyDescent="0.25">
      <c r="A331" s="36" t="s">
        <v>1105</v>
      </c>
      <c r="B331" s="116"/>
      <c r="C331" s="116"/>
      <c r="D331" s="115" t="s">
        <v>1106</v>
      </c>
      <c r="E331" s="18" t="s">
        <v>590</v>
      </c>
      <c r="F331" s="122" t="s">
        <v>1107</v>
      </c>
      <c r="G331" s="18" t="s">
        <v>96</v>
      </c>
      <c r="H331" s="18" t="s">
        <v>44</v>
      </c>
      <c r="I331" s="58">
        <v>294.32</v>
      </c>
      <c r="J331" s="199" t="s">
        <v>1108</v>
      </c>
      <c r="K331" s="200"/>
      <c r="L331" s="200"/>
      <c r="M331" s="200"/>
      <c r="N331" s="163"/>
      <c r="O331" s="160" t="s">
        <v>1109</v>
      </c>
      <c r="P331" s="160"/>
      <c r="Q331" s="160"/>
      <c r="R331" s="160"/>
      <c r="S331" s="136">
        <v>250000000</v>
      </c>
      <c r="T331" s="136">
        <v>39375000</v>
      </c>
      <c r="U331" s="136">
        <v>2000000</v>
      </c>
      <c r="V331" s="136">
        <v>0</v>
      </c>
      <c r="W331" s="136">
        <v>20000000</v>
      </c>
      <c r="X331" s="136">
        <v>10000000</v>
      </c>
    </row>
    <row r="332" spans="1:24" ht="40.5" customHeight="1" x14ac:dyDescent="0.25">
      <c r="A332" s="36" t="s">
        <v>1105</v>
      </c>
      <c r="B332" s="117"/>
      <c r="C332" s="117"/>
      <c r="D332" s="115" t="s">
        <v>1110</v>
      </c>
      <c r="E332" s="18" t="s">
        <v>1111</v>
      </c>
      <c r="F332" s="72" t="s">
        <v>1112</v>
      </c>
      <c r="G332" s="18" t="s">
        <v>59</v>
      </c>
      <c r="H332" s="18">
        <v>1</v>
      </c>
      <c r="I332" s="58">
        <v>222.53</v>
      </c>
      <c r="J332" s="201"/>
      <c r="K332" s="202"/>
      <c r="L332" s="202"/>
      <c r="M332" s="202"/>
      <c r="N332" s="164"/>
      <c r="O332" s="157" t="s">
        <v>1113</v>
      </c>
      <c r="P332" s="158"/>
      <c r="Q332" s="158"/>
      <c r="R332" s="158"/>
      <c r="S332" s="158"/>
      <c r="T332" s="158"/>
      <c r="U332" s="158"/>
      <c r="V332" s="158"/>
      <c r="W332" s="158"/>
      <c r="X332" s="159"/>
    </row>
    <row r="333" spans="1:24" ht="39" customHeight="1" x14ac:dyDescent="0.25">
      <c r="A333" s="36" t="s">
        <v>1105</v>
      </c>
      <c r="B333" s="117"/>
      <c r="C333" s="117"/>
      <c r="D333" s="115" t="s">
        <v>1114</v>
      </c>
      <c r="E333" s="146" t="s">
        <v>1115</v>
      </c>
      <c r="F333" s="122">
        <v>10.5</v>
      </c>
      <c r="G333" s="115"/>
      <c r="H333" s="115"/>
      <c r="I333" s="53"/>
      <c r="J333" s="156">
        <v>43302</v>
      </c>
      <c r="K333" s="194">
        <v>44032</v>
      </c>
      <c r="L333" s="115">
        <v>24</v>
      </c>
      <c r="M333" s="115">
        <v>0</v>
      </c>
      <c r="N333" s="115">
        <v>24</v>
      </c>
      <c r="O333" s="136">
        <v>1800000</v>
      </c>
      <c r="P333" s="136">
        <v>453600000</v>
      </c>
      <c r="Q333" s="6" t="s">
        <v>1116</v>
      </c>
      <c r="R333" s="6" t="s">
        <v>845</v>
      </c>
      <c r="S333" s="136">
        <v>1800000</v>
      </c>
      <c r="T333" s="136">
        <v>103000</v>
      </c>
      <c r="U333" s="136">
        <v>2000000</v>
      </c>
      <c r="V333" s="136">
        <v>0</v>
      </c>
      <c r="W333" s="136">
        <v>2000000</v>
      </c>
      <c r="X333" s="136">
        <v>2000000</v>
      </c>
    </row>
    <row r="334" spans="1:24" ht="15" customHeight="1" x14ac:dyDescent="0.25">
      <c r="A334" s="36" t="s">
        <v>1105</v>
      </c>
      <c r="B334" s="117"/>
      <c r="C334" s="117"/>
      <c r="D334" s="115" t="s">
        <v>1117</v>
      </c>
      <c r="E334" s="146"/>
      <c r="F334" s="143">
        <v>12</v>
      </c>
      <c r="G334" s="115"/>
      <c r="H334" s="115"/>
      <c r="I334" s="53"/>
      <c r="J334" s="156"/>
      <c r="K334" s="194"/>
      <c r="L334" s="146" t="s">
        <v>1118</v>
      </c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</row>
    <row r="335" spans="1:24" ht="15" customHeight="1" x14ac:dyDescent="0.25">
      <c r="A335" s="36" t="s">
        <v>1105</v>
      </c>
      <c r="B335" s="117"/>
      <c r="C335" s="117"/>
      <c r="D335" s="115" t="s">
        <v>1119</v>
      </c>
      <c r="E335" s="147" t="s">
        <v>1120</v>
      </c>
      <c r="F335" s="144"/>
      <c r="G335" s="115"/>
      <c r="H335" s="115"/>
      <c r="I335" s="53"/>
      <c r="J335" s="129" t="s">
        <v>1121</v>
      </c>
      <c r="K335" s="138">
        <v>44834</v>
      </c>
      <c r="L335" s="115">
        <v>24</v>
      </c>
      <c r="M335" s="115">
        <v>0</v>
      </c>
      <c r="N335" s="115">
        <v>24</v>
      </c>
      <c r="O335" s="136">
        <v>1850000</v>
      </c>
      <c r="P335" s="136">
        <v>532800000</v>
      </c>
      <c r="Q335" s="6" t="s">
        <v>1116</v>
      </c>
      <c r="R335" s="6" t="s">
        <v>1122</v>
      </c>
      <c r="S335" s="136">
        <v>1850000</v>
      </c>
      <c r="T335" s="136">
        <v>105000</v>
      </c>
      <c r="U335" s="136">
        <v>2000000</v>
      </c>
      <c r="V335" s="136">
        <v>0</v>
      </c>
      <c r="W335" s="136">
        <v>2000000</v>
      </c>
      <c r="X335" s="136">
        <v>2000000</v>
      </c>
    </row>
    <row r="336" spans="1:24" ht="15" customHeight="1" x14ac:dyDescent="0.25">
      <c r="A336" s="36" t="s">
        <v>1105</v>
      </c>
      <c r="B336" s="118"/>
      <c r="C336" s="118"/>
      <c r="D336" s="115" t="s">
        <v>1123</v>
      </c>
      <c r="E336" s="149"/>
      <c r="F336" s="145"/>
      <c r="G336" s="115" t="s">
        <v>115</v>
      </c>
      <c r="H336" s="115" t="s">
        <v>44</v>
      </c>
      <c r="I336" s="53">
        <v>12</v>
      </c>
      <c r="J336" s="129" t="s">
        <v>1124</v>
      </c>
      <c r="K336" s="138">
        <v>45565</v>
      </c>
      <c r="L336" s="115">
        <v>24</v>
      </c>
      <c r="M336" s="115">
        <v>0</v>
      </c>
      <c r="N336" s="115">
        <v>24</v>
      </c>
      <c r="O336" s="136">
        <v>1850000</v>
      </c>
      <c r="P336" s="136">
        <v>532800000</v>
      </c>
      <c r="Q336" s="6" t="s">
        <v>1116</v>
      </c>
      <c r="R336" s="6" t="s">
        <v>1122</v>
      </c>
      <c r="S336" s="136">
        <v>1850000</v>
      </c>
      <c r="T336" s="136">
        <v>105000</v>
      </c>
      <c r="U336" s="136">
        <v>2000000</v>
      </c>
      <c r="V336" s="136">
        <v>0</v>
      </c>
      <c r="W336" s="136">
        <v>2000000</v>
      </c>
      <c r="X336" s="136">
        <v>2000000</v>
      </c>
    </row>
    <row r="337" spans="1:24" ht="99" customHeight="1" x14ac:dyDescent="0.25">
      <c r="A337" s="125" t="s">
        <v>1125</v>
      </c>
      <c r="B337" s="125"/>
      <c r="C337" s="125"/>
      <c r="D337" s="115" t="s">
        <v>1126</v>
      </c>
      <c r="E337" s="115" t="s">
        <v>1127</v>
      </c>
      <c r="F337" s="122" t="s">
        <v>1128</v>
      </c>
      <c r="G337" s="115" t="s">
        <v>96</v>
      </c>
      <c r="H337" s="115" t="s">
        <v>44</v>
      </c>
      <c r="I337" s="53">
        <v>223.38499999999999</v>
      </c>
      <c r="J337" s="129">
        <v>43936</v>
      </c>
      <c r="K337" s="127">
        <v>45761</v>
      </c>
      <c r="L337" s="115">
        <v>60</v>
      </c>
      <c r="M337" s="115">
        <v>0</v>
      </c>
      <c r="N337" s="115">
        <v>60</v>
      </c>
      <c r="O337" s="136">
        <v>350000</v>
      </c>
      <c r="P337" s="136">
        <v>4712085000</v>
      </c>
      <c r="Q337" s="6" t="s">
        <v>35</v>
      </c>
      <c r="R337" s="6" t="s">
        <v>50</v>
      </c>
      <c r="S337" s="136">
        <v>350000</v>
      </c>
      <c r="T337" s="136">
        <v>103000</v>
      </c>
      <c r="U337" s="136">
        <v>2000000</v>
      </c>
      <c r="V337" s="136">
        <v>1500000</v>
      </c>
      <c r="W337" s="136">
        <v>10000000</v>
      </c>
      <c r="X337" s="136">
        <v>5000000</v>
      </c>
    </row>
    <row r="338" spans="1:24" ht="15" customHeight="1" x14ac:dyDescent="0.25">
      <c r="A338" s="36" t="s">
        <v>1129</v>
      </c>
      <c r="B338" s="123"/>
      <c r="C338" s="123"/>
      <c r="D338" s="115" t="s">
        <v>1130</v>
      </c>
      <c r="E338" s="147" t="s">
        <v>181</v>
      </c>
      <c r="F338" s="122">
        <v>47.5</v>
      </c>
      <c r="G338" s="115"/>
      <c r="H338" s="115"/>
      <c r="I338" s="53"/>
      <c r="J338" s="163">
        <v>44677</v>
      </c>
      <c r="K338" s="165">
        <v>45772</v>
      </c>
      <c r="L338" s="147">
        <v>36</v>
      </c>
      <c r="M338" s="147">
        <v>0</v>
      </c>
      <c r="N338" s="147">
        <v>36</v>
      </c>
      <c r="O338" s="136">
        <v>470000</v>
      </c>
      <c r="P338" s="136">
        <v>803370000</v>
      </c>
      <c r="Q338" s="6" t="s">
        <v>358</v>
      </c>
      <c r="R338" s="6" t="s">
        <v>36</v>
      </c>
      <c r="S338" s="136">
        <v>470000</v>
      </c>
      <c r="T338" s="136">
        <v>105000</v>
      </c>
      <c r="U338" s="136">
        <v>2000000</v>
      </c>
      <c r="V338" s="136">
        <v>1500000</v>
      </c>
      <c r="W338" s="136">
        <v>5000000</v>
      </c>
      <c r="X338" s="136">
        <v>0</v>
      </c>
    </row>
    <row r="339" spans="1:24" ht="15" customHeight="1" x14ac:dyDescent="0.25">
      <c r="A339" s="36" t="s">
        <v>1129</v>
      </c>
      <c r="B339" s="126"/>
      <c r="C339" s="126"/>
      <c r="D339" s="115" t="s">
        <v>1131</v>
      </c>
      <c r="E339" s="149"/>
      <c r="F339" s="122">
        <v>44.53</v>
      </c>
      <c r="G339" s="115" t="s">
        <v>115</v>
      </c>
      <c r="H339" s="115" t="s">
        <v>44</v>
      </c>
      <c r="I339" s="53">
        <v>44.53</v>
      </c>
      <c r="J339" s="164"/>
      <c r="K339" s="167"/>
      <c r="L339" s="149"/>
      <c r="M339" s="149"/>
      <c r="N339" s="149"/>
      <c r="O339" s="136">
        <v>470000</v>
      </c>
      <c r="P339" s="136">
        <v>565917600</v>
      </c>
      <c r="Q339" s="6" t="s">
        <v>1132</v>
      </c>
      <c r="R339" s="6" t="s">
        <v>1104</v>
      </c>
      <c r="S339" s="136">
        <v>470000</v>
      </c>
      <c r="T339" s="136">
        <v>105000</v>
      </c>
      <c r="U339" s="136">
        <v>2000000</v>
      </c>
      <c r="V339" s="136">
        <v>1500000</v>
      </c>
      <c r="W339" s="136">
        <v>5000000</v>
      </c>
      <c r="X339" s="136">
        <v>0</v>
      </c>
    </row>
    <row r="340" spans="1:24" ht="15" customHeight="1" x14ac:dyDescent="0.25">
      <c r="A340" s="36" t="s">
        <v>1129</v>
      </c>
      <c r="B340" s="124"/>
      <c r="C340" s="124"/>
      <c r="D340" s="115" t="s">
        <v>1133</v>
      </c>
      <c r="E340" s="115" t="s">
        <v>1134</v>
      </c>
      <c r="F340" s="122">
        <v>20</v>
      </c>
      <c r="G340" s="115" t="s">
        <v>96</v>
      </c>
      <c r="H340" s="115">
        <v>3</v>
      </c>
      <c r="I340" s="53">
        <v>20</v>
      </c>
      <c r="J340" s="129">
        <v>44670</v>
      </c>
      <c r="K340" s="127">
        <v>45772</v>
      </c>
      <c r="L340" s="115">
        <v>36</v>
      </c>
      <c r="M340" s="115" t="s">
        <v>1135</v>
      </c>
      <c r="N340" s="115" t="s">
        <v>1136</v>
      </c>
      <c r="O340" s="157" t="s">
        <v>260</v>
      </c>
      <c r="P340" s="158"/>
      <c r="Q340" s="158"/>
      <c r="R340" s="159"/>
      <c r="S340" s="136">
        <v>2500000</v>
      </c>
      <c r="T340" s="136">
        <v>105000</v>
      </c>
      <c r="U340" s="136">
        <v>0</v>
      </c>
      <c r="V340" s="136">
        <v>0</v>
      </c>
      <c r="W340" s="136">
        <v>0</v>
      </c>
      <c r="X340" s="136">
        <v>0</v>
      </c>
    </row>
    <row r="341" spans="1:24" ht="27" customHeight="1" x14ac:dyDescent="0.25">
      <c r="A341" s="36" t="s">
        <v>1137</v>
      </c>
      <c r="B341" s="123"/>
      <c r="C341" s="123"/>
      <c r="D341" s="115" t="s">
        <v>1138</v>
      </c>
      <c r="E341" s="146" t="s">
        <v>1139</v>
      </c>
      <c r="F341" s="142">
        <v>282</v>
      </c>
      <c r="G341" s="115"/>
      <c r="H341" s="115"/>
      <c r="I341" s="53"/>
      <c r="J341" s="129">
        <v>42160</v>
      </c>
      <c r="K341" s="127">
        <v>43986</v>
      </c>
      <c r="L341" s="115">
        <v>60</v>
      </c>
      <c r="M341" s="115">
        <v>0</v>
      </c>
      <c r="N341" s="115">
        <v>60</v>
      </c>
      <c r="O341" s="136" t="s">
        <v>1140</v>
      </c>
      <c r="P341" s="136">
        <v>4568400000</v>
      </c>
      <c r="Q341" s="6" t="s">
        <v>53</v>
      </c>
      <c r="R341" s="6" t="s">
        <v>463</v>
      </c>
      <c r="S341" s="136">
        <v>250000</v>
      </c>
      <c r="T341" s="136">
        <v>95500</v>
      </c>
      <c r="U341" s="136">
        <v>2000000</v>
      </c>
      <c r="V341" s="136">
        <v>1500000</v>
      </c>
      <c r="W341" s="136">
        <v>2000000</v>
      </c>
      <c r="X341" s="136">
        <v>0</v>
      </c>
    </row>
    <row r="342" spans="1:24" ht="15" customHeight="1" x14ac:dyDescent="0.25">
      <c r="A342" s="36" t="s">
        <v>1137</v>
      </c>
      <c r="B342" s="126"/>
      <c r="C342" s="126"/>
      <c r="D342" s="115" t="s">
        <v>1141</v>
      </c>
      <c r="E342" s="146"/>
      <c r="F342" s="142"/>
      <c r="G342" s="115"/>
      <c r="H342" s="115"/>
      <c r="I342" s="53"/>
      <c r="J342" s="154" t="s">
        <v>1142</v>
      </c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</row>
    <row r="343" spans="1:24" ht="15" customHeight="1" x14ac:dyDescent="0.25">
      <c r="A343" s="36" t="s">
        <v>1137</v>
      </c>
      <c r="B343" s="126"/>
      <c r="C343" s="126"/>
      <c r="D343" s="146" t="s">
        <v>1143</v>
      </c>
      <c r="E343" s="147" t="s">
        <v>1144</v>
      </c>
      <c r="F343" s="142">
        <v>178.57</v>
      </c>
      <c r="G343" s="115"/>
      <c r="H343" s="115"/>
      <c r="I343" s="53"/>
      <c r="J343" s="129" t="s">
        <v>1145</v>
      </c>
      <c r="K343" s="127">
        <v>44208</v>
      </c>
      <c r="L343" s="115">
        <v>5</v>
      </c>
      <c r="M343" s="115">
        <v>0</v>
      </c>
      <c r="N343" s="115">
        <v>5</v>
      </c>
      <c r="O343" s="160" t="s">
        <v>1146</v>
      </c>
      <c r="P343" s="160"/>
      <c r="Q343" s="146" t="s">
        <v>1147</v>
      </c>
      <c r="R343" s="146"/>
      <c r="S343" s="136">
        <v>0</v>
      </c>
      <c r="T343" s="136">
        <v>105000</v>
      </c>
      <c r="U343" s="136">
        <v>2000000</v>
      </c>
      <c r="V343" s="136">
        <v>1500000</v>
      </c>
      <c r="W343" s="136">
        <v>2000000</v>
      </c>
      <c r="X343" s="136">
        <v>0</v>
      </c>
    </row>
    <row r="344" spans="1:24" ht="15" customHeight="1" x14ac:dyDescent="0.25">
      <c r="A344" s="36" t="s">
        <v>1137</v>
      </c>
      <c r="B344" s="126"/>
      <c r="C344" s="126"/>
      <c r="D344" s="146"/>
      <c r="E344" s="148"/>
      <c r="F344" s="142"/>
      <c r="G344" s="115"/>
      <c r="H344" s="115"/>
      <c r="I344" s="53"/>
      <c r="J344" s="129" t="s">
        <v>1148</v>
      </c>
      <c r="K344" s="127">
        <v>44573</v>
      </c>
      <c r="L344" s="115">
        <v>12</v>
      </c>
      <c r="M344" s="115">
        <v>0</v>
      </c>
      <c r="N344" s="115">
        <v>12</v>
      </c>
      <c r="O344" s="136">
        <v>325000</v>
      </c>
      <c r="P344" s="136">
        <v>696423000</v>
      </c>
      <c r="Q344" s="6" t="s">
        <v>67</v>
      </c>
      <c r="R344" s="6" t="s">
        <v>738</v>
      </c>
      <c r="S344" s="136">
        <v>325000</v>
      </c>
      <c r="T344" s="136">
        <v>105000</v>
      </c>
      <c r="U344" s="136">
        <v>2000000</v>
      </c>
      <c r="V344" s="136">
        <v>1500000</v>
      </c>
      <c r="W344" s="136">
        <v>2000000</v>
      </c>
      <c r="X344" s="136">
        <v>0</v>
      </c>
    </row>
    <row r="345" spans="1:24" ht="15" customHeight="1" x14ac:dyDescent="0.25">
      <c r="A345" s="36" t="s">
        <v>1137</v>
      </c>
      <c r="B345" s="124"/>
      <c r="C345" s="124"/>
      <c r="D345" s="115" t="s">
        <v>1149</v>
      </c>
      <c r="E345" s="149"/>
      <c r="F345" s="122">
        <v>187.57</v>
      </c>
      <c r="G345" s="115" t="s">
        <v>96</v>
      </c>
      <c r="H345" s="115">
        <v>1</v>
      </c>
      <c r="I345" s="53">
        <v>187.57</v>
      </c>
      <c r="J345" s="129">
        <v>44615</v>
      </c>
      <c r="K345" s="127">
        <v>44979</v>
      </c>
      <c r="L345" s="115">
        <v>12</v>
      </c>
      <c r="M345" s="115">
        <v>0</v>
      </c>
      <c r="N345" s="115">
        <v>12</v>
      </c>
      <c r="O345" s="136">
        <v>325000</v>
      </c>
      <c r="P345" s="136">
        <v>696423000</v>
      </c>
      <c r="Q345" s="6" t="s">
        <v>67</v>
      </c>
      <c r="R345" s="6" t="s">
        <v>41</v>
      </c>
      <c r="S345" s="136">
        <v>325000</v>
      </c>
      <c r="T345" s="136">
        <v>105000</v>
      </c>
      <c r="U345" s="136">
        <v>2000000</v>
      </c>
      <c r="V345" s="136">
        <v>1500000</v>
      </c>
      <c r="W345" s="136">
        <v>2000000</v>
      </c>
      <c r="X345" s="136">
        <v>0</v>
      </c>
    </row>
    <row r="346" spans="1:24" ht="15" customHeight="1" x14ac:dyDescent="0.25">
      <c r="A346" s="36" t="s">
        <v>1150</v>
      </c>
      <c r="B346" s="123"/>
      <c r="C346" s="123"/>
      <c r="D346" s="115" t="s">
        <v>1151</v>
      </c>
      <c r="E346" s="147" t="s">
        <v>1152</v>
      </c>
      <c r="F346" s="143">
        <v>61.62</v>
      </c>
      <c r="G346" s="115"/>
      <c r="H346" s="115"/>
      <c r="I346" s="53"/>
      <c r="J346" s="129" t="s">
        <v>1153</v>
      </c>
      <c r="K346" s="127" t="s">
        <v>442</v>
      </c>
      <c r="L346" s="115">
        <v>36</v>
      </c>
      <c r="M346" s="115">
        <v>0</v>
      </c>
      <c r="N346" s="115">
        <v>36</v>
      </c>
      <c r="O346" s="136">
        <v>385000</v>
      </c>
      <c r="P346" s="136">
        <v>854053200</v>
      </c>
      <c r="Q346" s="6" t="s">
        <v>35</v>
      </c>
      <c r="R346" s="6" t="s">
        <v>36</v>
      </c>
      <c r="S346" s="136">
        <v>385000</v>
      </c>
      <c r="T346" s="136">
        <v>103000</v>
      </c>
      <c r="U346" s="136">
        <v>2000000</v>
      </c>
      <c r="V346" s="136">
        <v>0</v>
      </c>
      <c r="W346" s="136">
        <v>2000000</v>
      </c>
      <c r="X346" s="136">
        <v>0</v>
      </c>
    </row>
    <row r="347" spans="1:24" ht="15" customHeight="1" x14ac:dyDescent="0.25">
      <c r="A347" s="36" t="s">
        <v>1150</v>
      </c>
      <c r="B347" s="126"/>
      <c r="C347" s="126"/>
      <c r="D347" s="115" t="s">
        <v>1154</v>
      </c>
      <c r="E347" s="148"/>
      <c r="F347" s="144"/>
      <c r="G347" s="115"/>
      <c r="H347" s="115"/>
      <c r="I347" s="53"/>
      <c r="J347" s="154" t="s">
        <v>1155</v>
      </c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</row>
    <row r="348" spans="1:24" ht="15" customHeight="1" x14ac:dyDescent="0.25">
      <c r="A348" s="36" t="s">
        <v>1150</v>
      </c>
      <c r="B348" s="126"/>
      <c r="C348" s="126"/>
      <c r="D348" s="115" t="s">
        <v>1156</v>
      </c>
      <c r="E348" s="149"/>
      <c r="F348" s="145"/>
      <c r="G348" s="115" t="s">
        <v>43</v>
      </c>
      <c r="H348" s="115">
        <v>1</v>
      </c>
      <c r="I348" s="53">
        <v>61.62</v>
      </c>
      <c r="J348" s="129" t="s">
        <v>1157</v>
      </c>
      <c r="K348" s="127" t="s">
        <v>1158</v>
      </c>
      <c r="L348" s="115">
        <v>36</v>
      </c>
      <c r="M348" s="115">
        <v>0</v>
      </c>
      <c r="N348" s="115">
        <v>36</v>
      </c>
      <c r="O348" s="136">
        <v>385000</v>
      </c>
      <c r="P348" s="136">
        <v>854053200</v>
      </c>
      <c r="Q348" s="6" t="s">
        <v>658</v>
      </c>
      <c r="R348" s="6" t="s">
        <v>1159</v>
      </c>
      <c r="S348" s="136">
        <v>385000</v>
      </c>
      <c r="T348" s="136">
        <v>105000</v>
      </c>
      <c r="U348" s="136">
        <v>2000000</v>
      </c>
      <c r="V348" s="136">
        <v>0</v>
      </c>
      <c r="W348" s="136">
        <v>2000000</v>
      </c>
      <c r="X348" s="136">
        <v>0</v>
      </c>
    </row>
    <row r="349" spans="1:24" ht="15" customHeight="1" x14ac:dyDescent="0.25">
      <c r="A349" s="36" t="s">
        <v>1150</v>
      </c>
      <c r="B349" s="126"/>
      <c r="C349" s="126"/>
      <c r="D349" s="115" t="s">
        <v>1160</v>
      </c>
      <c r="E349" s="115" t="s">
        <v>1161</v>
      </c>
      <c r="F349" s="122">
        <v>74.92</v>
      </c>
      <c r="G349" s="115"/>
      <c r="H349" s="115"/>
      <c r="I349" s="53"/>
      <c r="J349" s="129" t="s">
        <v>1162</v>
      </c>
      <c r="K349" s="127" t="s">
        <v>1163</v>
      </c>
      <c r="L349" s="115">
        <v>36</v>
      </c>
      <c r="M349" s="115">
        <v>0</v>
      </c>
      <c r="N349" s="115">
        <v>36</v>
      </c>
      <c r="O349" s="136">
        <v>375000</v>
      </c>
      <c r="P349" s="136">
        <v>1011420000</v>
      </c>
      <c r="Q349" s="6" t="s">
        <v>35</v>
      </c>
      <c r="R349" s="6" t="s">
        <v>36</v>
      </c>
      <c r="S349" s="136">
        <v>375000</v>
      </c>
      <c r="T349" s="136">
        <v>97500</v>
      </c>
      <c r="U349" s="136">
        <v>2000000</v>
      </c>
      <c r="V349" s="136">
        <v>1500000</v>
      </c>
      <c r="W349" s="136">
        <v>2000000</v>
      </c>
      <c r="X349" s="136">
        <v>0</v>
      </c>
    </row>
    <row r="350" spans="1:24" ht="15" customHeight="1" x14ac:dyDescent="0.25">
      <c r="A350" s="36" t="s">
        <v>1150</v>
      </c>
      <c r="B350" s="126"/>
      <c r="C350" s="126"/>
      <c r="D350" s="115" t="s">
        <v>1164</v>
      </c>
      <c r="E350" s="115" t="s">
        <v>1165</v>
      </c>
      <c r="F350" s="143">
        <v>202.35</v>
      </c>
      <c r="G350" s="115"/>
      <c r="H350" s="115"/>
      <c r="I350" s="53"/>
      <c r="J350" s="129" t="s">
        <v>1166</v>
      </c>
      <c r="K350" s="127">
        <v>45016</v>
      </c>
      <c r="L350" s="115" t="s">
        <v>1167</v>
      </c>
      <c r="M350" s="115">
        <v>0</v>
      </c>
      <c r="N350" s="115" t="s">
        <v>1167</v>
      </c>
      <c r="O350" s="160" t="s">
        <v>1168</v>
      </c>
      <c r="P350" s="160"/>
      <c r="Q350" s="160"/>
      <c r="R350" s="160"/>
      <c r="S350" s="160"/>
      <c r="T350" s="160"/>
      <c r="U350" s="160"/>
      <c r="V350" s="160"/>
      <c r="W350" s="160"/>
      <c r="X350" s="160"/>
    </row>
    <row r="351" spans="1:24" ht="15" customHeight="1" x14ac:dyDescent="0.25">
      <c r="A351" s="36" t="s">
        <v>1150</v>
      </c>
      <c r="B351" s="124"/>
      <c r="C351" s="124"/>
      <c r="D351" s="115" t="s">
        <v>1169</v>
      </c>
      <c r="E351" s="115" t="s">
        <v>1161</v>
      </c>
      <c r="F351" s="145"/>
      <c r="G351" s="115" t="s">
        <v>43</v>
      </c>
      <c r="H351" s="115">
        <v>1</v>
      </c>
      <c r="I351" s="53">
        <v>202.35</v>
      </c>
      <c r="J351" s="154" t="s">
        <v>1170</v>
      </c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</row>
    <row r="352" spans="1:24" ht="15" customHeight="1" x14ac:dyDescent="0.25">
      <c r="A352" s="36" t="s">
        <v>1171</v>
      </c>
      <c r="B352" s="123"/>
      <c r="C352" s="123"/>
      <c r="D352" s="115" t="s">
        <v>1172</v>
      </c>
      <c r="E352" s="147" t="s">
        <v>1173</v>
      </c>
      <c r="F352" s="143">
        <v>55.8</v>
      </c>
      <c r="G352" s="115"/>
      <c r="H352" s="115"/>
      <c r="I352" s="53"/>
      <c r="J352" s="129">
        <v>43405</v>
      </c>
      <c r="K352" s="127" t="s">
        <v>158</v>
      </c>
      <c r="L352" s="115">
        <v>36</v>
      </c>
      <c r="M352" s="115">
        <v>0</v>
      </c>
      <c r="N352" s="115">
        <v>36</v>
      </c>
      <c r="O352" s="136">
        <v>250000</v>
      </c>
      <c r="P352" s="136">
        <v>502200000</v>
      </c>
      <c r="Q352" s="6" t="s">
        <v>67</v>
      </c>
      <c r="R352" s="6" t="s">
        <v>184</v>
      </c>
      <c r="S352" s="136">
        <v>250000</v>
      </c>
      <c r="T352" s="136">
        <v>103000</v>
      </c>
      <c r="U352" s="136">
        <v>2000000</v>
      </c>
      <c r="V352" s="136">
        <v>0</v>
      </c>
      <c r="W352" s="136">
        <v>2000000</v>
      </c>
      <c r="X352" s="136">
        <v>2000000</v>
      </c>
    </row>
    <row r="353" spans="1:24" ht="15" customHeight="1" x14ac:dyDescent="0.25">
      <c r="A353" s="36" t="s">
        <v>1171</v>
      </c>
      <c r="B353" s="124"/>
      <c r="C353" s="124"/>
      <c r="D353" s="115" t="s">
        <v>1174</v>
      </c>
      <c r="E353" s="149"/>
      <c r="F353" s="145"/>
      <c r="G353" s="115" t="s">
        <v>43</v>
      </c>
      <c r="H353" s="115">
        <v>3</v>
      </c>
      <c r="I353" s="53">
        <v>55.8</v>
      </c>
      <c r="J353" s="129">
        <v>44585</v>
      </c>
      <c r="K353" s="127">
        <v>45680</v>
      </c>
      <c r="L353" s="115">
        <v>36</v>
      </c>
      <c r="M353" s="115">
        <v>0</v>
      </c>
      <c r="N353" s="115">
        <v>36</v>
      </c>
      <c r="O353" s="136">
        <v>250000</v>
      </c>
      <c r="P353" s="136">
        <v>502200000</v>
      </c>
      <c r="Q353" s="6" t="s">
        <v>200</v>
      </c>
      <c r="R353" s="6" t="s">
        <v>36</v>
      </c>
      <c r="S353" s="136">
        <v>250000</v>
      </c>
      <c r="T353" s="136">
        <v>105000</v>
      </c>
      <c r="U353" s="136">
        <v>2000000</v>
      </c>
      <c r="V353" s="136">
        <v>0</v>
      </c>
      <c r="W353" s="136">
        <v>2000000</v>
      </c>
      <c r="X353" s="136">
        <v>2000000</v>
      </c>
    </row>
    <row r="354" spans="1:24" ht="27" customHeight="1" x14ac:dyDescent="0.25">
      <c r="A354" s="116" t="s">
        <v>1175</v>
      </c>
      <c r="B354" s="123"/>
      <c r="C354" s="123"/>
      <c r="D354" s="115" t="s">
        <v>1176</v>
      </c>
      <c r="E354" s="147" t="s">
        <v>1177</v>
      </c>
      <c r="F354" s="143">
        <v>37</v>
      </c>
      <c r="G354" s="115"/>
      <c r="H354" s="115"/>
      <c r="I354" s="53"/>
      <c r="J354" s="129">
        <v>43770</v>
      </c>
      <c r="K354" s="127" t="s">
        <v>1178</v>
      </c>
      <c r="L354" s="115">
        <v>14</v>
      </c>
      <c r="M354" s="115">
        <v>0</v>
      </c>
      <c r="N354" s="115">
        <v>14</v>
      </c>
      <c r="O354" s="136" t="s">
        <v>1179</v>
      </c>
      <c r="P354" s="160" t="s">
        <v>1180</v>
      </c>
      <c r="Q354" s="160"/>
      <c r="R354" s="160"/>
      <c r="S354" s="136">
        <v>0</v>
      </c>
      <c r="T354" s="136">
        <v>0</v>
      </c>
      <c r="U354" s="136">
        <v>0</v>
      </c>
      <c r="V354" s="136">
        <v>0</v>
      </c>
      <c r="W354" s="136">
        <v>0</v>
      </c>
      <c r="X354" s="136">
        <v>0</v>
      </c>
    </row>
    <row r="355" spans="1:24" ht="15" customHeight="1" x14ac:dyDescent="0.25">
      <c r="A355" s="36" t="s">
        <v>1175</v>
      </c>
      <c r="B355" s="124"/>
      <c r="C355" s="124"/>
      <c r="D355" s="115" t="s">
        <v>1181</v>
      </c>
      <c r="E355" s="149"/>
      <c r="F355" s="145"/>
      <c r="G355" s="115" t="s">
        <v>59</v>
      </c>
      <c r="H355" s="115">
        <v>2</v>
      </c>
      <c r="I355" s="53">
        <v>37</v>
      </c>
      <c r="J355" s="129" t="s">
        <v>1182</v>
      </c>
      <c r="K355" s="127" t="s">
        <v>1183</v>
      </c>
      <c r="L355" s="115">
        <v>12</v>
      </c>
      <c r="M355" s="115">
        <v>0</v>
      </c>
      <c r="N355" s="115">
        <v>12</v>
      </c>
      <c r="O355" s="136">
        <v>1700000</v>
      </c>
      <c r="P355" s="160" t="s">
        <v>1180</v>
      </c>
      <c r="Q355" s="160"/>
      <c r="R355" s="160"/>
      <c r="S355" s="136">
        <v>0</v>
      </c>
      <c r="T355" s="136">
        <v>0</v>
      </c>
      <c r="U355" s="136">
        <v>0</v>
      </c>
      <c r="V355" s="136">
        <v>0</v>
      </c>
      <c r="W355" s="136">
        <v>0</v>
      </c>
      <c r="X355" s="136">
        <v>0</v>
      </c>
    </row>
    <row r="356" spans="1:24" ht="15" customHeight="1" x14ac:dyDescent="0.25">
      <c r="A356" s="36" t="s">
        <v>1184</v>
      </c>
      <c r="B356" s="116"/>
      <c r="C356" s="116"/>
      <c r="D356" s="115" t="s">
        <v>1185</v>
      </c>
      <c r="E356" s="147" t="s">
        <v>1186</v>
      </c>
      <c r="F356" s="143">
        <v>50</v>
      </c>
      <c r="G356" s="115"/>
      <c r="H356" s="115"/>
      <c r="I356" s="53"/>
      <c r="J356" s="129" t="s">
        <v>1187</v>
      </c>
      <c r="K356" s="127" t="s">
        <v>234</v>
      </c>
      <c r="L356" s="115">
        <v>36</v>
      </c>
      <c r="M356" s="115">
        <v>0</v>
      </c>
      <c r="N356" s="115">
        <v>36</v>
      </c>
      <c r="O356" s="171" t="s">
        <v>128</v>
      </c>
      <c r="P356" s="171"/>
      <c r="Q356" s="171"/>
      <c r="R356" s="171"/>
      <c r="S356" s="136">
        <v>0</v>
      </c>
      <c r="T356" s="136">
        <v>25000</v>
      </c>
      <c r="U356" s="136">
        <v>2000000</v>
      </c>
      <c r="V356" s="136">
        <v>0</v>
      </c>
      <c r="W356" s="136">
        <v>2000000</v>
      </c>
      <c r="X356" s="136">
        <v>2000000</v>
      </c>
    </row>
    <row r="357" spans="1:24" ht="15" customHeight="1" x14ac:dyDescent="0.25">
      <c r="A357" s="36" t="s">
        <v>1184</v>
      </c>
      <c r="B357" s="118"/>
      <c r="C357" s="118"/>
      <c r="D357" s="115" t="s">
        <v>1188</v>
      </c>
      <c r="E357" s="149"/>
      <c r="F357" s="145"/>
      <c r="G357" s="115" t="s">
        <v>115</v>
      </c>
      <c r="H357" s="115" t="s">
        <v>44</v>
      </c>
      <c r="I357" s="53">
        <v>50</v>
      </c>
      <c r="J357" s="129">
        <v>44607</v>
      </c>
      <c r="K357" s="127">
        <v>45702</v>
      </c>
      <c r="L357" s="115">
        <v>36</v>
      </c>
      <c r="M357" s="115">
        <v>0</v>
      </c>
      <c r="N357" s="115">
        <v>36</v>
      </c>
      <c r="O357" s="171" t="s">
        <v>128</v>
      </c>
      <c r="P357" s="171"/>
      <c r="Q357" s="171"/>
      <c r="R357" s="171"/>
      <c r="S357" s="136">
        <v>0</v>
      </c>
      <c r="T357" s="136">
        <v>27000</v>
      </c>
      <c r="U357" s="136">
        <v>2000000</v>
      </c>
      <c r="V357" s="136">
        <v>0</v>
      </c>
      <c r="W357" s="136">
        <v>2000000</v>
      </c>
      <c r="X357" s="136">
        <v>2000000</v>
      </c>
    </row>
    <row r="358" spans="1:24" ht="15" customHeight="1" x14ac:dyDescent="0.25">
      <c r="A358" s="36" t="s">
        <v>1189</v>
      </c>
      <c r="B358" s="123"/>
      <c r="C358" s="123"/>
      <c r="D358" s="115" t="s">
        <v>1190</v>
      </c>
      <c r="E358" s="18" t="s">
        <v>590</v>
      </c>
      <c r="F358" s="122">
        <v>46.03</v>
      </c>
      <c r="G358" s="18" t="s">
        <v>265</v>
      </c>
      <c r="H358" s="18" t="s">
        <v>265</v>
      </c>
      <c r="I358" s="58">
        <v>46.03</v>
      </c>
      <c r="J358" s="129">
        <v>43862</v>
      </c>
      <c r="K358" s="127">
        <v>44957</v>
      </c>
      <c r="L358" s="115">
        <v>36</v>
      </c>
      <c r="M358" s="115">
        <v>0</v>
      </c>
      <c r="N358" s="115">
        <v>36</v>
      </c>
      <c r="O358" s="171" t="s">
        <v>60</v>
      </c>
      <c r="P358" s="171"/>
      <c r="Q358" s="171"/>
      <c r="R358" s="171"/>
      <c r="S358" s="160">
        <v>103000</v>
      </c>
      <c r="T358" s="160"/>
      <c r="U358" s="136">
        <v>2000000</v>
      </c>
      <c r="V358" s="136">
        <v>1500000</v>
      </c>
      <c r="W358" s="136">
        <v>2000000</v>
      </c>
      <c r="X358" s="136">
        <v>2000000</v>
      </c>
    </row>
    <row r="359" spans="1:24" ht="15" customHeight="1" x14ac:dyDescent="0.25">
      <c r="A359" s="36" t="s">
        <v>1189</v>
      </c>
      <c r="B359" s="126"/>
      <c r="C359" s="126"/>
      <c r="D359" s="115" t="s">
        <v>1191</v>
      </c>
      <c r="E359" s="115" t="s">
        <v>1192</v>
      </c>
      <c r="F359" s="122">
        <v>33.22</v>
      </c>
      <c r="G359" s="115" t="s">
        <v>265</v>
      </c>
      <c r="H359" s="115" t="s">
        <v>265</v>
      </c>
      <c r="I359" s="53">
        <v>33.22</v>
      </c>
      <c r="J359" s="129">
        <v>44306</v>
      </c>
      <c r="K359" s="127">
        <v>45035</v>
      </c>
      <c r="L359" s="115">
        <v>24</v>
      </c>
      <c r="M359" s="115">
        <v>0</v>
      </c>
      <c r="N359" s="115">
        <v>24</v>
      </c>
      <c r="O359" s="171" t="s">
        <v>60</v>
      </c>
      <c r="P359" s="171"/>
      <c r="Q359" s="171"/>
      <c r="R359" s="171"/>
      <c r="S359" s="157">
        <v>105000</v>
      </c>
      <c r="T359" s="159"/>
      <c r="U359" s="136">
        <v>0</v>
      </c>
      <c r="V359" s="136">
        <v>0</v>
      </c>
      <c r="W359" s="136">
        <v>0</v>
      </c>
      <c r="X359" s="136">
        <v>0</v>
      </c>
    </row>
    <row r="360" spans="1:24" ht="15" customHeight="1" x14ac:dyDescent="0.25">
      <c r="A360" s="36" t="s">
        <v>1189</v>
      </c>
      <c r="B360" s="124"/>
      <c r="C360" s="124"/>
      <c r="D360" s="115" t="s">
        <v>1193</v>
      </c>
      <c r="E360" s="115" t="s">
        <v>1194</v>
      </c>
      <c r="F360" s="122">
        <v>12</v>
      </c>
      <c r="G360" s="115" t="s">
        <v>52</v>
      </c>
      <c r="H360" s="115" t="s">
        <v>44</v>
      </c>
      <c r="I360" s="53">
        <v>12</v>
      </c>
      <c r="J360" s="129" t="s">
        <v>1195</v>
      </c>
      <c r="K360" s="127">
        <v>44895</v>
      </c>
      <c r="L360" s="115">
        <v>12</v>
      </c>
      <c r="M360" s="115">
        <v>0</v>
      </c>
      <c r="N360" s="115">
        <v>12</v>
      </c>
      <c r="O360" s="171" t="s">
        <v>60</v>
      </c>
      <c r="P360" s="171"/>
      <c r="Q360" s="171"/>
      <c r="R360" s="171"/>
      <c r="S360" s="136">
        <v>0</v>
      </c>
      <c r="T360" s="136">
        <v>105000</v>
      </c>
      <c r="U360" s="136">
        <v>2000000</v>
      </c>
      <c r="V360" s="136">
        <v>1500000</v>
      </c>
      <c r="W360" s="136">
        <v>2000000</v>
      </c>
      <c r="X360" s="136">
        <v>0</v>
      </c>
    </row>
    <row r="361" spans="1:24" ht="15" customHeight="1" x14ac:dyDescent="0.25">
      <c r="A361" s="36" t="s">
        <v>1196</v>
      </c>
      <c r="B361" s="123"/>
      <c r="C361" s="123"/>
      <c r="D361" s="115" t="s">
        <v>1197</v>
      </c>
      <c r="E361" s="115" t="s">
        <v>1198</v>
      </c>
      <c r="F361" s="122">
        <v>54.83</v>
      </c>
      <c r="G361" s="115" t="s">
        <v>96</v>
      </c>
      <c r="H361" s="115">
        <v>1</v>
      </c>
      <c r="I361" s="53">
        <v>54.83</v>
      </c>
      <c r="J361" s="129">
        <v>43637</v>
      </c>
      <c r="K361" s="127">
        <v>44732</v>
      </c>
      <c r="L361" s="115">
        <v>36</v>
      </c>
      <c r="M361" s="115">
        <v>0</v>
      </c>
      <c r="N361" s="115">
        <v>36</v>
      </c>
      <c r="O361" s="136">
        <v>400000</v>
      </c>
      <c r="P361" s="136">
        <v>789552000</v>
      </c>
      <c r="Q361" s="6" t="s">
        <v>67</v>
      </c>
      <c r="R361" s="6" t="s">
        <v>1199</v>
      </c>
      <c r="S361" s="136">
        <v>400000</v>
      </c>
      <c r="T361" s="136">
        <v>103000</v>
      </c>
      <c r="U361" s="136">
        <v>2000000</v>
      </c>
      <c r="V361" s="136">
        <v>0</v>
      </c>
      <c r="W361" s="136">
        <v>2000000</v>
      </c>
      <c r="X361" s="136">
        <v>0</v>
      </c>
    </row>
    <row r="362" spans="1:24" ht="15" customHeight="1" x14ac:dyDescent="0.25">
      <c r="A362" s="36" t="s">
        <v>1196</v>
      </c>
      <c r="B362" s="124"/>
      <c r="C362" s="124"/>
      <c r="D362" s="115" t="s">
        <v>1200</v>
      </c>
      <c r="E362" s="115" t="s">
        <v>1201</v>
      </c>
      <c r="F362" s="122" t="s">
        <v>1202</v>
      </c>
      <c r="G362" s="115" t="s">
        <v>43</v>
      </c>
      <c r="H362" s="115">
        <v>1</v>
      </c>
      <c r="I362" s="53">
        <v>82.28</v>
      </c>
      <c r="J362" s="129">
        <v>44771</v>
      </c>
      <c r="K362" s="127">
        <v>45866</v>
      </c>
      <c r="L362" s="115">
        <v>36</v>
      </c>
      <c r="M362" s="115">
        <v>0</v>
      </c>
      <c r="N362" s="115">
        <v>36</v>
      </c>
      <c r="O362" s="136">
        <v>380000</v>
      </c>
      <c r="P362" s="136">
        <v>1125590400</v>
      </c>
      <c r="Q362" s="6" t="s">
        <v>35</v>
      </c>
      <c r="R362" s="6" t="s">
        <v>36</v>
      </c>
      <c r="S362" s="136">
        <v>380000</v>
      </c>
      <c r="T362" s="136">
        <v>105000</v>
      </c>
      <c r="U362" s="136">
        <v>2000000</v>
      </c>
      <c r="V362" s="136">
        <v>0</v>
      </c>
      <c r="W362" s="136">
        <v>2000000</v>
      </c>
      <c r="X362" s="136">
        <v>0</v>
      </c>
    </row>
    <row r="363" spans="1:24" ht="15" customHeight="1" x14ac:dyDescent="0.25">
      <c r="A363" s="36" t="s">
        <v>1203</v>
      </c>
      <c r="B363" s="123"/>
      <c r="C363" s="123"/>
      <c r="D363" s="115" t="s">
        <v>1204</v>
      </c>
      <c r="E363" s="147" t="s">
        <v>1205</v>
      </c>
      <c r="F363" s="122">
        <v>41</v>
      </c>
      <c r="G363" s="115"/>
      <c r="H363" s="115"/>
      <c r="I363" s="53"/>
      <c r="J363" s="163">
        <v>43770</v>
      </c>
      <c r="K363" s="165" t="s">
        <v>938</v>
      </c>
      <c r="L363" s="115">
        <v>36</v>
      </c>
      <c r="M363" s="115">
        <v>0</v>
      </c>
      <c r="N363" s="115">
        <v>36</v>
      </c>
      <c r="O363" s="136">
        <v>210000</v>
      </c>
      <c r="P363" s="136">
        <v>309960000</v>
      </c>
      <c r="Q363" s="6" t="s">
        <v>35</v>
      </c>
      <c r="R363" s="6" t="s">
        <v>36</v>
      </c>
      <c r="S363" s="136">
        <v>210000</v>
      </c>
      <c r="T363" s="136">
        <v>103000</v>
      </c>
      <c r="U363" s="136">
        <v>0</v>
      </c>
      <c r="V363" s="136">
        <v>0</v>
      </c>
      <c r="W363" s="136">
        <v>2000000</v>
      </c>
      <c r="X363" s="136">
        <v>0</v>
      </c>
    </row>
    <row r="364" spans="1:24" ht="15" customHeight="1" x14ac:dyDescent="0.25">
      <c r="A364" s="36" t="s">
        <v>1203</v>
      </c>
      <c r="B364" s="126"/>
      <c r="C364" s="126"/>
      <c r="D364" s="115" t="s">
        <v>1206</v>
      </c>
      <c r="E364" s="148"/>
      <c r="F364" s="143">
        <v>40.03</v>
      </c>
      <c r="G364" s="115"/>
      <c r="H364" s="115"/>
      <c r="I364" s="53"/>
      <c r="J364" s="191"/>
      <c r="K364" s="166"/>
      <c r="L364" s="146" t="s">
        <v>1207</v>
      </c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</row>
    <row r="365" spans="1:24" ht="15" customHeight="1" x14ac:dyDescent="0.25">
      <c r="A365" s="36" t="s">
        <v>1203</v>
      </c>
      <c r="B365" s="124"/>
      <c r="C365" s="124"/>
      <c r="D365" s="115" t="s">
        <v>1208</v>
      </c>
      <c r="E365" s="149"/>
      <c r="F365" s="145"/>
      <c r="G365" s="115" t="s">
        <v>52</v>
      </c>
      <c r="H365" s="115">
        <v>2</v>
      </c>
      <c r="I365" s="53">
        <v>40.03</v>
      </c>
      <c r="J365" s="164"/>
      <c r="K365" s="167"/>
      <c r="L365" s="142" t="s">
        <v>382</v>
      </c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2"/>
    </row>
    <row r="366" spans="1:24" ht="15" customHeight="1" x14ac:dyDescent="0.25">
      <c r="A366" s="125" t="s">
        <v>1209</v>
      </c>
      <c r="B366" s="125"/>
      <c r="C366" s="125"/>
      <c r="D366" s="115" t="s">
        <v>1210</v>
      </c>
      <c r="E366" s="115" t="s">
        <v>1211</v>
      </c>
      <c r="F366" s="122">
        <v>54.62</v>
      </c>
      <c r="G366" s="115" t="s">
        <v>52</v>
      </c>
      <c r="H366" s="115" t="s">
        <v>44</v>
      </c>
      <c r="I366" s="53">
        <v>54.62</v>
      </c>
      <c r="J366" s="129">
        <v>43797</v>
      </c>
      <c r="K366" s="127">
        <v>45623</v>
      </c>
      <c r="L366" s="115">
        <v>60</v>
      </c>
      <c r="M366" s="115">
        <v>0</v>
      </c>
      <c r="N366" s="115">
        <v>60</v>
      </c>
      <c r="O366" s="136">
        <v>560000</v>
      </c>
      <c r="P366" s="136">
        <v>1835232000</v>
      </c>
      <c r="Q366" s="6" t="s">
        <v>35</v>
      </c>
      <c r="R366" s="6" t="s">
        <v>50</v>
      </c>
      <c r="S366" s="136">
        <v>560000</v>
      </c>
      <c r="T366" s="136">
        <v>103000</v>
      </c>
      <c r="U366" s="136">
        <v>2000000</v>
      </c>
      <c r="V366" s="136">
        <v>1500000</v>
      </c>
      <c r="W366" s="136">
        <v>2000000</v>
      </c>
      <c r="X366" s="136">
        <v>0</v>
      </c>
    </row>
    <row r="367" spans="1:24" ht="15" customHeight="1" x14ac:dyDescent="0.25">
      <c r="A367" s="36" t="s">
        <v>1212</v>
      </c>
      <c r="B367" s="123"/>
      <c r="C367" s="123"/>
      <c r="D367" s="115" t="s">
        <v>1213</v>
      </c>
      <c r="E367" s="147" t="s">
        <v>1214</v>
      </c>
      <c r="F367" s="143">
        <v>48.5</v>
      </c>
      <c r="G367" s="115"/>
      <c r="H367" s="115"/>
      <c r="I367" s="53"/>
      <c r="J367" s="129" t="s">
        <v>234</v>
      </c>
      <c r="K367" s="127" t="s">
        <v>1215</v>
      </c>
      <c r="L367" s="115">
        <v>36</v>
      </c>
      <c r="M367" s="115">
        <v>0</v>
      </c>
      <c r="N367" s="115">
        <v>36</v>
      </c>
      <c r="O367" s="136">
        <v>275000</v>
      </c>
      <c r="P367" s="136">
        <v>480150000</v>
      </c>
      <c r="Q367" s="6" t="s">
        <v>67</v>
      </c>
      <c r="R367" s="6" t="s">
        <v>1216</v>
      </c>
      <c r="S367" s="136">
        <v>275000</v>
      </c>
      <c r="T367" s="136">
        <v>105000</v>
      </c>
      <c r="U367" s="136">
        <v>2000000</v>
      </c>
      <c r="V367" s="136">
        <v>1500000</v>
      </c>
      <c r="W367" s="136">
        <v>2000000</v>
      </c>
      <c r="X367" s="136">
        <v>0</v>
      </c>
    </row>
    <row r="368" spans="1:24" ht="15" customHeight="1" x14ac:dyDescent="0.25">
      <c r="A368" s="36" t="s">
        <v>1212</v>
      </c>
      <c r="B368" s="124"/>
      <c r="C368" s="124"/>
      <c r="D368" s="115" t="s">
        <v>1217</v>
      </c>
      <c r="E368" s="149"/>
      <c r="F368" s="145"/>
      <c r="G368" s="115" t="s">
        <v>43</v>
      </c>
      <c r="H368" s="115">
        <v>1</v>
      </c>
      <c r="I368" s="53">
        <v>48.5</v>
      </c>
      <c r="J368" s="129" t="s">
        <v>85</v>
      </c>
      <c r="K368" s="127" t="s">
        <v>1218</v>
      </c>
      <c r="L368" s="115">
        <v>36</v>
      </c>
      <c r="M368" s="115">
        <v>0</v>
      </c>
      <c r="N368" s="115">
        <v>36</v>
      </c>
      <c r="O368" s="157" t="s">
        <v>97</v>
      </c>
      <c r="P368" s="158"/>
      <c r="Q368" s="158"/>
      <c r="R368" s="158"/>
      <c r="S368" s="158"/>
      <c r="T368" s="158"/>
      <c r="U368" s="158"/>
      <c r="V368" s="158"/>
      <c r="W368" s="158"/>
      <c r="X368" s="159"/>
    </row>
    <row r="369" spans="1:24" ht="15" customHeight="1" x14ac:dyDescent="0.25">
      <c r="A369" s="125" t="s">
        <v>1219</v>
      </c>
      <c r="B369" s="125"/>
      <c r="C369" s="125"/>
      <c r="D369" s="115" t="s">
        <v>1220</v>
      </c>
      <c r="E369" s="115" t="s">
        <v>1221</v>
      </c>
      <c r="F369" s="122">
        <v>77</v>
      </c>
      <c r="G369" s="115" t="s">
        <v>96</v>
      </c>
      <c r="H369" s="115" t="s">
        <v>44</v>
      </c>
      <c r="I369" s="53">
        <v>77</v>
      </c>
      <c r="J369" s="129">
        <v>43723</v>
      </c>
      <c r="K369" s="127">
        <v>44818</v>
      </c>
      <c r="L369" s="115">
        <v>36</v>
      </c>
      <c r="M369" s="115">
        <v>0</v>
      </c>
      <c r="N369" s="115">
        <v>36</v>
      </c>
      <c r="O369" s="136">
        <v>550000</v>
      </c>
      <c r="P369" s="136">
        <v>1524600000</v>
      </c>
      <c r="Q369" s="6" t="s">
        <v>35</v>
      </c>
      <c r="R369" s="6" t="s">
        <v>36</v>
      </c>
      <c r="S369" s="136">
        <v>550000</v>
      </c>
      <c r="T369" s="136">
        <v>103000</v>
      </c>
      <c r="U369" s="136">
        <v>2000000</v>
      </c>
      <c r="V369" s="136">
        <v>1500000</v>
      </c>
      <c r="W369" s="136">
        <v>2000000</v>
      </c>
      <c r="X369" s="136">
        <v>0</v>
      </c>
    </row>
    <row r="370" spans="1:24" ht="15" customHeight="1" x14ac:dyDescent="0.25">
      <c r="A370" s="125" t="s">
        <v>1222</v>
      </c>
      <c r="B370" s="125"/>
      <c r="C370" s="125"/>
      <c r="D370" s="115" t="s">
        <v>1223</v>
      </c>
      <c r="E370" s="115" t="s">
        <v>1224</v>
      </c>
      <c r="F370" s="122" t="s">
        <v>1225</v>
      </c>
      <c r="G370" s="115"/>
      <c r="H370" s="115"/>
      <c r="I370" s="53"/>
      <c r="J370" s="129">
        <v>43497</v>
      </c>
      <c r="K370" s="127">
        <v>45322</v>
      </c>
      <c r="L370" s="115">
        <v>60</v>
      </c>
      <c r="M370" s="115">
        <v>0</v>
      </c>
      <c r="N370" s="115">
        <v>60</v>
      </c>
      <c r="O370" s="136">
        <v>225000</v>
      </c>
      <c r="P370" s="136">
        <v>2705130000</v>
      </c>
      <c r="Q370" s="6" t="s">
        <v>658</v>
      </c>
      <c r="R370" s="6" t="s">
        <v>463</v>
      </c>
      <c r="S370" s="136">
        <v>225000</v>
      </c>
      <c r="T370" s="136">
        <v>103000</v>
      </c>
      <c r="U370" s="136">
        <v>2000000</v>
      </c>
      <c r="V370" s="136">
        <v>0</v>
      </c>
      <c r="W370" s="136">
        <v>2000000</v>
      </c>
      <c r="X370" s="136">
        <v>0</v>
      </c>
    </row>
    <row r="371" spans="1:24" ht="15" customHeight="1" x14ac:dyDescent="0.25">
      <c r="A371" s="36" t="s">
        <v>1226</v>
      </c>
      <c r="B371" s="123"/>
      <c r="C371" s="123"/>
      <c r="D371" s="115" t="s">
        <v>1227</v>
      </c>
      <c r="E371" s="147" t="s">
        <v>1228</v>
      </c>
      <c r="F371" s="143">
        <v>25.18</v>
      </c>
      <c r="G371" s="115"/>
      <c r="H371" s="115"/>
      <c r="I371" s="53"/>
      <c r="J371" s="129">
        <v>43569</v>
      </c>
      <c r="K371" s="127">
        <v>44299</v>
      </c>
      <c r="L371" s="115">
        <v>24</v>
      </c>
      <c r="M371" s="115">
        <v>0</v>
      </c>
      <c r="N371" s="115">
        <v>24</v>
      </c>
      <c r="O371" s="136">
        <v>220000</v>
      </c>
      <c r="P371" s="136">
        <v>132950400</v>
      </c>
      <c r="Q371" s="6" t="s">
        <v>35</v>
      </c>
      <c r="R371" s="6" t="s">
        <v>159</v>
      </c>
      <c r="S371" s="136" t="s">
        <v>1229</v>
      </c>
      <c r="T371" s="136">
        <v>103000</v>
      </c>
      <c r="U371" s="136">
        <v>2000000</v>
      </c>
      <c r="V371" s="136">
        <v>0</v>
      </c>
      <c r="W371" s="136">
        <v>2000000</v>
      </c>
      <c r="X371" s="136">
        <v>0</v>
      </c>
    </row>
    <row r="372" spans="1:24" ht="15" customHeight="1" x14ac:dyDescent="0.25">
      <c r="A372" s="36" t="s">
        <v>1226</v>
      </c>
      <c r="B372" s="124"/>
      <c r="C372" s="124"/>
      <c r="D372" s="115" t="s">
        <v>1230</v>
      </c>
      <c r="E372" s="149"/>
      <c r="F372" s="145"/>
      <c r="G372" s="115" t="s">
        <v>96</v>
      </c>
      <c r="H372" s="115">
        <v>2</v>
      </c>
      <c r="I372" s="53">
        <v>25.18</v>
      </c>
      <c r="J372" s="129">
        <v>44399</v>
      </c>
      <c r="K372" s="127">
        <v>45128</v>
      </c>
      <c r="L372" s="115">
        <v>24</v>
      </c>
      <c r="M372" s="115">
        <v>0</v>
      </c>
      <c r="N372" s="115">
        <v>24</v>
      </c>
      <c r="O372" s="136">
        <v>220000</v>
      </c>
      <c r="P372" s="136">
        <v>132950400</v>
      </c>
      <c r="Q372" s="6" t="s">
        <v>35</v>
      </c>
      <c r="R372" s="6" t="s">
        <v>159</v>
      </c>
      <c r="S372" s="136" t="s">
        <v>1229</v>
      </c>
      <c r="T372" s="136">
        <v>103000</v>
      </c>
      <c r="U372" s="136">
        <v>2000000</v>
      </c>
      <c r="V372" s="136">
        <v>0</v>
      </c>
      <c r="W372" s="136">
        <v>2000000</v>
      </c>
      <c r="X372" s="136">
        <v>0</v>
      </c>
    </row>
    <row r="373" spans="1:24" ht="15" customHeight="1" x14ac:dyDescent="0.25">
      <c r="A373" s="125" t="s">
        <v>1231</v>
      </c>
      <c r="B373" s="125"/>
      <c r="C373" s="125"/>
      <c r="D373" s="115" t="s">
        <v>1232</v>
      </c>
      <c r="E373" s="115" t="s">
        <v>1233</v>
      </c>
      <c r="F373" s="122">
        <v>55</v>
      </c>
      <c r="G373" s="115" t="s">
        <v>52</v>
      </c>
      <c r="H373" s="115" t="s">
        <v>44</v>
      </c>
      <c r="I373" s="53">
        <v>55</v>
      </c>
      <c r="J373" s="129">
        <v>43131</v>
      </c>
      <c r="K373" s="127">
        <v>44956</v>
      </c>
      <c r="L373" s="115">
        <v>60</v>
      </c>
      <c r="M373" s="115">
        <v>0</v>
      </c>
      <c r="N373" s="115">
        <v>60</v>
      </c>
      <c r="O373" s="136">
        <v>500000</v>
      </c>
      <c r="P373" s="136">
        <v>1650000000</v>
      </c>
      <c r="Q373" s="6" t="s">
        <v>35</v>
      </c>
      <c r="R373" s="6" t="s">
        <v>560</v>
      </c>
      <c r="S373" s="136">
        <v>500000</v>
      </c>
      <c r="T373" s="136">
        <v>103000</v>
      </c>
      <c r="U373" s="136">
        <v>2000000</v>
      </c>
      <c r="V373" s="136">
        <v>0</v>
      </c>
      <c r="W373" s="136">
        <v>2000000</v>
      </c>
      <c r="X373" s="136">
        <v>0</v>
      </c>
    </row>
    <row r="374" spans="1:24" ht="15" customHeight="1" x14ac:dyDescent="0.25">
      <c r="A374" s="139" t="s">
        <v>1234</v>
      </c>
      <c r="B374" s="125"/>
      <c r="C374" s="125"/>
      <c r="D374" s="115" t="s">
        <v>1235</v>
      </c>
      <c r="E374" s="146" t="s">
        <v>1236</v>
      </c>
      <c r="F374" s="142">
        <v>50.4</v>
      </c>
      <c r="G374" s="115"/>
      <c r="H374" s="115"/>
      <c r="I374" s="53"/>
      <c r="J374" s="156" t="s">
        <v>1237</v>
      </c>
      <c r="K374" s="154" t="s">
        <v>1238</v>
      </c>
      <c r="L374" s="115">
        <v>36</v>
      </c>
      <c r="M374" s="115">
        <v>0</v>
      </c>
      <c r="N374" s="115">
        <v>36</v>
      </c>
      <c r="O374" s="136">
        <v>225000</v>
      </c>
      <c r="P374" s="136">
        <v>408240000</v>
      </c>
      <c r="Q374" s="6" t="s">
        <v>35</v>
      </c>
      <c r="R374" s="6" t="s">
        <v>36</v>
      </c>
      <c r="S374" s="136">
        <v>225000</v>
      </c>
      <c r="T374" s="136">
        <v>103000</v>
      </c>
      <c r="U374" s="136">
        <v>2000000</v>
      </c>
      <c r="V374" s="136">
        <v>1500000</v>
      </c>
      <c r="W374" s="136">
        <v>2000000</v>
      </c>
      <c r="X374" s="136">
        <v>2000000</v>
      </c>
    </row>
    <row r="375" spans="1:24" ht="15" customHeight="1" x14ac:dyDescent="0.25">
      <c r="A375" s="139" t="s">
        <v>1234</v>
      </c>
      <c r="B375" s="125"/>
      <c r="C375" s="125"/>
      <c r="D375" s="115" t="s">
        <v>1239</v>
      </c>
      <c r="E375" s="146"/>
      <c r="F375" s="142"/>
      <c r="G375" s="115" t="s">
        <v>52</v>
      </c>
      <c r="H375" s="115">
        <v>2</v>
      </c>
      <c r="I375" s="53">
        <v>50.4</v>
      </c>
      <c r="J375" s="156"/>
      <c r="K375" s="154"/>
      <c r="L375" s="146" t="s">
        <v>97</v>
      </c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</row>
    <row r="376" spans="1:24" ht="15" customHeight="1" x14ac:dyDescent="0.25">
      <c r="A376" s="125" t="s">
        <v>1240</v>
      </c>
      <c r="B376" s="125"/>
      <c r="C376" s="125"/>
      <c r="D376" s="115" t="s">
        <v>1241</v>
      </c>
      <c r="E376" s="115" t="s">
        <v>1242</v>
      </c>
      <c r="F376" s="122">
        <v>55.22</v>
      </c>
      <c r="G376" s="115" t="s">
        <v>52</v>
      </c>
      <c r="H376" s="115">
        <v>1</v>
      </c>
      <c r="I376" s="53">
        <v>55.22</v>
      </c>
      <c r="J376" s="129">
        <v>43191</v>
      </c>
      <c r="K376" s="127">
        <v>45016</v>
      </c>
      <c r="L376" s="115">
        <v>60</v>
      </c>
      <c r="M376" s="115">
        <v>0</v>
      </c>
      <c r="N376" s="115">
        <v>60</v>
      </c>
      <c r="O376" s="136">
        <v>500000</v>
      </c>
      <c r="P376" s="136">
        <v>1656600000</v>
      </c>
      <c r="Q376" s="6" t="s">
        <v>35</v>
      </c>
      <c r="R376" s="6" t="s">
        <v>36</v>
      </c>
      <c r="S376" s="136">
        <v>500000</v>
      </c>
      <c r="T376" s="136">
        <v>103000</v>
      </c>
      <c r="U376" s="136">
        <v>2000000</v>
      </c>
      <c r="V376" s="136">
        <v>0</v>
      </c>
      <c r="W376" s="136">
        <v>2000000</v>
      </c>
      <c r="X376" s="136">
        <v>0</v>
      </c>
    </row>
    <row r="377" spans="1:24" ht="22.5" customHeight="1" x14ac:dyDescent="0.25">
      <c r="A377" s="125" t="s">
        <v>1243</v>
      </c>
      <c r="B377" s="125"/>
      <c r="C377" s="125"/>
      <c r="D377" s="115" t="s">
        <v>1244</v>
      </c>
      <c r="E377" s="115" t="s">
        <v>1245</v>
      </c>
      <c r="F377" s="122">
        <v>96.5</v>
      </c>
      <c r="G377" s="115" t="s">
        <v>52</v>
      </c>
      <c r="H377" s="115" t="s">
        <v>44</v>
      </c>
      <c r="I377" s="53">
        <v>96.5</v>
      </c>
      <c r="J377" s="129">
        <v>43891</v>
      </c>
      <c r="K377" s="127">
        <v>45716</v>
      </c>
      <c r="L377" s="115">
        <v>60</v>
      </c>
      <c r="M377" s="115">
        <v>0</v>
      </c>
      <c r="N377" s="115">
        <v>60</v>
      </c>
      <c r="O377" s="136" t="s">
        <v>1246</v>
      </c>
      <c r="P377" s="136">
        <v>3253980000</v>
      </c>
      <c r="Q377" s="6" t="s">
        <v>67</v>
      </c>
      <c r="R377" s="6" t="s">
        <v>184</v>
      </c>
      <c r="S377" s="136">
        <v>565000</v>
      </c>
      <c r="T377" s="136">
        <v>103000</v>
      </c>
      <c r="U377" s="136">
        <v>2000000</v>
      </c>
      <c r="V377" s="136">
        <v>1500000</v>
      </c>
      <c r="W377" s="136">
        <v>2000000</v>
      </c>
      <c r="X377" s="136">
        <v>0</v>
      </c>
    </row>
    <row r="378" spans="1:24" ht="15" customHeight="1" x14ac:dyDescent="0.25">
      <c r="A378" s="36" t="s">
        <v>1247</v>
      </c>
      <c r="B378" s="123"/>
      <c r="C378" s="123"/>
      <c r="D378" s="115" t="s">
        <v>1248</v>
      </c>
      <c r="E378" s="147" t="s">
        <v>1249</v>
      </c>
      <c r="F378" s="143">
        <v>9</v>
      </c>
      <c r="G378" s="115"/>
      <c r="H378" s="115"/>
      <c r="I378" s="53"/>
      <c r="J378" s="129">
        <v>43900</v>
      </c>
      <c r="K378" s="127">
        <v>44264</v>
      </c>
      <c r="L378" s="115">
        <v>12</v>
      </c>
      <c r="M378" s="115">
        <v>0</v>
      </c>
      <c r="N378" s="115">
        <v>12</v>
      </c>
      <c r="O378" s="136">
        <v>1250000</v>
      </c>
      <c r="P378" s="136">
        <v>135000000</v>
      </c>
      <c r="Q378" s="6" t="s">
        <v>67</v>
      </c>
      <c r="R378" s="6" t="s">
        <v>41</v>
      </c>
      <c r="S378" s="136">
        <v>1250000</v>
      </c>
      <c r="T378" s="136">
        <v>103000</v>
      </c>
      <c r="U378" s="136">
        <v>2000000</v>
      </c>
      <c r="V378" s="136">
        <v>1500000</v>
      </c>
      <c r="W378" s="136">
        <v>2000000</v>
      </c>
      <c r="X378" s="136">
        <v>0</v>
      </c>
    </row>
    <row r="379" spans="1:24" ht="15" customHeight="1" x14ac:dyDescent="0.25">
      <c r="A379" s="36" t="s">
        <v>1247</v>
      </c>
      <c r="B379" s="126"/>
      <c r="C379" s="126"/>
      <c r="D379" s="115" t="s">
        <v>1250</v>
      </c>
      <c r="E379" s="148"/>
      <c r="F379" s="144"/>
      <c r="G379" s="115"/>
      <c r="H379" s="115"/>
      <c r="I379" s="53"/>
      <c r="J379" s="129">
        <v>44364</v>
      </c>
      <c r="K379" s="127">
        <v>44728</v>
      </c>
      <c r="L379" s="115">
        <v>12</v>
      </c>
      <c r="M379" s="115">
        <v>0</v>
      </c>
      <c r="N379" s="115">
        <v>12</v>
      </c>
      <c r="O379" s="136">
        <v>1250000</v>
      </c>
      <c r="P379" s="136">
        <v>135000000</v>
      </c>
      <c r="Q379" s="6" t="s">
        <v>67</v>
      </c>
      <c r="R379" s="6" t="s">
        <v>41</v>
      </c>
      <c r="S379" s="136">
        <v>1250000</v>
      </c>
      <c r="T379" s="136">
        <v>103000</v>
      </c>
      <c r="U379" s="136">
        <v>2000000</v>
      </c>
      <c r="V379" s="136">
        <v>1500000</v>
      </c>
      <c r="W379" s="136">
        <v>2000000</v>
      </c>
      <c r="X379" s="136">
        <v>0</v>
      </c>
    </row>
    <row r="380" spans="1:24" ht="15" customHeight="1" x14ac:dyDescent="0.25">
      <c r="A380" s="36" t="s">
        <v>1247</v>
      </c>
      <c r="B380" s="124"/>
      <c r="C380" s="124"/>
      <c r="D380" s="115" t="s">
        <v>1251</v>
      </c>
      <c r="E380" s="149"/>
      <c r="F380" s="145"/>
      <c r="G380" s="115" t="s">
        <v>52</v>
      </c>
      <c r="H380" s="115" t="s">
        <v>44</v>
      </c>
      <c r="I380" s="53">
        <v>9</v>
      </c>
      <c r="J380" s="129">
        <v>44729</v>
      </c>
      <c r="K380" s="127">
        <v>45093</v>
      </c>
      <c r="L380" s="115">
        <v>12</v>
      </c>
      <c r="M380" s="115">
        <v>0</v>
      </c>
      <c r="N380" s="115">
        <v>12</v>
      </c>
      <c r="O380" s="136">
        <v>1250000</v>
      </c>
      <c r="P380" s="136">
        <v>135000000</v>
      </c>
      <c r="Q380" s="6" t="s">
        <v>67</v>
      </c>
      <c r="R380" s="6" t="s">
        <v>41</v>
      </c>
      <c r="S380" s="136">
        <v>1250000</v>
      </c>
      <c r="T380" s="136">
        <v>105000</v>
      </c>
      <c r="U380" s="136">
        <v>2000000</v>
      </c>
      <c r="V380" s="136">
        <v>1500000</v>
      </c>
      <c r="W380" s="136">
        <v>2000000</v>
      </c>
      <c r="X380" s="136">
        <v>0</v>
      </c>
    </row>
    <row r="381" spans="1:24" ht="15" customHeight="1" x14ac:dyDescent="0.25">
      <c r="A381" s="139" t="s">
        <v>1252</v>
      </c>
      <c r="B381" s="125"/>
      <c r="C381" s="125"/>
      <c r="D381" s="115" t="s">
        <v>1253</v>
      </c>
      <c r="E381" s="146" t="s">
        <v>1254</v>
      </c>
      <c r="F381" s="122">
        <v>50</v>
      </c>
      <c r="G381" s="115"/>
      <c r="H381" s="115"/>
      <c r="I381" s="53"/>
      <c r="J381" s="129" t="s">
        <v>1255</v>
      </c>
      <c r="K381" s="127">
        <v>43373</v>
      </c>
      <c r="L381" s="115">
        <v>56</v>
      </c>
      <c r="M381" s="115">
        <v>4</v>
      </c>
      <c r="N381" s="115">
        <v>60</v>
      </c>
      <c r="O381" s="136">
        <v>350000</v>
      </c>
      <c r="P381" s="136">
        <v>980000000</v>
      </c>
      <c r="Q381" s="6" t="s">
        <v>358</v>
      </c>
      <c r="R381" s="6" t="s">
        <v>50</v>
      </c>
      <c r="S381" s="136">
        <v>350000</v>
      </c>
      <c r="T381" s="136">
        <v>85000</v>
      </c>
      <c r="U381" s="136">
        <v>2000000</v>
      </c>
      <c r="V381" s="136">
        <v>1500000</v>
      </c>
      <c r="W381" s="136">
        <v>2000000</v>
      </c>
      <c r="X381" s="136">
        <v>0</v>
      </c>
    </row>
    <row r="382" spans="1:24" ht="15" customHeight="1" x14ac:dyDescent="0.25">
      <c r="A382" s="139" t="s">
        <v>1252</v>
      </c>
      <c r="B382" s="125"/>
      <c r="C382" s="125"/>
      <c r="D382" s="115" t="s">
        <v>1256</v>
      </c>
      <c r="E382" s="146"/>
      <c r="F382" s="142">
        <v>74</v>
      </c>
      <c r="G382" s="115"/>
      <c r="H382" s="115"/>
      <c r="I382" s="53"/>
      <c r="J382" s="154" t="s">
        <v>1257</v>
      </c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</row>
    <row r="383" spans="1:24" ht="15" customHeight="1" x14ac:dyDescent="0.25">
      <c r="A383" s="139" t="s">
        <v>1252</v>
      </c>
      <c r="B383" s="125"/>
      <c r="C383" s="125"/>
      <c r="D383" s="115" t="s">
        <v>1258</v>
      </c>
      <c r="E383" s="146"/>
      <c r="F383" s="142"/>
      <c r="G383" s="115" t="s">
        <v>96</v>
      </c>
      <c r="H383" s="115">
        <v>1</v>
      </c>
      <c r="I383" s="53">
        <v>74</v>
      </c>
      <c r="J383" s="146" t="s">
        <v>1259</v>
      </c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</row>
    <row r="384" spans="1:24" ht="67.5" customHeight="1" x14ac:dyDescent="0.25">
      <c r="A384" s="125" t="s">
        <v>1260</v>
      </c>
      <c r="B384" s="125"/>
      <c r="C384" s="125"/>
      <c r="D384" s="115" t="s">
        <v>1261</v>
      </c>
      <c r="E384" s="115" t="s">
        <v>1262</v>
      </c>
      <c r="F384" s="122" t="s">
        <v>1263</v>
      </c>
      <c r="G384" s="115" t="s">
        <v>96</v>
      </c>
      <c r="H384" s="115">
        <v>1</v>
      </c>
      <c r="I384" s="53">
        <v>120</v>
      </c>
      <c r="J384" s="129" t="s">
        <v>1264</v>
      </c>
      <c r="K384" s="127">
        <v>44928</v>
      </c>
      <c r="L384" s="115">
        <v>60</v>
      </c>
      <c r="M384" s="115">
        <v>0</v>
      </c>
      <c r="N384" s="115">
        <v>60</v>
      </c>
      <c r="O384" s="136">
        <v>420000</v>
      </c>
      <c r="P384" s="136">
        <v>3024000000</v>
      </c>
      <c r="Q384" s="6" t="s">
        <v>200</v>
      </c>
      <c r="R384" s="6" t="s">
        <v>50</v>
      </c>
      <c r="S384" s="136" t="s">
        <v>1265</v>
      </c>
      <c r="T384" s="136">
        <v>103000</v>
      </c>
      <c r="U384" s="136">
        <v>2000000</v>
      </c>
      <c r="V384" s="136">
        <v>0</v>
      </c>
      <c r="W384" s="136">
        <v>2000000</v>
      </c>
      <c r="X384" s="136">
        <v>0</v>
      </c>
    </row>
    <row r="385" spans="1:24" ht="15" customHeight="1" x14ac:dyDescent="0.25">
      <c r="A385" s="139" t="s">
        <v>1266</v>
      </c>
      <c r="B385" s="125"/>
      <c r="C385" s="125"/>
      <c r="D385" s="115" t="s">
        <v>1267</v>
      </c>
      <c r="E385" s="115" t="s">
        <v>1268</v>
      </c>
      <c r="F385" s="142">
        <v>30</v>
      </c>
      <c r="G385" s="115"/>
      <c r="H385" s="115"/>
      <c r="I385" s="53"/>
      <c r="J385" s="156" t="s">
        <v>1269</v>
      </c>
      <c r="K385" s="154">
        <v>44160</v>
      </c>
      <c r="L385" s="115">
        <v>36</v>
      </c>
      <c r="M385" s="115">
        <v>0</v>
      </c>
      <c r="N385" s="115">
        <v>36</v>
      </c>
      <c r="O385" s="136">
        <v>450000</v>
      </c>
      <c r="P385" s="136">
        <v>486000000</v>
      </c>
      <c r="Q385" s="6" t="s">
        <v>67</v>
      </c>
      <c r="R385" s="6" t="s">
        <v>184</v>
      </c>
      <c r="S385" s="136">
        <v>450000</v>
      </c>
      <c r="T385" s="136">
        <v>103000</v>
      </c>
      <c r="U385" s="136">
        <v>2000000</v>
      </c>
      <c r="V385" s="136">
        <v>0</v>
      </c>
      <c r="W385" s="136">
        <v>2000000</v>
      </c>
      <c r="X385" s="136">
        <v>0</v>
      </c>
    </row>
    <row r="386" spans="1:24" ht="25.5" customHeight="1" x14ac:dyDescent="0.25">
      <c r="A386" s="139" t="s">
        <v>1266</v>
      </c>
      <c r="B386" s="125"/>
      <c r="C386" s="125"/>
      <c r="D386" s="115" t="s">
        <v>1270</v>
      </c>
      <c r="E386" s="115" t="s">
        <v>1271</v>
      </c>
      <c r="F386" s="142"/>
      <c r="G386" s="115"/>
      <c r="H386" s="115"/>
      <c r="I386" s="53"/>
      <c r="J386" s="156"/>
      <c r="K386" s="154"/>
      <c r="L386" s="146" t="s">
        <v>382</v>
      </c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</row>
    <row r="387" spans="1:24" ht="15" customHeight="1" x14ac:dyDescent="0.25">
      <c r="A387" s="139" t="s">
        <v>1266</v>
      </c>
      <c r="B387" s="125"/>
      <c r="C387" s="125"/>
      <c r="D387" s="115" t="s">
        <v>1272</v>
      </c>
      <c r="E387" s="115" t="s">
        <v>1268</v>
      </c>
      <c r="F387" s="142"/>
      <c r="G387" s="115" t="s">
        <v>52</v>
      </c>
      <c r="H387" s="115">
        <v>1</v>
      </c>
      <c r="I387" s="53">
        <v>30</v>
      </c>
      <c r="J387" s="129">
        <v>44245</v>
      </c>
      <c r="K387" s="127">
        <v>45339</v>
      </c>
      <c r="L387" s="115">
        <v>36</v>
      </c>
      <c r="M387" s="115">
        <v>0</v>
      </c>
      <c r="N387" s="115">
        <v>36</v>
      </c>
      <c r="O387" s="136">
        <v>450000</v>
      </c>
      <c r="P387" s="136">
        <v>486000000</v>
      </c>
      <c r="Q387" s="6" t="s">
        <v>67</v>
      </c>
      <c r="R387" s="6" t="s">
        <v>184</v>
      </c>
      <c r="S387" s="136">
        <v>450000</v>
      </c>
      <c r="T387" s="136">
        <v>105000</v>
      </c>
      <c r="U387" s="136">
        <v>2000000</v>
      </c>
      <c r="V387" s="136">
        <v>0</v>
      </c>
      <c r="W387" s="136">
        <v>2000000</v>
      </c>
      <c r="X387" s="136">
        <v>0</v>
      </c>
    </row>
    <row r="388" spans="1:24" ht="15" customHeight="1" x14ac:dyDescent="0.25">
      <c r="A388" s="36" t="s">
        <v>1273</v>
      </c>
      <c r="B388" s="123"/>
      <c r="C388" s="123"/>
      <c r="D388" s="115" t="s">
        <v>1274</v>
      </c>
      <c r="E388" s="147" t="s">
        <v>1275</v>
      </c>
      <c r="F388" s="143">
        <v>9</v>
      </c>
      <c r="G388" s="115"/>
      <c r="H388" s="115"/>
      <c r="I388" s="53"/>
      <c r="J388" s="129" t="s">
        <v>1276</v>
      </c>
      <c r="K388" s="127" t="s">
        <v>34</v>
      </c>
      <c r="L388" s="115">
        <v>12</v>
      </c>
      <c r="M388" s="115">
        <v>0</v>
      </c>
      <c r="N388" s="115">
        <v>12</v>
      </c>
      <c r="O388" s="136">
        <v>800000</v>
      </c>
      <c r="P388" s="136">
        <v>86400000</v>
      </c>
      <c r="Q388" s="6" t="s">
        <v>67</v>
      </c>
      <c r="R388" s="6" t="s">
        <v>41</v>
      </c>
      <c r="S388" s="136">
        <v>800000</v>
      </c>
      <c r="T388" s="136">
        <v>103000</v>
      </c>
      <c r="U388" s="136">
        <v>2000000</v>
      </c>
      <c r="V388" s="136">
        <v>1500000</v>
      </c>
      <c r="W388" s="136">
        <v>2000000</v>
      </c>
      <c r="X388" s="136">
        <v>2000000</v>
      </c>
    </row>
    <row r="389" spans="1:24" ht="15" customHeight="1" x14ac:dyDescent="0.25">
      <c r="A389" s="36" t="s">
        <v>1273</v>
      </c>
      <c r="B389" s="126"/>
      <c r="C389" s="126"/>
      <c r="D389" s="115" t="s">
        <v>1277</v>
      </c>
      <c r="E389" s="148"/>
      <c r="F389" s="144"/>
      <c r="G389" s="115"/>
      <c r="H389" s="115"/>
      <c r="I389" s="53"/>
      <c r="J389" s="129" t="s">
        <v>1278</v>
      </c>
      <c r="K389" s="127" t="s">
        <v>1279</v>
      </c>
      <c r="L389" s="115">
        <v>12</v>
      </c>
      <c r="M389" s="115">
        <v>0</v>
      </c>
      <c r="N389" s="115">
        <v>12</v>
      </c>
      <c r="O389" s="136">
        <v>800000</v>
      </c>
      <c r="P389" s="136">
        <v>86400000</v>
      </c>
      <c r="Q389" s="6" t="s">
        <v>67</v>
      </c>
      <c r="R389" s="6" t="s">
        <v>41</v>
      </c>
      <c r="S389" s="136">
        <v>800000</v>
      </c>
      <c r="T389" s="136">
        <v>105000</v>
      </c>
      <c r="U389" s="136">
        <v>2000000</v>
      </c>
      <c r="V389" s="136">
        <v>1500000</v>
      </c>
      <c r="W389" s="136">
        <v>2000000</v>
      </c>
      <c r="X389" s="136">
        <v>2000000</v>
      </c>
    </row>
    <row r="390" spans="1:24" ht="15" customHeight="1" x14ac:dyDescent="0.25">
      <c r="A390" s="36" t="s">
        <v>1273</v>
      </c>
      <c r="B390" s="124"/>
      <c r="C390" s="124"/>
      <c r="D390" s="115" t="s">
        <v>1280</v>
      </c>
      <c r="E390" s="149"/>
      <c r="F390" s="145"/>
      <c r="G390" s="115" t="s">
        <v>115</v>
      </c>
      <c r="H390" s="115" t="s">
        <v>44</v>
      </c>
      <c r="I390" s="53">
        <v>9</v>
      </c>
      <c r="J390" s="129">
        <v>44677</v>
      </c>
      <c r="K390" s="127">
        <v>45041</v>
      </c>
      <c r="L390" s="115">
        <v>12</v>
      </c>
      <c r="M390" s="115">
        <v>0</v>
      </c>
      <c r="N390" s="115">
        <v>12</v>
      </c>
      <c r="O390" s="136">
        <v>800000</v>
      </c>
      <c r="P390" s="136">
        <v>86400000</v>
      </c>
      <c r="Q390" s="6" t="s">
        <v>67</v>
      </c>
      <c r="R390" s="6" t="s">
        <v>41</v>
      </c>
      <c r="S390" s="136">
        <v>800000</v>
      </c>
      <c r="T390" s="136">
        <v>105000</v>
      </c>
      <c r="U390" s="136">
        <v>2000000</v>
      </c>
      <c r="V390" s="136">
        <v>1500000</v>
      </c>
      <c r="W390" s="136">
        <v>2000000</v>
      </c>
      <c r="X390" s="136">
        <v>2000000</v>
      </c>
    </row>
    <row r="391" spans="1:24" ht="15" customHeight="1" x14ac:dyDescent="0.25">
      <c r="A391" s="36" t="s">
        <v>1281</v>
      </c>
      <c r="B391" s="123"/>
      <c r="C391" s="123"/>
      <c r="D391" s="115" t="s">
        <v>1282</v>
      </c>
      <c r="E391" s="147" t="s">
        <v>1283</v>
      </c>
      <c r="F391" s="143">
        <v>99.7</v>
      </c>
      <c r="G391" s="115"/>
      <c r="H391" s="115"/>
      <c r="I391" s="53"/>
      <c r="J391" s="129" t="s">
        <v>1276</v>
      </c>
      <c r="K391" s="127" t="s">
        <v>1279</v>
      </c>
      <c r="L391" s="115">
        <v>24</v>
      </c>
      <c r="M391" s="115">
        <v>0</v>
      </c>
      <c r="N391" s="115">
        <v>24</v>
      </c>
      <c r="O391" s="136">
        <v>550000</v>
      </c>
      <c r="P391" s="136">
        <v>1316040000</v>
      </c>
      <c r="Q391" s="6" t="s">
        <v>35</v>
      </c>
      <c r="R391" s="6" t="s">
        <v>36</v>
      </c>
      <c r="S391" s="136">
        <v>550000</v>
      </c>
      <c r="T391" s="136">
        <v>103000</v>
      </c>
      <c r="U391" s="136">
        <v>2000000</v>
      </c>
      <c r="V391" s="136">
        <v>0</v>
      </c>
      <c r="W391" s="136">
        <v>2000000</v>
      </c>
      <c r="X391" s="136">
        <v>0</v>
      </c>
    </row>
    <row r="392" spans="1:24" ht="15" customHeight="1" x14ac:dyDescent="0.25">
      <c r="A392" s="36" t="s">
        <v>1281</v>
      </c>
      <c r="B392" s="126"/>
      <c r="C392" s="126"/>
      <c r="D392" s="115" t="s">
        <v>1284</v>
      </c>
      <c r="E392" s="149"/>
      <c r="F392" s="145"/>
      <c r="G392" s="115" t="s">
        <v>52</v>
      </c>
      <c r="H392" s="115" t="s">
        <v>44</v>
      </c>
      <c r="I392" s="53">
        <v>99.7</v>
      </c>
      <c r="J392" s="129">
        <v>44617</v>
      </c>
      <c r="K392" s="127">
        <v>44981</v>
      </c>
      <c r="L392" s="115">
        <v>12</v>
      </c>
      <c r="M392" s="115">
        <v>0</v>
      </c>
      <c r="N392" s="115">
        <v>12</v>
      </c>
      <c r="O392" s="136">
        <v>550000</v>
      </c>
      <c r="P392" s="136">
        <v>658020000</v>
      </c>
      <c r="Q392" s="6" t="s">
        <v>67</v>
      </c>
      <c r="R392" s="6" t="s">
        <v>41</v>
      </c>
      <c r="S392" s="136">
        <v>550000</v>
      </c>
      <c r="T392" s="136">
        <v>105000</v>
      </c>
      <c r="U392" s="136">
        <v>2000000</v>
      </c>
      <c r="V392" s="136">
        <v>0</v>
      </c>
      <c r="W392" s="136">
        <v>2000000</v>
      </c>
      <c r="X392" s="136">
        <v>0</v>
      </c>
    </row>
    <row r="393" spans="1:24" ht="15" customHeight="1" x14ac:dyDescent="0.25">
      <c r="A393" s="36" t="s">
        <v>1281</v>
      </c>
      <c r="B393" s="126"/>
      <c r="C393" s="126"/>
      <c r="D393" s="115" t="s">
        <v>1285</v>
      </c>
      <c r="E393" s="147" t="s">
        <v>1286</v>
      </c>
      <c r="F393" s="143">
        <v>33.020000000000003</v>
      </c>
      <c r="G393" s="115"/>
      <c r="H393" s="115"/>
      <c r="I393" s="53"/>
      <c r="J393" s="129">
        <v>43770</v>
      </c>
      <c r="K393" s="127" t="s">
        <v>158</v>
      </c>
      <c r="L393" s="115">
        <v>24</v>
      </c>
      <c r="M393" s="115">
        <v>0</v>
      </c>
      <c r="N393" s="115">
        <v>24</v>
      </c>
      <c r="O393" s="136">
        <v>550000</v>
      </c>
      <c r="P393" s="136">
        <v>435864000</v>
      </c>
      <c r="Q393" s="6" t="s">
        <v>35</v>
      </c>
      <c r="R393" s="6" t="s">
        <v>159</v>
      </c>
      <c r="S393" s="136">
        <v>550000</v>
      </c>
      <c r="T393" s="136">
        <v>103000</v>
      </c>
      <c r="U393" s="136">
        <v>2000000</v>
      </c>
      <c r="V393" s="136">
        <v>0</v>
      </c>
      <c r="W393" s="136">
        <v>2000000</v>
      </c>
      <c r="X393" s="136">
        <v>0</v>
      </c>
    </row>
    <row r="394" spans="1:24" ht="15" customHeight="1" x14ac:dyDescent="0.25">
      <c r="A394" s="36" t="s">
        <v>1281</v>
      </c>
      <c r="B394" s="126"/>
      <c r="C394" s="126"/>
      <c r="D394" s="115" t="s">
        <v>1287</v>
      </c>
      <c r="E394" s="149"/>
      <c r="F394" s="145"/>
      <c r="G394" s="115" t="s">
        <v>52</v>
      </c>
      <c r="H394" s="115" t="s">
        <v>44</v>
      </c>
      <c r="I394" s="53">
        <v>33.020000000000003</v>
      </c>
      <c r="J394" s="129">
        <v>44573</v>
      </c>
      <c r="K394" s="127">
        <v>44937</v>
      </c>
      <c r="L394" s="115">
        <v>12</v>
      </c>
      <c r="M394" s="115">
        <v>0</v>
      </c>
      <c r="N394" s="115">
        <v>12</v>
      </c>
      <c r="O394" s="136">
        <v>550000</v>
      </c>
      <c r="P394" s="136">
        <v>217932000</v>
      </c>
      <c r="Q394" s="6" t="s">
        <v>67</v>
      </c>
      <c r="R394" s="6" t="s">
        <v>41</v>
      </c>
      <c r="S394" s="136">
        <v>550000</v>
      </c>
      <c r="T394" s="136">
        <v>105000</v>
      </c>
      <c r="U394" s="136">
        <v>2000000</v>
      </c>
      <c r="V394" s="136">
        <v>0</v>
      </c>
      <c r="W394" s="136">
        <v>2000000</v>
      </c>
      <c r="X394" s="136">
        <v>0</v>
      </c>
    </row>
    <row r="395" spans="1:24" ht="15" customHeight="1" x14ac:dyDescent="0.25">
      <c r="A395" s="36" t="s">
        <v>1281</v>
      </c>
      <c r="B395" s="126"/>
      <c r="C395" s="126"/>
      <c r="D395" s="115" t="s">
        <v>1288</v>
      </c>
      <c r="E395" s="147" t="s">
        <v>1289</v>
      </c>
      <c r="F395" s="143">
        <v>6</v>
      </c>
      <c r="G395" s="115"/>
      <c r="H395" s="115"/>
      <c r="I395" s="53"/>
      <c r="J395" s="129">
        <v>43876</v>
      </c>
      <c r="K395" s="127">
        <v>44241</v>
      </c>
      <c r="L395" s="115">
        <v>12</v>
      </c>
      <c r="M395" s="115">
        <v>0</v>
      </c>
      <c r="N395" s="115">
        <v>12</v>
      </c>
      <c r="O395" s="136">
        <v>1500000</v>
      </c>
      <c r="P395" s="136">
        <v>108000000</v>
      </c>
      <c r="Q395" s="146" t="s">
        <v>1290</v>
      </c>
      <c r="R395" s="146"/>
      <c r="S395" s="136">
        <v>1500000</v>
      </c>
      <c r="T395" s="136">
        <v>103000</v>
      </c>
      <c r="U395" s="136">
        <v>2000000</v>
      </c>
      <c r="V395" s="136">
        <v>2000000</v>
      </c>
      <c r="W395" s="136">
        <v>2000000</v>
      </c>
      <c r="X395" s="136">
        <v>0</v>
      </c>
    </row>
    <row r="396" spans="1:24" ht="15" customHeight="1" x14ac:dyDescent="0.25">
      <c r="A396" s="36" t="s">
        <v>1281</v>
      </c>
      <c r="B396" s="126"/>
      <c r="C396" s="126"/>
      <c r="D396" s="115" t="s">
        <v>1291</v>
      </c>
      <c r="E396" s="148"/>
      <c r="F396" s="144"/>
      <c r="G396" s="115"/>
      <c r="H396" s="115"/>
      <c r="I396" s="53"/>
      <c r="J396" s="129">
        <v>44314</v>
      </c>
      <c r="K396" s="127" t="s">
        <v>732</v>
      </c>
      <c r="L396" s="115">
        <v>6</v>
      </c>
      <c r="M396" s="115">
        <v>0</v>
      </c>
      <c r="N396" s="115">
        <v>6</v>
      </c>
      <c r="O396" s="136">
        <v>1500000</v>
      </c>
      <c r="P396" s="136">
        <v>54000000</v>
      </c>
      <c r="Q396" s="146" t="s">
        <v>1292</v>
      </c>
      <c r="R396" s="146"/>
      <c r="S396" s="136">
        <v>1500000</v>
      </c>
      <c r="T396" s="136">
        <v>105000</v>
      </c>
      <c r="U396" s="136">
        <v>2000000</v>
      </c>
      <c r="V396" s="136">
        <v>2000000</v>
      </c>
      <c r="W396" s="136">
        <v>2000000</v>
      </c>
      <c r="X396" s="136">
        <v>0</v>
      </c>
    </row>
    <row r="397" spans="1:24" ht="15" customHeight="1" x14ac:dyDescent="0.25">
      <c r="A397" s="36" t="s">
        <v>1281</v>
      </c>
      <c r="B397" s="126"/>
      <c r="C397" s="126"/>
      <c r="D397" s="115" t="s">
        <v>1293</v>
      </c>
      <c r="E397" s="148"/>
      <c r="F397" s="144"/>
      <c r="G397" s="115"/>
      <c r="H397" s="115"/>
      <c r="I397" s="53"/>
      <c r="J397" s="129" t="s">
        <v>1294</v>
      </c>
      <c r="K397" s="127">
        <v>44588</v>
      </c>
      <c r="L397" s="115">
        <v>3</v>
      </c>
      <c r="M397" s="115">
        <v>0</v>
      </c>
      <c r="N397" s="115">
        <v>3</v>
      </c>
      <c r="O397" s="136">
        <v>1500000</v>
      </c>
      <c r="P397" s="136">
        <v>27000000</v>
      </c>
      <c r="Q397" s="146" t="s">
        <v>1292</v>
      </c>
      <c r="R397" s="146"/>
      <c r="S397" s="136">
        <v>1500000</v>
      </c>
      <c r="T397" s="136">
        <v>105000</v>
      </c>
      <c r="U397" s="136">
        <v>2000000</v>
      </c>
      <c r="V397" s="136">
        <v>2000000</v>
      </c>
      <c r="W397" s="136">
        <v>2000000</v>
      </c>
      <c r="X397" s="136">
        <v>0</v>
      </c>
    </row>
    <row r="398" spans="1:24" ht="15" customHeight="1" x14ac:dyDescent="0.25">
      <c r="A398" s="36" t="s">
        <v>1281</v>
      </c>
      <c r="B398" s="126"/>
      <c r="C398" s="126"/>
      <c r="D398" s="115" t="s">
        <v>1295</v>
      </c>
      <c r="E398" s="148"/>
      <c r="F398" s="144"/>
      <c r="G398" s="115"/>
      <c r="H398" s="115"/>
      <c r="I398" s="53"/>
      <c r="J398" s="129">
        <v>44589</v>
      </c>
      <c r="K398" s="127">
        <v>44769</v>
      </c>
      <c r="L398" s="115">
        <v>6</v>
      </c>
      <c r="M398" s="115">
        <v>0</v>
      </c>
      <c r="N398" s="115">
        <v>6</v>
      </c>
      <c r="O398" s="136">
        <v>1500000</v>
      </c>
      <c r="P398" s="136">
        <v>54000000</v>
      </c>
      <c r="Q398" s="146" t="s">
        <v>1292</v>
      </c>
      <c r="R398" s="146"/>
      <c r="S398" s="136">
        <v>1500000</v>
      </c>
      <c r="T398" s="136">
        <v>105000</v>
      </c>
      <c r="U398" s="136">
        <v>2000000</v>
      </c>
      <c r="V398" s="136">
        <v>2000000</v>
      </c>
      <c r="W398" s="136">
        <v>2000000</v>
      </c>
      <c r="X398" s="136">
        <v>0</v>
      </c>
    </row>
    <row r="399" spans="1:24" ht="15" customHeight="1" x14ac:dyDescent="0.25">
      <c r="A399" s="36" t="s">
        <v>1281</v>
      </c>
      <c r="B399" s="124"/>
      <c r="C399" s="124"/>
      <c r="D399" s="115" t="s">
        <v>1296</v>
      </c>
      <c r="E399" s="149"/>
      <c r="F399" s="145"/>
      <c r="G399" s="115" t="s">
        <v>52</v>
      </c>
      <c r="H399" s="115" t="s">
        <v>44</v>
      </c>
      <c r="I399" s="53">
        <v>6</v>
      </c>
      <c r="J399" s="129">
        <v>44770</v>
      </c>
      <c r="K399" s="127">
        <v>44953</v>
      </c>
      <c r="L399" s="115">
        <v>6</v>
      </c>
      <c r="M399" s="115">
        <v>0</v>
      </c>
      <c r="N399" s="115">
        <v>6</v>
      </c>
      <c r="O399" s="136">
        <v>1500000</v>
      </c>
      <c r="P399" s="136">
        <v>54000000</v>
      </c>
      <c r="Q399" s="146" t="s">
        <v>1297</v>
      </c>
      <c r="R399" s="146"/>
      <c r="S399" s="136">
        <v>1500000</v>
      </c>
      <c r="T399" s="136">
        <v>105000</v>
      </c>
      <c r="U399" s="136">
        <v>2000000</v>
      </c>
      <c r="V399" s="136">
        <v>2000000</v>
      </c>
      <c r="W399" s="136">
        <v>2000000</v>
      </c>
      <c r="X399" s="136">
        <v>0</v>
      </c>
    </row>
    <row r="400" spans="1:24" ht="25.5" customHeight="1" x14ac:dyDescent="0.25">
      <c r="A400" s="125" t="s">
        <v>1298</v>
      </c>
      <c r="B400" s="125"/>
      <c r="C400" s="125"/>
      <c r="D400" s="115" t="s">
        <v>1299</v>
      </c>
      <c r="E400" s="115" t="s">
        <v>1300</v>
      </c>
      <c r="F400" s="122">
        <v>266.16000000000003</v>
      </c>
      <c r="G400" s="115" t="s">
        <v>96</v>
      </c>
      <c r="H400" s="115">
        <v>1</v>
      </c>
      <c r="I400" s="53">
        <v>266.16000000000003</v>
      </c>
      <c r="J400" s="129" t="s">
        <v>1301</v>
      </c>
      <c r="K400" s="127">
        <v>45138</v>
      </c>
      <c r="L400" s="115">
        <v>60</v>
      </c>
      <c r="M400" s="115">
        <v>0</v>
      </c>
      <c r="N400" s="115">
        <v>60</v>
      </c>
      <c r="O400" s="136" t="s">
        <v>1302</v>
      </c>
      <c r="P400" s="136">
        <v>3321676800</v>
      </c>
      <c r="Q400" s="6" t="s">
        <v>35</v>
      </c>
      <c r="R400" s="6" t="s">
        <v>50</v>
      </c>
      <c r="S400" s="136">
        <v>210000</v>
      </c>
      <c r="T400" s="136">
        <v>103000</v>
      </c>
      <c r="U400" s="136">
        <v>2000000</v>
      </c>
      <c r="V400" s="136">
        <v>0</v>
      </c>
      <c r="W400" s="136">
        <v>2000000</v>
      </c>
      <c r="X400" s="136">
        <v>0</v>
      </c>
    </row>
    <row r="401" spans="1:24" ht="39" customHeight="1" x14ac:dyDescent="0.25">
      <c r="A401" s="36" t="s">
        <v>1303</v>
      </c>
      <c r="B401" s="123"/>
      <c r="C401" s="123"/>
      <c r="D401" s="115" t="s">
        <v>1304</v>
      </c>
      <c r="E401" s="147" t="s">
        <v>1305</v>
      </c>
      <c r="F401" s="143" t="s">
        <v>1306</v>
      </c>
      <c r="G401" s="115"/>
      <c r="H401" s="115"/>
      <c r="I401" s="53"/>
      <c r="J401" s="163" t="s">
        <v>604</v>
      </c>
      <c r="K401" s="165">
        <v>44895</v>
      </c>
      <c r="L401" s="147">
        <v>60</v>
      </c>
      <c r="M401" s="147">
        <v>0</v>
      </c>
      <c r="N401" s="147">
        <v>60</v>
      </c>
      <c r="O401" s="136" t="s">
        <v>1307</v>
      </c>
      <c r="P401" s="136">
        <v>6979554000</v>
      </c>
      <c r="Q401" s="6" t="s">
        <v>610</v>
      </c>
      <c r="R401" s="6" t="s">
        <v>1308</v>
      </c>
      <c r="S401" s="136">
        <v>325000</v>
      </c>
      <c r="T401" s="136">
        <v>103000</v>
      </c>
      <c r="U401" s="136">
        <v>2000000</v>
      </c>
      <c r="V401" s="136">
        <v>0</v>
      </c>
      <c r="W401" s="136">
        <v>2000000</v>
      </c>
      <c r="X401" s="136">
        <v>0</v>
      </c>
    </row>
    <row r="402" spans="1:24" ht="63.75" customHeight="1" x14ac:dyDescent="0.25">
      <c r="A402" s="36" t="s">
        <v>1303</v>
      </c>
      <c r="B402" s="124"/>
      <c r="C402" s="124"/>
      <c r="D402" s="115" t="s">
        <v>1309</v>
      </c>
      <c r="E402" s="149"/>
      <c r="F402" s="145"/>
      <c r="G402" s="115" t="s">
        <v>52</v>
      </c>
      <c r="H402" s="115">
        <v>1</v>
      </c>
      <c r="I402" s="53">
        <v>342.13499999999999</v>
      </c>
      <c r="J402" s="164"/>
      <c r="K402" s="167"/>
      <c r="L402" s="149"/>
      <c r="M402" s="149"/>
      <c r="N402" s="149"/>
      <c r="O402" s="157" t="s">
        <v>382</v>
      </c>
      <c r="P402" s="158"/>
      <c r="Q402" s="158"/>
      <c r="R402" s="158"/>
      <c r="S402" s="158"/>
      <c r="T402" s="158"/>
      <c r="U402" s="158"/>
      <c r="V402" s="158"/>
      <c r="W402" s="158"/>
      <c r="X402" s="159"/>
    </row>
    <row r="403" spans="1:24" ht="81" customHeight="1" x14ac:dyDescent="0.25">
      <c r="A403" s="139" t="s">
        <v>1310</v>
      </c>
      <c r="B403" s="125"/>
      <c r="C403" s="125"/>
      <c r="D403" s="115" t="s">
        <v>1311</v>
      </c>
      <c r="E403" s="146" t="s">
        <v>1312</v>
      </c>
      <c r="F403" s="122">
        <v>342</v>
      </c>
      <c r="G403" s="115"/>
      <c r="H403" s="115"/>
      <c r="I403" s="53"/>
      <c r="J403" s="154" t="s">
        <v>1313</v>
      </c>
      <c r="K403" s="154"/>
      <c r="L403" s="115">
        <v>60</v>
      </c>
      <c r="M403" s="115">
        <v>0</v>
      </c>
      <c r="N403" s="115">
        <v>60</v>
      </c>
      <c r="O403" s="160" t="s">
        <v>1314</v>
      </c>
      <c r="P403" s="160"/>
      <c r="Q403" s="160"/>
      <c r="R403" s="160"/>
      <c r="S403" s="136" t="s">
        <v>1315</v>
      </c>
      <c r="T403" s="136">
        <v>0</v>
      </c>
      <c r="U403" s="136">
        <v>2000000</v>
      </c>
      <c r="V403" s="136">
        <v>0</v>
      </c>
      <c r="W403" s="136">
        <v>0</v>
      </c>
      <c r="X403" s="136">
        <v>0</v>
      </c>
    </row>
    <row r="404" spans="1:24" ht="79.5" customHeight="1" x14ac:dyDescent="0.25">
      <c r="A404" s="139" t="s">
        <v>1310</v>
      </c>
      <c r="B404" s="125"/>
      <c r="C404" s="125"/>
      <c r="D404" s="115" t="s">
        <v>1316</v>
      </c>
      <c r="E404" s="146"/>
      <c r="F404" s="142">
        <v>348.91</v>
      </c>
      <c r="G404" s="115"/>
      <c r="H404" s="115"/>
      <c r="I404" s="53"/>
      <c r="J404" s="129">
        <v>37710</v>
      </c>
      <c r="K404" s="127">
        <v>39537</v>
      </c>
      <c r="L404" s="146" t="s">
        <v>1317</v>
      </c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</row>
    <row r="405" spans="1:24" ht="15" customHeight="1" x14ac:dyDescent="0.25">
      <c r="A405" s="139" t="s">
        <v>1310</v>
      </c>
      <c r="B405" s="125"/>
      <c r="C405" s="125"/>
      <c r="D405" s="115" t="s">
        <v>1318</v>
      </c>
      <c r="E405" s="146"/>
      <c r="F405" s="142"/>
      <c r="G405" s="115"/>
      <c r="H405" s="115"/>
      <c r="I405" s="53"/>
      <c r="J405" s="156">
        <v>39537</v>
      </c>
      <c r="K405" s="154">
        <v>41363</v>
      </c>
      <c r="L405" s="146" t="s">
        <v>1319</v>
      </c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</row>
    <row r="406" spans="1:24" ht="15" customHeight="1" x14ac:dyDescent="0.25">
      <c r="A406" s="139" t="s">
        <v>1310</v>
      </c>
      <c r="B406" s="125"/>
      <c r="C406" s="125"/>
      <c r="D406" s="115" t="s">
        <v>1320</v>
      </c>
      <c r="E406" s="146"/>
      <c r="F406" s="142"/>
      <c r="G406" s="115"/>
      <c r="H406" s="115"/>
      <c r="I406" s="53"/>
      <c r="J406" s="156"/>
      <c r="K406" s="154"/>
      <c r="L406" s="146" t="s">
        <v>1321</v>
      </c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</row>
    <row r="407" spans="1:24" ht="15" customHeight="1" x14ac:dyDescent="0.25">
      <c r="A407" s="139" t="s">
        <v>1310</v>
      </c>
      <c r="B407" s="125"/>
      <c r="C407" s="125"/>
      <c r="D407" s="115" t="s">
        <v>1322</v>
      </c>
      <c r="E407" s="146"/>
      <c r="F407" s="142"/>
      <c r="G407" s="115"/>
      <c r="H407" s="115"/>
      <c r="I407" s="53"/>
      <c r="J407" s="129">
        <v>41364</v>
      </c>
      <c r="K407" s="127">
        <v>43189</v>
      </c>
      <c r="L407" s="146" t="s">
        <v>1323</v>
      </c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</row>
    <row r="408" spans="1:24" ht="25.5" x14ac:dyDescent="0.25">
      <c r="A408" s="139" t="s">
        <v>1310</v>
      </c>
      <c r="B408" s="125"/>
      <c r="C408" s="125"/>
      <c r="D408" s="115" t="s">
        <v>1324</v>
      </c>
      <c r="E408" s="146"/>
      <c r="F408" s="142"/>
      <c r="G408" s="115" t="s">
        <v>43</v>
      </c>
      <c r="H408" s="115">
        <v>1</v>
      </c>
      <c r="I408" s="53">
        <v>348.91</v>
      </c>
      <c r="J408" s="129">
        <v>43190</v>
      </c>
      <c r="K408" s="127">
        <v>45015</v>
      </c>
      <c r="L408" s="146" t="s">
        <v>1325</v>
      </c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</row>
    <row r="409" spans="1:24" ht="15" customHeight="1" x14ac:dyDescent="0.25">
      <c r="A409" s="150" t="s">
        <v>1326</v>
      </c>
      <c r="B409" s="123"/>
      <c r="C409" s="123"/>
      <c r="D409" s="115" t="s">
        <v>1327</v>
      </c>
      <c r="E409" s="147" t="s">
        <v>1328</v>
      </c>
      <c r="F409" s="143">
        <v>26.93</v>
      </c>
      <c r="G409" s="115"/>
      <c r="H409" s="115"/>
      <c r="I409" s="53"/>
      <c r="J409" s="129" t="s">
        <v>1042</v>
      </c>
      <c r="K409" s="127">
        <v>44408</v>
      </c>
      <c r="L409" s="115">
        <v>24</v>
      </c>
      <c r="M409" s="115">
        <v>0</v>
      </c>
      <c r="N409" s="115">
        <v>24</v>
      </c>
      <c r="O409" s="136">
        <v>210000</v>
      </c>
      <c r="P409" s="136">
        <v>135727200</v>
      </c>
      <c r="Q409" s="6" t="s">
        <v>358</v>
      </c>
      <c r="R409" s="6" t="s">
        <v>159</v>
      </c>
      <c r="S409" s="136">
        <v>210000</v>
      </c>
      <c r="T409" s="136">
        <v>103000</v>
      </c>
      <c r="U409" s="136">
        <v>2000000</v>
      </c>
      <c r="V409" s="136">
        <v>0</v>
      </c>
      <c r="W409" s="136">
        <v>2000000</v>
      </c>
      <c r="X409" s="136">
        <v>0</v>
      </c>
    </row>
    <row r="410" spans="1:24" ht="15" customHeight="1" x14ac:dyDescent="0.25">
      <c r="A410" s="151"/>
      <c r="B410" s="124"/>
      <c r="C410" s="124"/>
      <c r="D410" s="115" t="s">
        <v>1329</v>
      </c>
      <c r="E410" s="149"/>
      <c r="F410" s="145"/>
      <c r="G410" s="115" t="s">
        <v>52</v>
      </c>
      <c r="H410" s="115">
        <v>2</v>
      </c>
      <c r="I410" s="53">
        <v>26.93</v>
      </c>
      <c r="J410" s="129" t="s">
        <v>1330</v>
      </c>
      <c r="K410" s="127" t="s">
        <v>1331</v>
      </c>
      <c r="L410" s="115">
        <v>24</v>
      </c>
      <c r="M410" s="115">
        <v>0</v>
      </c>
      <c r="N410" s="115">
        <v>24</v>
      </c>
      <c r="O410" s="136">
        <v>210000</v>
      </c>
      <c r="P410" s="136">
        <v>135727200</v>
      </c>
      <c r="Q410" s="6" t="s">
        <v>651</v>
      </c>
      <c r="R410" s="6" t="s">
        <v>1332</v>
      </c>
      <c r="S410" s="136">
        <v>210000</v>
      </c>
      <c r="T410" s="136">
        <v>105000</v>
      </c>
      <c r="U410" s="136">
        <v>2000000</v>
      </c>
      <c r="V410" s="136">
        <v>0</v>
      </c>
      <c r="W410" s="136">
        <v>2000000</v>
      </c>
      <c r="X410" s="136">
        <v>0</v>
      </c>
    </row>
    <row r="411" spans="1:24" ht="15" customHeight="1" x14ac:dyDescent="0.25">
      <c r="A411" s="152" t="s">
        <v>1333</v>
      </c>
      <c r="B411" s="125"/>
      <c r="C411" s="125"/>
      <c r="D411" s="115" t="s">
        <v>1334</v>
      </c>
      <c r="E411" s="147" t="s">
        <v>1335</v>
      </c>
      <c r="F411" s="143">
        <v>96.5</v>
      </c>
      <c r="G411" s="115"/>
      <c r="H411" s="115"/>
      <c r="I411" s="53"/>
      <c r="J411" s="129" t="s">
        <v>1336</v>
      </c>
      <c r="K411" s="127" t="s">
        <v>1337</v>
      </c>
      <c r="L411" s="115">
        <v>24</v>
      </c>
      <c r="M411" s="115">
        <v>0</v>
      </c>
      <c r="N411" s="115">
        <v>24</v>
      </c>
      <c r="O411" s="136">
        <v>125000</v>
      </c>
      <c r="P411" s="136">
        <v>289500000</v>
      </c>
      <c r="Q411" s="6" t="s">
        <v>35</v>
      </c>
      <c r="R411" s="6" t="s">
        <v>159</v>
      </c>
      <c r="S411" s="136">
        <v>125000</v>
      </c>
      <c r="T411" s="136">
        <v>103000</v>
      </c>
      <c r="U411" s="136">
        <v>2000000</v>
      </c>
      <c r="V411" s="136">
        <v>1500000</v>
      </c>
      <c r="W411" s="136">
        <v>2000000</v>
      </c>
      <c r="X411" s="136">
        <v>0</v>
      </c>
    </row>
    <row r="412" spans="1:24" ht="15" customHeight="1" x14ac:dyDescent="0.25">
      <c r="A412" s="152"/>
      <c r="B412" s="125"/>
      <c r="C412" s="125"/>
      <c r="D412" s="115" t="s">
        <v>1338</v>
      </c>
      <c r="E412" s="149"/>
      <c r="F412" s="145"/>
      <c r="G412" s="115" t="s">
        <v>96</v>
      </c>
      <c r="H412" s="115">
        <v>2</v>
      </c>
      <c r="I412" s="53">
        <v>96.5</v>
      </c>
      <c r="J412" s="129" t="s">
        <v>1330</v>
      </c>
      <c r="K412" s="127" t="s">
        <v>1331</v>
      </c>
      <c r="L412" s="115">
        <v>24</v>
      </c>
      <c r="M412" s="115">
        <v>0</v>
      </c>
      <c r="N412" s="115">
        <v>24</v>
      </c>
      <c r="O412" s="136">
        <v>125000</v>
      </c>
      <c r="P412" s="136">
        <v>289500000</v>
      </c>
      <c r="Q412" s="6" t="s">
        <v>35</v>
      </c>
      <c r="R412" s="6" t="s">
        <v>159</v>
      </c>
      <c r="S412" s="136">
        <v>125000</v>
      </c>
      <c r="T412" s="136">
        <v>105000</v>
      </c>
      <c r="U412" s="136">
        <v>2000000</v>
      </c>
      <c r="V412" s="136">
        <v>1500000</v>
      </c>
      <c r="W412" s="136">
        <v>2000000</v>
      </c>
      <c r="X412" s="136">
        <v>0</v>
      </c>
    </row>
    <row r="413" spans="1:24" ht="25.5" customHeight="1" x14ac:dyDescent="0.25">
      <c r="A413" s="139" t="s">
        <v>1339</v>
      </c>
      <c r="B413" s="125"/>
      <c r="C413" s="125"/>
      <c r="D413" s="115" t="s">
        <v>1340</v>
      </c>
      <c r="E413" s="146" t="s">
        <v>1341</v>
      </c>
      <c r="F413" s="122">
        <v>422</v>
      </c>
      <c r="G413" s="115"/>
      <c r="H413" s="115"/>
      <c r="I413" s="53"/>
      <c r="J413" s="156" t="s">
        <v>1342</v>
      </c>
      <c r="K413" s="154" t="s">
        <v>350</v>
      </c>
      <c r="L413" s="115">
        <v>72</v>
      </c>
      <c r="M413" s="115"/>
      <c r="N413" s="115">
        <v>72</v>
      </c>
      <c r="O413" s="136" t="s">
        <v>1343</v>
      </c>
      <c r="P413" s="136">
        <v>7216200000</v>
      </c>
      <c r="Q413" s="6" t="s">
        <v>358</v>
      </c>
      <c r="R413" s="6" t="s">
        <v>1344</v>
      </c>
      <c r="S413" s="136">
        <v>250000</v>
      </c>
      <c r="T413" s="136">
        <v>103000</v>
      </c>
      <c r="U413" s="136">
        <v>2000000</v>
      </c>
      <c r="V413" s="136">
        <v>0</v>
      </c>
      <c r="W413" s="136">
        <v>2000000</v>
      </c>
      <c r="X413" s="136">
        <v>0</v>
      </c>
    </row>
    <row r="414" spans="1:24" ht="30" customHeight="1" x14ac:dyDescent="0.25">
      <c r="A414" s="139" t="s">
        <v>1339</v>
      </c>
      <c r="B414" s="125"/>
      <c r="C414" s="125"/>
      <c r="D414" s="115" t="s">
        <v>1345</v>
      </c>
      <c r="E414" s="146"/>
      <c r="F414" s="122">
        <v>421</v>
      </c>
      <c r="G414" s="115" t="s">
        <v>43</v>
      </c>
      <c r="H414" s="115">
        <v>1</v>
      </c>
      <c r="I414" s="53">
        <v>421</v>
      </c>
      <c r="J414" s="156"/>
      <c r="K414" s="154"/>
      <c r="L414" s="146" t="s">
        <v>1346</v>
      </c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</row>
    <row r="415" spans="1:24" ht="15" customHeight="1" x14ac:dyDescent="0.25">
      <c r="A415" s="125" t="s">
        <v>1347</v>
      </c>
      <c r="B415" s="125"/>
      <c r="C415" s="125"/>
      <c r="D415" s="115" t="s">
        <v>1348</v>
      </c>
      <c r="E415" s="115" t="s">
        <v>1349</v>
      </c>
      <c r="F415" s="122">
        <v>63.52</v>
      </c>
      <c r="G415" s="115" t="s">
        <v>96</v>
      </c>
      <c r="H415" s="115">
        <v>1</v>
      </c>
      <c r="I415" s="53">
        <v>63.52</v>
      </c>
      <c r="J415" s="129">
        <v>43668</v>
      </c>
      <c r="K415" s="127">
        <v>45494</v>
      </c>
      <c r="L415" s="115">
        <v>60</v>
      </c>
      <c r="M415" s="115">
        <v>0</v>
      </c>
      <c r="N415" s="115">
        <v>60</v>
      </c>
      <c r="O415" s="136">
        <v>370000</v>
      </c>
      <c r="P415" s="136">
        <v>1410144000</v>
      </c>
      <c r="Q415" s="6" t="s">
        <v>1350</v>
      </c>
      <c r="R415" s="6" t="s">
        <v>1351</v>
      </c>
      <c r="S415" s="136">
        <v>370000</v>
      </c>
      <c r="T415" s="136">
        <v>103000</v>
      </c>
      <c r="U415" s="136">
        <v>2000000</v>
      </c>
      <c r="V415" s="136">
        <v>1500000</v>
      </c>
      <c r="W415" s="136">
        <v>2000000</v>
      </c>
      <c r="X415" s="136">
        <v>0</v>
      </c>
    </row>
    <row r="416" spans="1:24" ht="15" customHeight="1" x14ac:dyDescent="0.25">
      <c r="A416" s="67" t="s">
        <v>1352</v>
      </c>
      <c r="B416" s="123"/>
      <c r="C416" s="123"/>
      <c r="D416" s="115" t="s">
        <v>1353</v>
      </c>
      <c r="E416" s="147" t="s">
        <v>1354</v>
      </c>
      <c r="F416" s="143">
        <v>3</v>
      </c>
      <c r="G416" s="115"/>
      <c r="H416" s="115"/>
      <c r="I416" s="53"/>
      <c r="J416" s="129">
        <v>43466</v>
      </c>
      <c r="K416" s="127" t="s">
        <v>1178</v>
      </c>
      <c r="L416" s="115">
        <v>24</v>
      </c>
      <c r="M416" s="115">
        <v>0</v>
      </c>
      <c r="N416" s="115">
        <v>24</v>
      </c>
      <c r="O416" s="136">
        <v>2200000</v>
      </c>
      <c r="P416" s="136">
        <v>158400000</v>
      </c>
      <c r="Q416" s="6" t="s">
        <v>67</v>
      </c>
      <c r="R416" s="6" t="s">
        <v>845</v>
      </c>
      <c r="S416" s="136">
        <v>2200000</v>
      </c>
      <c r="T416" s="136">
        <v>103000</v>
      </c>
      <c r="U416" s="136">
        <v>2000000</v>
      </c>
      <c r="V416" s="136">
        <v>0</v>
      </c>
      <c r="W416" s="136">
        <v>2000000</v>
      </c>
      <c r="X416" s="136">
        <v>0</v>
      </c>
    </row>
    <row r="417" spans="1:24" ht="15" customHeight="1" x14ac:dyDescent="0.25">
      <c r="A417" s="67" t="s">
        <v>1352</v>
      </c>
      <c r="B417" s="126"/>
      <c r="C417" s="126"/>
      <c r="D417" s="115" t="s">
        <v>1355</v>
      </c>
      <c r="E417" s="149"/>
      <c r="F417" s="145"/>
      <c r="G417" s="115" t="s">
        <v>96</v>
      </c>
      <c r="H417" s="115" t="s">
        <v>44</v>
      </c>
      <c r="I417" s="53">
        <v>3</v>
      </c>
      <c r="J417" s="129">
        <v>44281</v>
      </c>
      <c r="K417" s="127">
        <v>45010</v>
      </c>
      <c r="L417" s="115">
        <v>24</v>
      </c>
      <c r="M417" s="115">
        <v>0</v>
      </c>
      <c r="N417" s="115">
        <v>24</v>
      </c>
      <c r="O417" s="136">
        <v>2200000</v>
      </c>
      <c r="P417" s="136">
        <v>158400000</v>
      </c>
      <c r="Q417" s="6" t="s">
        <v>610</v>
      </c>
      <c r="R417" s="6" t="s">
        <v>1199</v>
      </c>
      <c r="S417" s="136">
        <v>2200000</v>
      </c>
      <c r="T417" s="136">
        <v>105000</v>
      </c>
      <c r="U417" s="136">
        <v>2000000</v>
      </c>
      <c r="V417" s="136">
        <v>0</v>
      </c>
      <c r="W417" s="136">
        <v>2000000</v>
      </c>
      <c r="X417" s="136">
        <v>0</v>
      </c>
    </row>
    <row r="418" spans="1:24" ht="15" customHeight="1" x14ac:dyDescent="0.25">
      <c r="A418" s="67" t="s">
        <v>1352</v>
      </c>
      <c r="B418" s="126"/>
      <c r="C418" s="126"/>
      <c r="D418" s="115" t="s">
        <v>1356</v>
      </c>
      <c r="E418" s="115" t="s">
        <v>1357</v>
      </c>
      <c r="F418" s="143" t="s">
        <v>1358</v>
      </c>
      <c r="G418" s="115"/>
      <c r="H418" s="115"/>
      <c r="I418" s="53"/>
      <c r="J418" s="129" t="s">
        <v>1359</v>
      </c>
      <c r="K418" s="127" t="s">
        <v>1360</v>
      </c>
      <c r="L418" s="115">
        <v>36</v>
      </c>
      <c r="M418" s="115">
        <v>0</v>
      </c>
      <c r="N418" s="115">
        <v>36</v>
      </c>
      <c r="O418" s="136">
        <v>210000</v>
      </c>
      <c r="P418" s="136">
        <v>226195200</v>
      </c>
      <c r="Q418" s="6" t="s">
        <v>610</v>
      </c>
      <c r="R418" s="6" t="s">
        <v>184</v>
      </c>
      <c r="S418" s="136">
        <v>210000</v>
      </c>
      <c r="T418" s="136">
        <v>103000</v>
      </c>
      <c r="U418" s="136">
        <v>2000000</v>
      </c>
      <c r="V418" s="136">
        <v>0</v>
      </c>
      <c r="W418" s="136">
        <v>2000000</v>
      </c>
      <c r="X418" s="136">
        <v>0</v>
      </c>
    </row>
    <row r="419" spans="1:24" ht="15" customHeight="1" x14ac:dyDescent="0.25">
      <c r="A419" s="67" t="s">
        <v>1352</v>
      </c>
      <c r="B419" s="126"/>
      <c r="C419" s="126"/>
      <c r="D419" s="115" t="s">
        <v>1361</v>
      </c>
      <c r="E419" s="147" t="s">
        <v>1362</v>
      </c>
      <c r="F419" s="144"/>
      <c r="G419" s="115"/>
      <c r="H419" s="115"/>
      <c r="I419" s="53"/>
      <c r="J419" s="129" t="s">
        <v>1363</v>
      </c>
      <c r="K419" s="127" t="s">
        <v>1364</v>
      </c>
      <c r="L419" s="115">
        <v>12</v>
      </c>
      <c r="M419" s="115">
        <v>0</v>
      </c>
      <c r="N419" s="115">
        <v>12</v>
      </c>
      <c r="O419" s="136">
        <v>210000</v>
      </c>
      <c r="P419" s="136">
        <v>75398400</v>
      </c>
      <c r="Q419" s="6" t="s">
        <v>35</v>
      </c>
      <c r="R419" s="6" t="s">
        <v>45</v>
      </c>
      <c r="S419" s="136">
        <v>210000</v>
      </c>
      <c r="T419" s="136">
        <v>105000</v>
      </c>
      <c r="U419" s="136">
        <v>2000000</v>
      </c>
      <c r="V419" s="136">
        <v>0</v>
      </c>
      <c r="W419" s="136">
        <v>2000000</v>
      </c>
      <c r="X419" s="136">
        <v>0</v>
      </c>
    </row>
    <row r="420" spans="1:24" ht="15" customHeight="1" x14ac:dyDescent="0.25">
      <c r="A420" s="67" t="s">
        <v>1352</v>
      </c>
      <c r="B420" s="126"/>
      <c r="C420" s="126"/>
      <c r="D420" s="115" t="s">
        <v>1365</v>
      </c>
      <c r="E420" s="149"/>
      <c r="F420" s="145"/>
      <c r="G420" s="115" t="s">
        <v>52</v>
      </c>
      <c r="H420" s="115">
        <v>2</v>
      </c>
      <c r="I420" s="53">
        <v>29.92</v>
      </c>
      <c r="J420" s="129" t="s">
        <v>1366</v>
      </c>
      <c r="K420" s="127" t="s">
        <v>1367</v>
      </c>
      <c r="L420" s="115">
        <v>12</v>
      </c>
      <c r="M420" s="115">
        <v>0</v>
      </c>
      <c r="N420" s="115">
        <v>12</v>
      </c>
      <c r="O420" s="136">
        <v>210000</v>
      </c>
      <c r="P420" s="136">
        <v>75398400</v>
      </c>
      <c r="Q420" s="6" t="s">
        <v>67</v>
      </c>
      <c r="R420" s="6" t="s">
        <v>41</v>
      </c>
      <c r="S420" s="136">
        <v>210000</v>
      </c>
      <c r="T420" s="136">
        <v>105000</v>
      </c>
      <c r="U420" s="136">
        <v>2000000</v>
      </c>
      <c r="V420" s="136">
        <v>0</v>
      </c>
      <c r="W420" s="136">
        <v>2000000</v>
      </c>
      <c r="X420" s="136">
        <v>0</v>
      </c>
    </row>
    <row r="421" spans="1:24" ht="15" customHeight="1" x14ac:dyDescent="0.25">
      <c r="A421" s="36" t="s">
        <v>1368</v>
      </c>
      <c r="B421" s="123"/>
      <c r="C421" s="123"/>
      <c r="D421" s="115" t="s">
        <v>1369</v>
      </c>
      <c r="E421" s="115" t="s">
        <v>747</v>
      </c>
      <c r="F421" s="122">
        <v>52.33</v>
      </c>
      <c r="G421" s="115"/>
      <c r="H421" s="115"/>
      <c r="I421" s="53"/>
      <c r="J421" s="129">
        <v>41805</v>
      </c>
      <c r="K421" s="127">
        <v>42535</v>
      </c>
      <c r="L421" s="115">
        <v>24</v>
      </c>
      <c r="M421" s="115">
        <v>0</v>
      </c>
      <c r="N421" s="115">
        <v>24</v>
      </c>
      <c r="O421" s="136">
        <v>340000</v>
      </c>
      <c r="P421" s="136">
        <v>427012800</v>
      </c>
      <c r="Q421" s="6" t="s">
        <v>67</v>
      </c>
      <c r="R421" s="6" t="s">
        <v>1199</v>
      </c>
      <c r="S421" s="136">
        <v>340000</v>
      </c>
      <c r="T421" s="136">
        <v>92500</v>
      </c>
      <c r="U421" s="136">
        <v>2000000</v>
      </c>
      <c r="V421" s="136">
        <v>0</v>
      </c>
      <c r="W421" s="136">
        <v>2000000</v>
      </c>
      <c r="X421" s="136">
        <v>0</v>
      </c>
    </row>
    <row r="422" spans="1:24" ht="15" customHeight="1" x14ac:dyDescent="0.25">
      <c r="A422" s="36" t="s">
        <v>1368</v>
      </c>
      <c r="B422" s="126"/>
      <c r="C422" s="126"/>
      <c r="D422" s="115" t="s">
        <v>1370</v>
      </c>
      <c r="E422" s="147" t="s">
        <v>1371</v>
      </c>
      <c r="F422" s="143">
        <v>127.2</v>
      </c>
      <c r="G422" s="115"/>
      <c r="H422" s="115"/>
      <c r="I422" s="53"/>
      <c r="J422" s="129" t="s">
        <v>1372</v>
      </c>
      <c r="K422" s="127" t="s">
        <v>441</v>
      </c>
      <c r="L422" s="115">
        <v>60</v>
      </c>
      <c r="M422" s="115">
        <v>0</v>
      </c>
      <c r="N422" s="115">
        <v>60</v>
      </c>
      <c r="O422" s="160" t="s">
        <v>1373</v>
      </c>
      <c r="P422" s="160"/>
      <c r="Q422" s="160"/>
      <c r="R422" s="160"/>
      <c r="S422" s="160"/>
      <c r="T422" s="160"/>
      <c r="U422" s="160"/>
      <c r="V422" s="160"/>
      <c r="W422" s="160"/>
      <c r="X422" s="160"/>
    </row>
    <row r="423" spans="1:24" ht="15" customHeight="1" x14ac:dyDescent="0.25">
      <c r="A423" s="36" t="s">
        <v>1368</v>
      </c>
      <c r="B423" s="126"/>
      <c r="C423" s="126"/>
      <c r="D423" s="115" t="s">
        <v>1374</v>
      </c>
      <c r="E423" s="148"/>
      <c r="F423" s="144"/>
      <c r="G423" s="115"/>
      <c r="H423" s="115"/>
      <c r="I423" s="53"/>
      <c r="J423" s="129">
        <v>44198</v>
      </c>
      <c r="K423" s="127">
        <v>44378</v>
      </c>
      <c r="L423" s="115">
        <v>6</v>
      </c>
      <c r="M423" s="115">
        <v>0</v>
      </c>
      <c r="N423" s="115">
        <v>6</v>
      </c>
      <c r="O423" s="160" t="s">
        <v>946</v>
      </c>
      <c r="P423" s="160"/>
      <c r="Q423" s="160"/>
      <c r="R423" s="160"/>
      <c r="S423" s="136">
        <v>0</v>
      </c>
      <c r="T423" s="136">
        <v>105000</v>
      </c>
      <c r="U423" s="136">
        <v>2000000</v>
      </c>
      <c r="V423" s="136">
        <v>0</v>
      </c>
      <c r="W423" s="136">
        <v>2000000</v>
      </c>
      <c r="X423" s="136">
        <v>0</v>
      </c>
    </row>
    <row r="424" spans="1:24" ht="15" customHeight="1" x14ac:dyDescent="0.25">
      <c r="A424" s="36" t="s">
        <v>1368</v>
      </c>
      <c r="B424" s="126"/>
      <c r="C424" s="126"/>
      <c r="D424" s="115" t="s">
        <v>1375</v>
      </c>
      <c r="E424" s="148"/>
      <c r="F424" s="144"/>
      <c r="G424" s="115"/>
      <c r="H424" s="115"/>
      <c r="I424" s="53"/>
      <c r="J424" s="129">
        <v>44379</v>
      </c>
      <c r="K424" s="127" t="s">
        <v>280</v>
      </c>
      <c r="L424" s="115">
        <v>5</v>
      </c>
      <c r="M424" s="115">
        <v>0</v>
      </c>
      <c r="N424" s="115">
        <v>5</v>
      </c>
      <c r="O424" s="160" t="s">
        <v>946</v>
      </c>
      <c r="P424" s="160"/>
      <c r="Q424" s="160"/>
      <c r="R424" s="160"/>
      <c r="S424" s="136">
        <v>0</v>
      </c>
      <c r="T424" s="136">
        <v>105000</v>
      </c>
      <c r="U424" s="136">
        <v>2000000</v>
      </c>
      <c r="V424" s="136">
        <v>0</v>
      </c>
      <c r="W424" s="136">
        <v>2000000</v>
      </c>
      <c r="X424" s="136">
        <v>0</v>
      </c>
    </row>
    <row r="425" spans="1:24" ht="15" customHeight="1" x14ac:dyDescent="0.25">
      <c r="A425" s="36" t="s">
        <v>1368</v>
      </c>
      <c r="B425" s="126"/>
      <c r="C425" s="126"/>
      <c r="D425" s="115" t="s">
        <v>1376</v>
      </c>
      <c r="E425" s="148"/>
      <c r="F425" s="144"/>
      <c r="G425" s="115"/>
      <c r="H425" s="115"/>
      <c r="I425" s="53"/>
      <c r="J425" s="129">
        <v>44562</v>
      </c>
      <c r="K425" s="127">
        <v>44742</v>
      </c>
      <c r="L425" s="115">
        <v>6</v>
      </c>
      <c r="M425" s="115">
        <v>0</v>
      </c>
      <c r="N425" s="115">
        <v>6</v>
      </c>
      <c r="O425" s="160" t="s">
        <v>946</v>
      </c>
      <c r="P425" s="160"/>
      <c r="Q425" s="160"/>
      <c r="R425" s="160"/>
      <c r="S425" s="136">
        <v>0</v>
      </c>
      <c r="T425" s="136">
        <v>105000</v>
      </c>
      <c r="U425" s="136">
        <v>2000000</v>
      </c>
      <c r="V425" s="136">
        <v>0</v>
      </c>
      <c r="W425" s="136">
        <v>2000000</v>
      </c>
      <c r="X425" s="136">
        <v>0</v>
      </c>
    </row>
    <row r="426" spans="1:24" ht="15" customHeight="1" x14ac:dyDescent="0.25">
      <c r="A426" s="36" t="s">
        <v>1368</v>
      </c>
      <c r="B426" s="124"/>
      <c r="C426" s="124"/>
      <c r="D426" s="115" t="s">
        <v>1377</v>
      </c>
      <c r="E426" s="149"/>
      <c r="F426" s="145"/>
      <c r="G426" s="115" t="s">
        <v>96</v>
      </c>
      <c r="H426" s="115">
        <v>1</v>
      </c>
      <c r="I426" s="53">
        <v>127.2</v>
      </c>
      <c r="J426" s="129">
        <v>44743</v>
      </c>
      <c r="K426" s="127" t="s">
        <v>431</v>
      </c>
      <c r="L426" s="115">
        <v>6</v>
      </c>
      <c r="M426" s="115">
        <v>0</v>
      </c>
      <c r="N426" s="115">
        <v>6</v>
      </c>
      <c r="O426" s="160" t="s">
        <v>946</v>
      </c>
      <c r="P426" s="160"/>
      <c r="Q426" s="160"/>
      <c r="R426" s="160"/>
      <c r="S426" s="136">
        <v>0</v>
      </c>
      <c r="T426" s="136">
        <v>105000</v>
      </c>
      <c r="U426" s="136">
        <v>2000000</v>
      </c>
      <c r="V426" s="136">
        <v>0</v>
      </c>
      <c r="W426" s="136">
        <v>2000000</v>
      </c>
      <c r="X426" s="136">
        <v>0</v>
      </c>
    </row>
    <row r="427" spans="1:24" ht="25.5" customHeight="1" x14ac:dyDescent="0.25">
      <c r="A427" s="139" t="s">
        <v>1378</v>
      </c>
      <c r="B427" s="125"/>
      <c r="C427" s="125"/>
      <c r="D427" s="115" t="s">
        <v>1379</v>
      </c>
      <c r="E427" s="146" t="s">
        <v>1380</v>
      </c>
      <c r="F427" s="122">
        <v>83.43</v>
      </c>
      <c r="G427" s="115"/>
      <c r="H427" s="115"/>
      <c r="I427" s="53"/>
      <c r="J427" s="156" t="s">
        <v>1381</v>
      </c>
      <c r="K427" s="154" t="s">
        <v>1382</v>
      </c>
      <c r="L427" s="115">
        <v>60</v>
      </c>
      <c r="M427" s="115">
        <v>0</v>
      </c>
      <c r="N427" s="115">
        <v>60</v>
      </c>
      <c r="O427" s="136" t="s">
        <v>751</v>
      </c>
      <c r="P427" s="136">
        <v>1842134400</v>
      </c>
      <c r="Q427" s="6" t="s">
        <v>53</v>
      </c>
      <c r="R427" s="6" t="s">
        <v>463</v>
      </c>
      <c r="S427" s="136">
        <v>350000</v>
      </c>
      <c r="T427" s="136">
        <v>103000</v>
      </c>
      <c r="U427" s="136">
        <v>2000000</v>
      </c>
      <c r="V427" s="136">
        <v>0</v>
      </c>
      <c r="W427" s="136">
        <v>2000000</v>
      </c>
      <c r="X427" s="136">
        <v>0</v>
      </c>
    </row>
    <row r="428" spans="1:24" ht="27" customHeight="1" x14ac:dyDescent="0.25">
      <c r="A428" s="139" t="s">
        <v>1378</v>
      </c>
      <c r="B428" s="125"/>
      <c r="C428" s="125"/>
      <c r="D428" s="115" t="s">
        <v>1383</v>
      </c>
      <c r="E428" s="146"/>
      <c r="F428" s="122">
        <v>86.144000000000005</v>
      </c>
      <c r="G428" s="115" t="s">
        <v>52</v>
      </c>
      <c r="H428" s="115">
        <v>1</v>
      </c>
      <c r="I428" s="53">
        <v>86.144000000000005</v>
      </c>
      <c r="J428" s="156"/>
      <c r="K428" s="154"/>
      <c r="L428" s="146" t="s">
        <v>1384</v>
      </c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</row>
    <row r="429" spans="1:24" ht="40.5" customHeight="1" x14ac:dyDescent="0.25">
      <c r="A429" s="125" t="s">
        <v>1385</v>
      </c>
      <c r="B429" s="125"/>
      <c r="C429" s="125"/>
      <c r="D429" s="115" t="s">
        <v>1386</v>
      </c>
      <c r="E429" s="115" t="s">
        <v>1387</v>
      </c>
      <c r="F429" s="122" t="s">
        <v>1388</v>
      </c>
      <c r="G429" s="115" t="s">
        <v>96</v>
      </c>
      <c r="H429" s="115" t="s">
        <v>44</v>
      </c>
      <c r="I429" s="53">
        <v>163.13</v>
      </c>
      <c r="J429" s="129">
        <v>44640</v>
      </c>
      <c r="K429" s="127">
        <v>46465</v>
      </c>
      <c r="L429" s="115">
        <v>60</v>
      </c>
      <c r="M429" s="115">
        <v>0</v>
      </c>
      <c r="N429" s="115">
        <v>60</v>
      </c>
      <c r="O429" s="6" t="s">
        <v>1389</v>
      </c>
      <c r="P429" s="136">
        <v>1741560000</v>
      </c>
      <c r="Q429" s="6" t="s">
        <v>1390</v>
      </c>
      <c r="R429" s="6" t="s">
        <v>1391</v>
      </c>
      <c r="S429" s="136">
        <v>250000</v>
      </c>
      <c r="T429" s="136">
        <v>105000</v>
      </c>
      <c r="U429" s="136">
        <v>2000000</v>
      </c>
      <c r="V429" s="136">
        <v>1500000</v>
      </c>
      <c r="W429" s="136">
        <v>10000000</v>
      </c>
      <c r="X429" s="136">
        <v>5000000</v>
      </c>
    </row>
    <row r="430" spans="1:24" ht="15" customHeight="1" x14ac:dyDescent="0.25">
      <c r="A430" s="125" t="s">
        <v>1392</v>
      </c>
      <c r="B430" s="125"/>
      <c r="C430" s="125"/>
      <c r="D430" s="115" t="s">
        <v>1393</v>
      </c>
      <c r="E430" s="115" t="s">
        <v>1394</v>
      </c>
      <c r="F430" s="122">
        <v>10.8</v>
      </c>
      <c r="G430" s="115" t="s">
        <v>115</v>
      </c>
      <c r="H430" s="115" t="s">
        <v>44</v>
      </c>
      <c r="I430" s="53">
        <v>10.8</v>
      </c>
      <c r="J430" s="129" t="s">
        <v>1395</v>
      </c>
      <c r="K430" s="127" t="s">
        <v>1396</v>
      </c>
      <c r="L430" s="115">
        <v>24</v>
      </c>
      <c r="M430" s="115">
        <v>0</v>
      </c>
      <c r="N430" s="115">
        <v>24</v>
      </c>
      <c r="O430" s="136">
        <v>1350000</v>
      </c>
      <c r="P430" s="136">
        <v>349920000</v>
      </c>
      <c r="Q430" s="6" t="s">
        <v>35</v>
      </c>
      <c r="R430" s="6" t="s">
        <v>159</v>
      </c>
      <c r="S430" s="136">
        <v>1350000</v>
      </c>
      <c r="T430" s="136">
        <v>105000</v>
      </c>
      <c r="U430" s="136">
        <v>2000000</v>
      </c>
      <c r="V430" s="136">
        <v>0</v>
      </c>
      <c r="W430" s="136">
        <v>2000000</v>
      </c>
      <c r="X430" s="136">
        <v>0</v>
      </c>
    </row>
    <row r="431" spans="1:24" ht="28.5" customHeight="1" x14ac:dyDescent="0.25">
      <c r="A431" s="36" t="s">
        <v>1397</v>
      </c>
      <c r="B431" s="123"/>
      <c r="C431" s="123"/>
      <c r="D431" s="115" t="s">
        <v>1398</v>
      </c>
      <c r="E431" s="115" t="s">
        <v>1399</v>
      </c>
      <c r="F431" s="122">
        <v>45.75</v>
      </c>
      <c r="G431" s="115"/>
      <c r="H431" s="115"/>
      <c r="I431" s="53"/>
      <c r="J431" s="129" t="s">
        <v>1400</v>
      </c>
      <c r="K431" s="127" t="s">
        <v>1401</v>
      </c>
      <c r="L431" s="115">
        <v>36</v>
      </c>
      <c r="M431" s="115">
        <v>0</v>
      </c>
      <c r="N431" s="115">
        <v>36</v>
      </c>
      <c r="O431" s="136" t="s">
        <v>363</v>
      </c>
      <c r="P431" s="136">
        <v>581940000</v>
      </c>
      <c r="Q431" s="6" t="s">
        <v>35</v>
      </c>
      <c r="R431" s="6" t="s">
        <v>36</v>
      </c>
      <c r="S431" s="136">
        <v>380000</v>
      </c>
      <c r="T431" s="136">
        <v>105000</v>
      </c>
      <c r="U431" s="136">
        <v>2000000</v>
      </c>
      <c r="V431" s="136">
        <v>1500000</v>
      </c>
      <c r="W431" s="136">
        <v>2000000</v>
      </c>
      <c r="X431" s="136">
        <v>0</v>
      </c>
    </row>
    <row r="432" spans="1:24" ht="15" customHeight="1" x14ac:dyDescent="0.25">
      <c r="A432" s="36" t="s">
        <v>1397</v>
      </c>
      <c r="B432" s="124"/>
      <c r="C432" s="124"/>
      <c r="D432" s="115" t="s">
        <v>1402</v>
      </c>
      <c r="E432" s="115" t="s">
        <v>1403</v>
      </c>
      <c r="F432" s="122" t="s">
        <v>1404</v>
      </c>
      <c r="G432" s="115" t="s">
        <v>43</v>
      </c>
      <c r="H432" s="115">
        <v>1</v>
      </c>
      <c r="I432" s="53" t="e">
        <f>F431+F432</f>
        <v>#VALUE!</v>
      </c>
      <c r="J432" s="129" t="s">
        <v>1124</v>
      </c>
      <c r="K432" s="127">
        <v>45930</v>
      </c>
      <c r="L432" s="115">
        <v>36</v>
      </c>
      <c r="M432" s="115">
        <v>0</v>
      </c>
      <c r="N432" s="115">
        <v>36</v>
      </c>
      <c r="O432" s="136">
        <v>380000</v>
      </c>
      <c r="P432" s="136">
        <v>745560000</v>
      </c>
      <c r="Q432" s="6" t="s">
        <v>35</v>
      </c>
      <c r="R432" s="6" t="s">
        <v>36</v>
      </c>
      <c r="S432" s="136">
        <v>380000</v>
      </c>
      <c r="T432" s="136">
        <v>105000</v>
      </c>
      <c r="U432" s="136">
        <v>2000000</v>
      </c>
      <c r="V432" s="136">
        <v>1500000</v>
      </c>
      <c r="W432" s="136">
        <v>2000000</v>
      </c>
      <c r="X432" s="136">
        <v>0</v>
      </c>
    </row>
    <row r="433" spans="1:24" ht="107.25" customHeight="1" x14ac:dyDescent="0.25">
      <c r="A433" s="125" t="s">
        <v>1405</v>
      </c>
      <c r="B433" s="125"/>
      <c r="C433" s="125"/>
      <c r="D433" s="115" t="s">
        <v>1406</v>
      </c>
      <c r="E433" s="115" t="s">
        <v>1407</v>
      </c>
      <c r="F433" s="122" t="s">
        <v>1408</v>
      </c>
      <c r="G433" s="115" t="s">
        <v>52</v>
      </c>
      <c r="H433" s="115" t="s">
        <v>44</v>
      </c>
      <c r="I433" s="53">
        <v>170.46</v>
      </c>
      <c r="J433" s="129" t="s">
        <v>1409</v>
      </c>
      <c r="K433" s="127" t="s">
        <v>493</v>
      </c>
      <c r="L433" s="115">
        <v>60</v>
      </c>
      <c r="M433" s="115">
        <v>0</v>
      </c>
      <c r="N433" s="115">
        <v>60</v>
      </c>
      <c r="O433" s="136" t="s">
        <v>1410</v>
      </c>
      <c r="P433" s="136">
        <v>3150645000</v>
      </c>
      <c r="Q433" s="6" t="s">
        <v>651</v>
      </c>
      <c r="R433" s="6" t="s">
        <v>463</v>
      </c>
      <c r="S433" s="136">
        <v>425000</v>
      </c>
      <c r="T433" s="136">
        <v>103000</v>
      </c>
      <c r="U433" s="136">
        <v>2000000</v>
      </c>
      <c r="V433" s="136">
        <v>0</v>
      </c>
      <c r="W433" s="136">
        <v>2000000</v>
      </c>
      <c r="X433" s="136">
        <v>0</v>
      </c>
    </row>
    <row r="434" spans="1:24" ht="79.5" customHeight="1" x14ac:dyDescent="0.25">
      <c r="A434" s="139" t="s">
        <v>1411</v>
      </c>
      <c r="B434" s="125"/>
      <c r="C434" s="125"/>
      <c r="D434" s="115" t="s">
        <v>1412</v>
      </c>
      <c r="E434" s="146" t="s">
        <v>1413</v>
      </c>
      <c r="F434" s="122">
        <v>162</v>
      </c>
      <c r="G434" s="115"/>
      <c r="H434" s="115"/>
      <c r="I434" s="53"/>
      <c r="J434" s="156" t="s">
        <v>1414</v>
      </c>
      <c r="K434" s="154" t="s">
        <v>1415</v>
      </c>
      <c r="L434" s="115">
        <v>60</v>
      </c>
      <c r="M434" s="115" t="s">
        <v>682</v>
      </c>
      <c r="N434" s="115">
        <v>63</v>
      </c>
      <c r="O434" s="136" t="s">
        <v>1416</v>
      </c>
      <c r="P434" s="136">
        <v>2332800000</v>
      </c>
      <c r="Q434" s="6" t="s">
        <v>53</v>
      </c>
      <c r="R434" s="6" t="s">
        <v>683</v>
      </c>
      <c r="S434" s="136">
        <v>240000</v>
      </c>
      <c r="T434" s="136">
        <v>50000</v>
      </c>
      <c r="U434" s="136">
        <v>2000000</v>
      </c>
      <c r="V434" s="136">
        <v>0</v>
      </c>
      <c r="W434" s="136">
        <v>20000000</v>
      </c>
      <c r="X434" s="136">
        <v>5000000</v>
      </c>
    </row>
    <row r="435" spans="1:24" ht="39" customHeight="1" x14ac:dyDescent="0.25">
      <c r="A435" s="139" t="s">
        <v>1411</v>
      </c>
      <c r="B435" s="125"/>
      <c r="C435" s="125"/>
      <c r="D435" s="115" t="s">
        <v>1417</v>
      </c>
      <c r="E435" s="146"/>
      <c r="F435" s="122" t="s">
        <v>1418</v>
      </c>
      <c r="G435" s="115" t="s">
        <v>96</v>
      </c>
      <c r="H435" s="115" t="s">
        <v>44</v>
      </c>
      <c r="I435" s="53">
        <v>198.51</v>
      </c>
      <c r="J435" s="156"/>
      <c r="K435" s="154"/>
      <c r="L435" s="146" t="s">
        <v>687</v>
      </c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</row>
    <row r="436" spans="1:24" ht="91.5" customHeight="1" x14ac:dyDescent="0.25">
      <c r="A436" s="36" t="s">
        <v>1419</v>
      </c>
      <c r="B436" s="123"/>
      <c r="C436" s="123"/>
      <c r="D436" s="115" t="s">
        <v>1420</v>
      </c>
      <c r="E436" s="147" t="s">
        <v>1421</v>
      </c>
      <c r="F436" s="143" t="s">
        <v>1422</v>
      </c>
      <c r="G436" s="115"/>
      <c r="H436" s="115"/>
      <c r="I436" s="53"/>
      <c r="J436" s="129">
        <v>44501</v>
      </c>
      <c r="K436" s="127" t="s">
        <v>1423</v>
      </c>
      <c r="L436" s="115">
        <v>60</v>
      </c>
      <c r="M436" s="115">
        <v>0</v>
      </c>
      <c r="N436" s="115">
        <v>60</v>
      </c>
      <c r="O436" s="6" t="s">
        <v>1424</v>
      </c>
      <c r="P436" s="136">
        <v>1900357200</v>
      </c>
      <c r="Q436" s="6" t="s">
        <v>651</v>
      </c>
      <c r="R436" s="6" t="s">
        <v>835</v>
      </c>
      <c r="S436" s="136" t="s">
        <v>1425</v>
      </c>
      <c r="T436" s="136" t="s">
        <v>1426</v>
      </c>
      <c r="U436" s="136">
        <v>2000000</v>
      </c>
      <c r="V436" s="136">
        <v>1500000</v>
      </c>
      <c r="W436" s="136">
        <v>5000000</v>
      </c>
      <c r="X436" s="136">
        <v>2000000</v>
      </c>
    </row>
    <row r="437" spans="1:24" ht="15" customHeight="1" x14ac:dyDescent="0.25">
      <c r="A437" s="36" t="s">
        <v>1419</v>
      </c>
      <c r="B437" s="124"/>
      <c r="C437" s="124"/>
      <c r="D437" s="115" t="s">
        <v>1427</v>
      </c>
      <c r="E437" s="149"/>
      <c r="F437" s="145"/>
      <c r="G437" s="115" t="s">
        <v>52</v>
      </c>
      <c r="H437" s="115" t="s">
        <v>44</v>
      </c>
      <c r="I437" s="53">
        <v>133.29</v>
      </c>
      <c r="J437" s="129" t="s">
        <v>734</v>
      </c>
      <c r="K437" s="127" t="s">
        <v>1428</v>
      </c>
      <c r="L437" s="115">
        <v>60</v>
      </c>
      <c r="M437" s="115">
        <v>0</v>
      </c>
      <c r="N437" s="115">
        <v>60</v>
      </c>
      <c r="O437" s="142" t="s">
        <v>97</v>
      </c>
      <c r="P437" s="161"/>
      <c r="Q437" s="161"/>
      <c r="R437" s="161"/>
      <c r="S437" s="161"/>
      <c r="T437" s="161"/>
      <c r="U437" s="161"/>
      <c r="V437" s="161"/>
      <c r="W437" s="161"/>
      <c r="X437" s="162"/>
    </row>
    <row r="438" spans="1:24" ht="15" customHeight="1" x14ac:dyDescent="0.25">
      <c r="A438" s="36" t="s">
        <v>1429</v>
      </c>
      <c r="B438" s="123"/>
      <c r="C438" s="123"/>
      <c r="D438" s="115" t="s">
        <v>1430</v>
      </c>
      <c r="E438" s="147" t="s">
        <v>1431</v>
      </c>
      <c r="F438" s="143">
        <v>80.034999999999997</v>
      </c>
      <c r="G438" s="115"/>
      <c r="H438" s="115"/>
      <c r="I438" s="53"/>
      <c r="J438" s="129">
        <v>42826</v>
      </c>
      <c r="K438" s="127">
        <v>44651</v>
      </c>
      <c r="L438" s="115">
        <v>60</v>
      </c>
      <c r="M438" s="115">
        <v>0</v>
      </c>
      <c r="N438" s="115">
        <v>60</v>
      </c>
      <c r="O438" s="136">
        <v>550000</v>
      </c>
      <c r="P438" s="136">
        <v>2641155000</v>
      </c>
      <c r="Q438" s="6" t="s">
        <v>35</v>
      </c>
      <c r="R438" s="6" t="s">
        <v>50</v>
      </c>
      <c r="S438" s="136">
        <v>550000</v>
      </c>
      <c r="T438" s="136">
        <v>103000</v>
      </c>
      <c r="U438" s="136">
        <v>2000000</v>
      </c>
      <c r="V438" s="136">
        <v>0</v>
      </c>
      <c r="W438" s="136">
        <v>2000000</v>
      </c>
      <c r="X438" s="136">
        <v>0</v>
      </c>
    </row>
    <row r="439" spans="1:24" ht="15" customHeight="1" x14ac:dyDescent="0.25">
      <c r="A439" s="36" t="s">
        <v>1429</v>
      </c>
      <c r="B439" s="124"/>
      <c r="C439" s="124"/>
      <c r="D439" s="115" t="s">
        <v>1432</v>
      </c>
      <c r="E439" s="149"/>
      <c r="F439" s="145"/>
      <c r="G439" s="115" t="s">
        <v>52</v>
      </c>
      <c r="H439" s="115" t="s">
        <v>44</v>
      </c>
      <c r="I439" s="53">
        <v>80.034999999999997</v>
      </c>
      <c r="J439" s="129">
        <v>44767</v>
      </c>
      <c r="K439" s="127">
        <v>45131</v>
      </c>
      <c r="L439" s="115">
        <v>12</v>
      </c>
      <c r="M439" s="115">
        <v>0</v>
      </c>
      <c r="N439" s="115">
        <v>12</v>
      </c>
      <c r="O439" s="136">
        <v>550000</v>
      </c>
      <c r="P439" s="136">
        <v>528231000</v>
      </c>
      <c r="Q439" s="6" t="s">
        <v>67</v>
      </c>
      <c r="R439" s="6" t="s">
        <v>41</v>
      </c>
      <c r="S439" s="136">
        <v>550000</v>
      </c>
      <c r="T439" s="136">
        <v>105000</v>
      </c>
      <c r="U439" s="136">
        <v>2000000</v>
      </c>
      <c r="V439" s="136">
        <v>0</v>
      </c>
      <c r="W439" s="136">
        <v>2000000</v>
      </c>
      <c r="X439" s="136">
        <v>0</v>
      </c>
    </row>
    <row r="440" spans="1:24" ht="15" customHeight="1" x14ac:dyDescent="0.25">
      <c r="A440" s="125" t="s">
        <v>1433</v>
      </c>
      <c r="B440" s="125"/>
      <c r="C440" s="125"/>
      <c r="D440" s="115" t="s">
        <v>1434</v>
      </c>
      <c r="E440" s="115" t="s">
        <v>1435</v>
      </c>
      <c r="F440" s="122">
        <v>103.44</v>
      </c>
      <c r="G440" s="115" t="s">
        <v>43</v>
      </c>
      <c r="H440" s="115">
        <v>1</v>
      </c>
      <c r="I440" s="53">
        <v>103.44</v>
      </c>
      <c r="J440" s="129">
        <v>43922</v>
      </c>
      <c r="K440" s="127">
        <v>45747</v>
      </c>
      <c r="L440" s="115">
        <v>60</v>
      </c>
      <c r="M440" s="115">
        <v>0</v>
      </c>
      <c r="N440" s="115">
        <v>60</v>
      </c>
      <c r="O440" s="136">
        <v>380000</v>
      </c>
      <c r="P440" s="136">
        <v>2358432000</v>
      </c>
      <c r="Q440" s="6" t="s">
        <v>35</v>
      </c>
      <c r="R440" s="6" t="s">
        <v>50</v>
      </c>
      <c r="S440" s="136">
        <v>380000</v>
      </c>
      <c r="T440" s="136">
        <v>103000</v>
      </c>
      <c r="U440" s="136">
        <v>2000000</v>
      </c>
      <c r="V440" s="136">
        <v>1500000</v>
      </c>
      <c r="W440" s="136">
        <v>2000000</v>
      </c>
      <c r="X440" s="136">
        <v>0</v>
      </c>
    </row>
    <row r="441" spans="1:24" ht="15" customHeight="1" x14ac:dyDescent="0.25">
      <c r="A441" s="36" t="s">
        <v>1436</v>
      </c>
      <c r="B441" s="123"/>
      <c r="C441" s="123"/>
      <c r="D441" s="115" t="s">
        <v>1437</v>
      </c>
      <c r="E441" s="147" t="s">
        <v>1438</v>
      </c>
      <c r="F441" s="143">
        <v>10</v>
      </c>
      <c r="G441" s="115"/>
      <c r="H441" s="115"/>
      <c r="I441" s="53"/>
      <c r="J441" s="129" t="s">
        <v>804</v>
      </c>
      <c r="K441" s="127">
        <v>44469</v>
      </c>
      <c r="L441" s="115">
        <v>24</v>
      </c>
      <c r="M441" s="115">
        <v>0</v>
      </c>
      <c r="N441" s="115">
        <v>24</v>
      </c>
      <c r="O441" s="136">
        <v>1300000</v>
      </c>
      <c r="P441" s="136">
        <v>312000000</v>
      </c>
      <c r="Q441" s="6" t="s">
        <v>67</v>
      </c>
      <c r="R441" s="6" t="s">
        <v>805</v>
      </c>
      <c r="S441" s="136">
        <v>1300000</v>
      </c>
      <c r="T441" s="136">
        <v>103000</v>
      </c>
      <c r="U441" s="136">
        <v>2000000</v>
      </c>
      <c r="V441" s="136">
        <v>0</v>
      </c>
      <c r="W441" s="136">
        <v>2000000</v>
      </c>
      <c r="X441" s="136">
        <v>0</v>
      </c>
    </row>
    <row r="442" spans="1:24" ht="15" customHeight="1" x14ac:dyDescent="0.25">
      <c r="A442" s="36" t="s">
        <v>1436</v>
      </c>
      <c r="B442" s="124"/>
      <c r="C442" s="124"/>
      <c r="D442" s="115" t="s">
        <v>1439</v>
      </c>
      <c r="E442" s="149"/>
      <c r="F442" s="145"/>
      <c r="G442" s="115" t="s">
        <v>52</v>
      </c>
      <c r="H442" s="115" t="s">
        <v>44</v>
      </c>
      <c r="I442" s="53">
        <v>10</v>
      </c>
      <c r="J442" s="129" t="s">
        <v>1440</v>
      </c>
      <c r="K442" s="127" t="s">
        <v>1441</v>
      </c>
      <c r="L442" s="115">
        <v>24</v>
      </c>
      <c r="M442" s="115">
        <v>0</v>
      </c>
      <c r="N442" s="115">
        <v>24</v>
      </c>
      <c r="O442" s="136">
        <v>1300000</v>
      </c>
      <c r="P442" s="136">
        <v>312000000</v>
      </c>
      <c r="Q442" s="6" t="s">
        <v>67</v>
      </c>
      <c r="R442" s="6" t="s">
        <v>1122</v>
      </c>
      <c r="S442" s="136">
        <v>1300000</v>
      </c>
      <c r="T442" s="136">
        <v>105000</v>
      </c>
      <c r="U442" s="136">
        <v>2000000</v>
      </c>
      <c r="V442" s="136">
        <v>0</v>
      </c>
      <c r="W442" s="136">
        <v>2000000</v>
      </c>
      <c r="X442" s="136">
        <v>0</v>
      </c>
    </row>
    <row r="443" spans="1:24" ht="15" customHeight="1" x14ac:dyDescent="0.25">
      <c r="A443" s="36" t="s">
        <v>1442</v>
      </c>
      <c r="B443" s="123"/>
      <c r="C443" s="123"/>
      <c r="D443" s="115" t="s">
        <v>1443</v>
      </c>
      <c r="E443" s="147" t="s">
        <v>1444</v>
      </c>
      <c r="F443" s="122">
        <v>36.340000000000003</v>
      </c>
      <c r="G443" s="115"/>
      <c r="H443" s="115"/>
      <c r="I443" s="53"/>
      <c r="J443" s="129">
        <v>43836</v>
      </c>
      <c r="K443" s="127">
        <v>44566</v>
      </c>
      <c r="L443" s="115">
        <v>24</v>
      </c>
      <c r="M443" s="115">
        <v>0</v>
      </c>
      <c r="N443" s="115">
        <v>24</v>
      </c>
      <c r="O443" s="136">
        <v>800000</v>
      </c>
      <c r="P443" s="136">
        <v>697728000</v>
      </c>
      <c r="Q443" s="6" t="s">
        <v>35</v>
      </c>
      <c r="R443" s="6" t="s">
        <v>159</v>
      </c>
      <c r="S443" s="136">
        <v>800000</v>
      </c>
      <c r="T443" s="136">
        <v>103000</v>
      </c>
      <c r="U443" s="136">
        <v>2000000</v>
      </c>
      <c r="V443" s="136">
        <v>1500000</v>
      </c>
      <c r="W443" s="136">
        <v>5000000</v>
      </c>
      <c r="X443" s="136">
        <v>5000000</v>
      </c>
    </row>
    <row r="444" spans="1:24" ht="15" customHeight="1" x14ac:dyDescent="0.25">
      <c r="A444" s="36" t="s">
        <v>1442</v>
      </c>
      <c r="B444" s="124"/>
      <c r="C444" s="124"/>
      <c r="D444" s="115" t="s">
        <v>1445</v>
      </c>
      <c r="E444" s="149"/>
      <c r="F444" s="122" t="s">
        <v>1446</v>
      </c>
      <c r="G444" s="115" t="s">
        <v>52</v>
      </c>
      <c r="H444" s="115" t="s">
        <v>44</v>
      </c>
      <c r="I444" s="53">
        <v>39.840000000000003</v>
      </c>
      <c r="J444" s="129">
        <v>44639</v>
      </c>
      <c r="K444" s="127">
        <v>45369</v>
      </c>
      <c r="L444" s="115">
        <v>24</v>
      </c>
      <c r="M444" s="115">
        <v>0</v>
      </c>
      <c r="N444" s="115">
        <v>24</v>
      </c>
      <c r="O444" s="136">
        <v>800000</v>
      </c>
      <c r="P444" s="136">
        <v>764928000</v>
      </c>
      <c r="Q444" s="6" t="s">
        <v>35</v>
      </c>
      <c r="R444" s="6" t="s">
        <v>159</v>
      </c>
      <c r="S444" s="136">
        <v>800000</v>
      </c>
      <c r="T444" s="136">
        <v>105000</v>
      </c>
      <c r="U444" s="136">
        <v>2000000</v>
      </c>
      <c r="V444" s="136">
        <v>1500000</v>
      </c>
      <c r="W444" s="136">
        <v>5000000</v>
      </c>
      <c r="X444" s="136">
        <v>5000000</v>
      </c>
    </row>
    <row r="445" spans="1:24" ht="15" customHeight="1" x14ac:dyDescent="0.25">
      <c r="A445" s="125" t="s">
        <v>1447</v>
      </c>
      <c r="B445" s="125"/>
      <c r="C445" s="125"/>
      <c r="D445" s="115" t="s">
        <v>1448</v>
      </c>
      <c r="E445" s="115" t="s">
        <v>1449</v>
      </c>
      <c r="F445" s="122">
        <v>93.78</v>
      </c>
      <c r="G445" s="115" t="s">
        <v>96</v>
      </c>
      <c r="H445" s="115">
        <v>2</v>
      </c>
      <c r="I445" s="53">
        <v>93.78</v>
      </c>
      <c r="J445" s="129">
        <v>43668</v>
      </c>
      <c r="K445" s="127">
        <v>44763</v>
      </c>
      <c r="L445" s="115">
        <v>36</v>
      </c>
      <c r="M445" s="115">
        <v>0</v>
      </c>
      <c r="N445" s="115">
        <v>36</v>
      </c>
      <c r="O445" s="136">
        <v>250000</v>
      </c>
      <c r="P445" s="136">
        <v>844020000</v>
      </c>
      <c r="Q445" s="6" t="s">
        <v>358</v>
      </c>
      <c r="R445" s="6" t="s">
        <v>36</v>
      </c>
      <c r="S445" s="136">
        <v>250000</v>
      </c>
      <c r="T445" s="136">
        <v>103000</v>
      </c>
      <c r="U445" s="136">
        <v>2000000</v>
      </c>
      <c r="V445" s="136">
        <v>1500000</v>
      </c>
      <c r="W445" s="136">
        <v>2000000</v>
      </c>
      <c r="X445" s="136">
        <v>0</v>
      </c>
    </row>
    <row r="446" spans="1:24" ht="15" customHeight="1" x14ac:dyDescent="0.25">
      <c r="A446" s="36" t="s">
        <v>1450</v>
      </c>
      <c r="B446" s="123"/>
      <c r="C446" s="123"/>
      <c r="D446" s="115" t="s">
        <v>1451</v>
      </c>
      <c r="E446" s="147" t="s">
        <v>1452</v>
      </c>
      <c r="F446" s="143">
        <v>25.76</v>
      </c>
      <c r="G446" s="115"/>
      <c r="H446" s="115"/>
      <c r="I446" s="53"/>
      <c r="J446" s="129">
        <v>44242</v>
      </c>
      <c r="K446" s="127">
        <v>44606</v>
      </c>
      <c r="L446" s="115">
        <v>12</v>
      </c>
      <c r="M446" s="115">
        <v>0</v>
      </c>
      <c r="N446" s="115">
        <v>12</v>
      </c>
      <c r="O446" s="136">
        <v>550000</v>
      </c>
      <c r="P446" s="136">
        <v>170016000</v>
      </c>
      <c r="Q446" s="6" t="s">
        <v>67</v>
      </c>
      <c r="R446" s="6" t="s">
        <v>41</v>
      </c>
      <c r="S446" s="136">
        <v>550000</v>
      </c>
      <c r="T446" s="136">
        <v>50000</v>
      </c>
      <c r="U446" s="136">
        <v>2000000</v>
      </c>
      <c r="V446" s="136">
        <v>1500000</v>
      </c>
      <c r="W446" s="136">
        <v>2000000</v>
      </c>
      <c r="X446" s="136">
        <v>0</v>
      </c>
    </row>
    <row r="447" spans="1:24" ht="15" customHeight="1" x14ac:dyDescent="0.25">
      <c r="A447" s="36" t="s">
        <v>1450</v>
      </c>
      <c r="B447" s="126"/>
      <c r="C447" s="126"/>
      <c r="D447" s="115" t="s">
        <v>1453</v>
      </c>
      <c r="E447" s="148"/>
      <c r="F447" s="144"/>
      <c r="G447" s="115"/>
      <c r="H447" s="115"/>
      <c r="I447" s="53"/>
      <c r="J447" s="129">
        <v>44378</v>
      </c>
      <c r="K447" s="127">
        <v>44742</v>
      </c>
      <c r="L447" s="115">
        <v>12</v>
      </c>
      <c r="M447" s="115">
        <v>0</v>
      </c>
      <c r="N447" s="115">
        <v>12</v>
      </c>
      <c r="O447" s="157" t="s">
        <v>1454</v>
      </c>
      <c r="P447" s="158"/>
      <c r="Q447" s="158"/>
      <c r="R447" s="158"/>
      <c r="S447" s="158"/>
      <c r="T447" s="158"/>
      <c r="U447" s="158"/>
      <c r="V447" s="158"/>
      <c r="W447" s="158"/>
      <c r="X447" s="159"/>
    </row>
    <row r="448" spans="1:24" ht="15" customHeight="1" x14ac:dyDescent="0.25">
      <c r="A448" s="36" t="s">
        <v>1450</v>
      </c>
      <c r="B448" s="124"/>
      <c r="C448" s="124"/>
      <c r="D448" s="115" t="s">
        <v>1455</v>
      </c>
      <c r="E448" s="149"/>
      <c r="F448" s="145"/>
      <c r="G448" s="115" t="s">
        <v>96</v>
      </c>
      <c r="H448" s="115" t="s">
        <v>44</v>
      </c>
      <c r="I448" s="53">
        <v>25.76</v>
      </c>
      <c r="J448" s="129">
        <v>44463</v>
      </c>
      <c r="K448" s="127">
        <v>44827</v>
      </c>
      <c r="L448" s="115">
        <v>12</v>
      </c>
      <c r="M448" s="115">
        <v>0</v>
      </c>
      <c r="N448" s="115">
        <v>12</v>
      </c>
      <c r="O448" s="157" t="s">
        <v>1456</v>
      </c>
      <c r="P448" s="158"/>
      <c r="Q448" s="158"/>
      <c r="R448" s="158"/>
      <c r="S448" s="158"/>
      <c r="T448" s="158"/>
      <c r="U448" s="158"/>
      <c r="V448" s="158"/>
      <c r="W448" s="158"/>
      <c r="X448" s="159"/>
    </row>
    <row r="449" spans="1:24" ht="42" customHeight="1" x14ac:dyDescent="0.25">
      <c r="A449" s="36" t="s">
        <v>1457</v>
      </c>
      <c r="B449" s="123"/>
      <c r="C449" s="123"/>
      <c r="D449" s="115" t="s">
        <v>1458</v>
      </c>
      <c r="E449" s="147" t="s">
        <v>1459</v>
      </c>
      <c r="F449" s="143">
        <v>102</v>
      </c>
      <c r="G449" s="115"/>
      <c r="H449" s="115"/>
      <c r="I449" s="53"/>
      <c r="J449" s="129">
        <v>44576</v>
      </c>
      <c r="K449" s="127">
        <v>46401</v>
      </c>
      <c r="L449" s="115">
        <v>60</v>
      </c>
      <c r="M449" s="115">
        <v>0</v>
      </c>
      <c r="N449" s="115">
        <v>60</v>
      </c>
      <c r="O449" s="136" t="s">
        <v>1460</v>
      </c>
      <c r="P449" s="136">
        <v>1315800000</v>
      </c>
      <c r="Q449" s="6" t="s">
        <v>53</v>
      </c>
      <c r="R449" s="6" t="s">
        <v>153</v>
      </c>
      <c r="S449" s="136">
        <v>250000</v>
      </c>
      <c r="T449" s="136">
        <v>105000</v>
      </c>
      <c r="U449" s="136">
        <v>2000000</v>
      </c>
      <c r="V449" s="136">
        <v>1500000</v>
      </c>
      <c r="W449" s="136">
        <v>5000000</v>
      </c>
      <c r="X449" s="136">
        <v>5000000</v>
      </c>
    </row>
    <row r="450" spans="1:24" ht="15" customHeight="1" x14ac:dyDescent="0.25">
      <c r="A450" s="36" t="s">
        <v>1457</v>
      </c>
      <c r="B450" s="124"/>
      <c r="C450" s="124"/>
      <c r="D450" s="115" t="s">
        <v>1461</v>
      </c>
      <c r="E450" s="149"/>
      <c r="F450" s="145"/>
      <c r="G450" s="115" t="s">
        <v>43</v>
      </c>
      <c r="H450" s="115">
        <v>2</v>
      </c>
      <c r="I450" s="53">
        <v>102</v>
      </c>
      <c r="J450" s="129">
        <v>44621</v>
      </c>
      <c r="K450" s="127">
        <v>46446</v>
      </c>
      <c r="L450" s="115">
        <v>60</v>
      </c>
      <c r="M450" s="115">
        <v>0</v>
      </c>
      <c r="N450" s="115">
        <v>60</v>
      </c>
      <c r="O450" s="157" t="s">
        <v>97</v>
      </c>
      <c r="P450" s="158"/>
      <c r="Q450" s="158"/>
      <c r="R450" s="158"/>
      <c r="S450" s="158"/>
      <c r="T450" s="158"/>
      <c r="U450" s="158"/>
      <c r="V450" s="158"/>
      <c r="W450" s="158"/>
      <c r="X450" s="159"/>
    </row>
    <row r="451" spans="1:24" ht="27" customHeight="1" x14ac:dyDescent="0.25">
      <c r="A451" s="125" t="s">
        <v>1462</v>
      </c>
      <c r="B451" s="125"/>
      <c r="C451" s="125"/>
      <c r="D451" s="115" t="s">
        <v>1463</v>
      </c>
      <c r="E451" s="115" t="s">
        <v>1464</v>
      </c>
      <c r="F451" s="122">
        <v>49.43</v>
      </c>
      <c r="G451" s="115" t="s">
        <v>52</v>
      </c>
      <c r="H451" s="115" t="s">
        <v>44</v>
      </c>
      <c r="I451" s="53">
        <v>49.43</v>
      </c>
      <c r="J451" s="129">
        <v>43154</v>
      </c>
      <c r="K451" s="127">
        <v>44979</v>
      </c>
      <c r="L451" s="115">
        <v>60</v>
      </c>
      <c r="M451" s="115">
        <v>0</v>
      </c>
      <c r="N451" s="115">
        <v>60</v>
      </c>
      <c r="O451" s="136" t="s">
        <v>1465</v>
      </c>
      <c r="P451" s="136">
        <v>1387994400</v>
      </c>
      <c r="Q451" s="6" t="s">
        <v>200</v>
      </c>
      <c r="R451" s="6" t="s">
        <v>104</v>
      </c>
      <c r="S451" s="136">
        <v>450000</v>
      </c>
      <c r="T451" s="136">
        <v>103000</v>
      </c>
      <c r="U451" s="136">
        <v>2000000</v>
      </c>
      <c r="V451" s="136">
        <v>0</v>
      </c>
      <c r="W451" s="136">
        <v>2000000</v>
      </c>
      <c r="X451" s="136">
        <v>0</v>
      </c>
    </row>
    <row r="452" spans="1:24" ht="27" customHeight="1" x14ac:dyDescent="0.25">
      <c r="A452" s="139" t="s">
        <v>1466</v>
      </c>
      <c r="B452" s="125"/>
      <c r="C452" s="125"/>
      <c r="D452" s="115" t="s">
        <v>1467</v>
      </c>
      <c r="E452" s="146" t="s">
        <v>1468</v>
      </c>
      <c r="F452" s="122">
        <v>33.18</v>
      </c>
      <c r="G452" s="115"/>
      <c r="H452" s="115"/>
      <c r="I452" s="53"/>
      <c r="J452" s="156">
        <v>42979</v>
      </c>
      <c r="K452" s="154" t="s">
        <v>1014</v>
      </c>
      <c r="L452" s="115">
        <v>60</v>
      </c>
      <c r="M452" s="115">
        <v>0</v>
      </c>
      <c r="N452" s="115">
        <v>60</v>
      </c>
      <c r="O452" s="136">
        <v>380000</v>
      </c>
      <c r="P452" s="136">
        <v>756504000</v>
      </c>
      <c r="Q452" s="6" t="s">
        <v>35</v>
      </c>
      <c r="R452" s="6" t="s">
        <v>50</v>
      </c>
      <c r="S452" s="136">
        <v>380000</v>
      </c>
      <c r="T452" s="136">
        <v>103000</v>
      </c>
      <c r="U452" s="136">
        <v>2000000</v>
      </c>
      <c r="V452" s="136">
        <v>0</v>
      </c>
      <c r="W452" s="136">
        <v>2000000</v>
      </c>
      <c r="X452" s="136">
        <v>0</v>
      </c>
    </row>
    <row r="453" spans="1:24" ht="15" customHeight="1" x14ac:dyDescent="0.25">
      <c r="A453" s="139" t="s">
        <v>1466</v>
      </c>
      <c r="B453" s="125"/>
      <c r="C453" s="125"/>
      <c r="D453" s="115" t="s">
        <v>1469</v>
      </c>
      <c r="E453" s="146"/>
      <c r="F453" s="122">
        <v>32.07</v>
      </c>
      <c r="G453" s="115" t="s">
        <v>96</v>
      </c>
      <c r="H453" s="115">
        <v>1</v>
      </c>
      <c r="I453" s="53">
        <v>32.07</v>
      </c>
      <c r="J453" s="156"/>
      <c r="K453" s="154"/>
      <c r="L453" s="146" t="s">
        <v>1470</v>
      </c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</row>
    <row r="454" spans="1:24" ht="15" customHeight="1" x14ac:dyDescent="0.25">
      <c r="A454" s="36" t="s">
        <v>1471</v>
      </c>
      <c r="B454" s="123"/>
      <c r="C454" s="123"/>
      <c r="D454" s="115" t="s">
        <v>1472</v>
      </c>
      <c r="E454" s="147" t="s">
        <v>1473</v>
      </c>
      <c r="F454" s="143">
        <v>10</v>
      </c>
      <c r="G454" s="115"/>
      <c r="H454" s="115"/>
      <c r="I454" s="53"/>
      <c r="J454" s="156">
        <v>43798</v>
      </c>
      <c r="K454" s="154">
        <v>44469</v>
      </c>
      <c r="L454" s="115" t="s">
        <v>1474</v>
      </c>
      <c r="M454" s="115">
        <v>0</v>
      </c>
      <c r="N454" s="115" t="s">
        <v>1474</v>
      </c>
      <c r="O454" s="136">
        <v>1300000</v>
      </c>
      <c r="P454" s="136">
        <v>286000000</v>
      </c>
      <c r="Q454" s="6" t="s">
        <v>35</v>
      </c>
      <c r="R454" s="6" t="s">
        <v>159</v>
      </c>
      <c r="S454" s="136">
        <v>1300000</v>
      </c>
      <c r="T454" s="136">
        <v>103000</v>
      </c>
      <c r="U454" s="136">
        <v>2000000</v>
      </c>
      <c r="V454" s="136">
        <v>1500000</v>
      </c>
      <c r="W454" s="136">
        <v>2000000</v>
      </c>
      <c r="X454" s="136">
        <v>0</v>
      </c>
    </row>
    <row r="455" spans="1:24" ht="15" customHeight="1" x14ac:dyDescent="0.25">
      <c r="A455" s="36" t="s">
        <v>1471</v>
      </c>
      <c r="B455" s="126"/>
      <c r="C455" s="126"/>
      <c r="D455" s="115" t="s">
        <v>1475</v>
      </c>
      <c r="E455" s="148"/>
      <c r="F455" s="144"/>
      <c r="G455" s="115"/>
      <c r="H455" s="115"/>
      <c r="I455" s="53"/>
      <c r="J455" s="156"/>
      <c r="K455" s="154"/>
      <c r="L455" s="146" t="s">
        <v>728</v>
      </c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</row>
    <row r="456" spans="1:24" ht="15" customHeight="1" x14ac:dyDescent="0.25">
      <c r="A456" s="36" t="s">
        <v>1471</v>
      </c>
      <c r="B456" s="124"/>
      <c r="C456" s="124"/>
      <c r="D456" s="115" t="s">
        <v>1476</v>
      </c>
      <c r="E456" s="149"/>
      <c r="F456" s="145"/>
      <c r="G456" s="115" t="s">
        <v>52</v>
      </c>
      <c r="H456" s="115" t="s">
        <v>44</v>
      </c>
      <c r="I456" s="53">
        <v>10</v>
      </c>
      <c r="J456" s="129" t="s">
        <v>807</v>
      </c>
      <c r="K456" s="127" t="s">
        <v>808</v>
      </c>
      <c r="L456" s="115">
        <v>12</v>
      </c>
      <c r="M456" s="115">
        <v>0</v>
      </c>
      <c r="N456" s="115">
        <v>12</v>
      </c>
      <c r="O456" s="136">
        <v>1300000</v>
      </c>
      <c r="P456" s="136">
        <v>156000000</v>
      </c>
      <c r="Q456" s="6" t="s">
        <v>67</v>
      </c>
      <c r="R456" s="6" t="s">
        <v>41</v>
      </c>
      <c r="S456" s="136">
        <v>1300000</v>
      </c>
      <c r="T456" s="136">
        <v>105000</v>
      </c>
      <c r="U456" s="136">
        <v>2000000</v>
      </c>
      <c r="V456" s="136">
        <v>1500000</v>
      </c>
      <c r="W456" s="136">
        <v>2000000</v>
      </c>
      <c r="X456" s="136">
        <v>0</v>
      </c>
    </row>
    <row r="457" spans="1:24" ht="27" customHeight="1" x14ac:dyDescent="0.25">
      <c r="A457" s="36" t="s">
        <v>1477</v>
      </c>
      <c r="B457" s="123"/>
      <c r="C457" s="123"/>
      <c r="D457" s="115" t="s">
        <v>1478</v>
      </c>
      <c r="E457" s="147" t="s">
        <v>1479</v>
      </c>
      <c r="F457" s="143">
        <v>180</v>
      </c>
      <c r="G457" s="115"/>
      <c r="H457" s="115"/>
      <c r="I457" s="53"/>
      <c r="J457" s="129">
        <v>42850</v>
      </c>
      <c r="K457" s="127">
        <v>44675</v>
      </c>
      <c r="L457" s="115">
        <v>60</v>
      </c>
      <c r="M457" s="115">
        <v>0</v>
      </c>
      <c r="N457" s="115">
        <v>60</v>
      </c>
      <c r="O457" s="136" t="s">
        <v>1480</v>
      </c>
      <c r="P457" s="136">
        <v>3672000000</v>
      </c>
      <c r="Q457" s="6" t="s">
        <v>35</v>
      </c>
      <c r="R457" s="6" t="s">
        <v>50</v>
      </c>
      <c r="S457" s="136">
        <v>325000</v>
      </c>
      <c r="T457" s="136">
        <v>103000</v>
      </c>
      <c r="U457" s="136">
        <v>2000000</v>
      </c>
      <c r="V457" s="136">
        <v>0</v>
      </c>
      <c r="W457" s="136">
        <v>2000000</v>
      </c>
      <c r="X457" s="136">
        <v>0</v>
      </c>
    </row>
    <row r="458" spans="1:24" ht="15" customHeight="1" x14ac:dyDescent="0.25">
      <c r="A458" s="36" t="s">
        <v>1477</v>
      </c>
      <c r="B458" s="124"/>
      <c r="C458" s="124"/>
      <c r="D458" s="115" t="s">
        <v>1481</v>
      </c>
      <c r="E458" s="149"/>
      <c r="F458" s="145"/>
      <c r="G458" s="115" t="s">
        <v>52</v>
      </c>
      <c r="H458" s="115" t="s">
        <v>44</v>
      </c>
      <c r="I458" s="53">
        <v>180</v>
      </c>
      <c r="J458" s="129" t="s">
        <v>1482</v>
      </c>
      <c r="K458" s="127" t="s">
        <v>1483</v>
      </c>
      <c r="L458" s="115">
        <v>12</v>
      </c>
      <c r="M458" s="115">
        <v>0</v>
      </c>
      <c r="N458" s="115">
        <v>12</v>
      </c>
      <c r="O458" s="136">
        <v>350000</v>
      </c>
      <c r="P458" s="136">
        <v>757999200</v>
      </c>
      <c r="Q458" s="6" t="s">
        <v>40</v>
      </c>
      <c r="R458" s="6" t="s">
        <v>41</v>
      </c>
      <c r="S458" s="136">
        <v>325000</v>
      </c>
      <c r="T458" s="136">
        <v>105000</v>
      </c>
      <c r="U458" s="136">
        <v>2000000</v>
      </c>
      <c r="V458" s="136">
        <v>0</v>
      </c>
      <c r="W458" s="136">
        <v>2000000</v>
      </c>
      <c r="X458" s="136">
        <v>0</v>
      </c>
    </row>
    <row r="459" spans="1:24" ht="15" customHeight="1" x14ac:dyDescent="0.25">
      <c r="A459" s="139" t="s">
        <v>1484</v>
      </c>
      <c r="B459" s="125"/>
      <c r="C459" s="125"/>
      <c r="D459" s="115" t="s">
        <v>1485</v>
      </c>
      <c r="E459" s="147" t="s">
        <v>1486</v>
      </c>
      <c r="F459" s="122">
        <v>21</v>
      </c>
      <c r="G459" s="115"/>
      <c r="H459" s="115"/>
      <c r="I459" s="53"/>
      <c r="J459" s="129">
        <v>43983</v>
      </c>
      <c r="K459" s="127" t="s">
        <v>195</v>
      </c>
      <c r="L459" s="115">
        <v>24</v>
      </c>
      <c r="M459" s="115">
        <v>0</v>
      </c>
      <c r="N459" s="115">
        <v>24</v>
      </c>
      <c r="O459" s="136">
        <v>1250000</v>
      </c>
      <c r="P459" s="136">
        <v>630000000</v>
      </c>
      <c r="Q459" s="6" t="s">
        <v>67</v>
      </c>
      <c r="R459" s="6" t="s">
        <v>805</v>
      </c>
      <c r="S459" s="136">
        <v>1250000</v>
      </c>
      <c r="T459" s="136">
        <v>105000</v>
      </c>
      <c r="U459" s="136">
        <v>2000000</v>
      </c>
      <c r="V459" s="136">
        <v>1500000</v>
      </c>
      <c r="W459" s="136">
        <v>2000000</v>
      </c>
      <c r="X459" s="136">
        <v>0</v>
      </c>
    </row>
    <row r="460" spans="1:24" ht="15" customHeight="1" x14ac:dyDescent="0.25">
      <c r="A460" s="139" t="s">
        <v>1484</v>
      </c>
      <c r="B460" s="125"/>
      <c r="C460" s="125"/>
      <c r="D460" s="115" t="s">
        <v>1487</v>
      </c>
      <c r="E460" s="149"/>
      <c r="F460" s="121">
        <v>12</v>
      </c>
      <c r="G460" s="115" t="s">
        <v>43</v>
      </c>
      <c r="H460" s="115" t="s">
        <v>44</v>
      </c>
      <c r="I460" s="53">
        <v>21</v>
      </c>
      <c r="J460" s="129">
        <v>44713</v>
      </c>
      <c r="K460" s="127" t="s">
        <v>74</v>
      </c>
      <c r="L460" s="115">
        <v>24</v>
      </c>
      <c r="M460" s="115">
        <v>0</v>
      </c>
      <c r="N460" s="115">
        <v>24</v>
      </c>
      <c r="O460" s="136">
        <v>1250000</v>
      </c>
      <c r="P460" s="136">
        <v>360000000</v>
      </c>
      <c r="Q460" s="6" t="s">
        <v>67</v>
      </c>
      <c r="R460" s="6" t="s">
        <v>805</v>
      </c>
      <c r="S460" s="136">
        <v>1250000</v>
      </c>
      <c r="T460" s="136">
        <v>105000</v>
      </c>
      <c r="U460" s="136">
        <v>2000000</v>
      </c>
      <c r="V460" s="136">
        <v>1500000</v>
      </c>
      <c r="W460" s="136">
        <v>2000000</v>
      </c>
      <c r="X460" s="136">
        <v>0</v>
      </c>
    </row>
    <row r="461" spans="1:24" ht="15" customHeight="1" x14ac:dyDescent="0.25">
      <c r="A461" s="139" t="s">
        <v>1488</v>
      </c>
      <c r="B461" s="125"/>
      <c r="C461" s="125"/>
      <c r="D461" s="115" t="s">
        <v>1489</v>
      </c>
      <c r="E461" s="146" t="s">
        <v>1490</v>
      </c>
      <c r="F461" s="142" t="s">
        <v>1491</v>
      </c>
      <c r="G461" s="115" t="s">
        <v>59</v>
      </c>
      <c r="H461" s="115">
        <v>1</v>
      </c>
      <c r="I461" s="49">
        <v>128</v>
      </c>
      <c r="J461" s="129">
        <v>43556</v>
      </c>
      <c r="K461" s="127">
        <v>45016</v>
      </c>
      <c r="L461" s="115">
        <v>48</v>
      </c>
      <c r="M461" s="115">
        <v>0</v>
      </c>
      <c r="N461" s="115">
        <v>48</v>
      </c>
      <c r="O461" s="160" t="s">
        <v>1492</v>
      </c>
      <c r="P461" s="160"/>
      <c r="Q461" s="6" t="s">
        <v>67</v>
      </c>
      <c r="R461" s="6" t="s">
        <v>1493</v>
      </c>
      <c r="S461" s="136" t="s">
        <v>1080</v>
      </c>
      <c r="T461" s="136" t="s">
        <v>1081</v>
      </c>
      <c r="U461" s="136">
        <v>2000000</v>
      </c>
      <c r="V461" s="136">
        <v>1500000</v>
      </c>
      <c r="W461" s="136">
        <v>2000000</v>
      </c>
      <c r="X461" s="136">
        <v>5000000</v>
      </c>
    </row>
    <row r="462" spans="1:24" ht="27" customHeight="1" x14ac:dyDescent="0.25">
      <c r="A462" s="139" t="s">
        <v>1488</v>
      </c>
      <c r="B462" s="125"/>
      <c r="C462" s="125"/>
      <c r="D462" s="115" t="s">
        <v>1494</v>
      </c>
      <c r="E462" s="146"/>
      <c r="F462" s="142"/>
      <c r="G462" s="115" t="s">
        <v>59</v>
      </c>
      <c r="H462" s="115">
        <v>2</v>
      </c>
      <c r="I462" s="49">
        <v>192</v>
      </c>
      <c r="J462" s="129" t="s">
        <v>474</v>
      </c>
      <c r="K462" s="127">
        <v>45016</v>
      </c>
      <c r="L462" s="146" t="s">
        <v>1495</v>
      </c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</row>
    <row r="463" spans="1:24" ht="15" customHeight="1" x14ac:dyDescent="0.25">
      <c r="A463" s="125" t="s">
        <v>1496</v>
      </c>
      <c r="B463" s="125"/>
      <c r="C463" s="125"/>
      <c r="D463" s="115" t="s">
        <v>1497</v>
      </c>
      <c r="E463" s="115" t="s">
        <v>1498</v>
      </c>
      <c r="F463" s="122">
        <v>75.84</v>
      </c>
      <c r="G463" s="115"/>
      <c r="H463" s="115"/>
      <c r="I463" s="53"/>
      <c r="J463" s="129">
        <v>43581</v>
      </c>
      <c r="K463" s="127">
        <v>44676</v>
      </c>
      <c r="L463" s="115">
        <v>36</v>
      </c>
      <c r="M463" s="115">
        <v>0</v>
      </c>
      <c r="N463" s="115">
        <v>36</v>
      </c>
      <c r="O463" s="136">
        <v>500000</v>
      </c>
      <c r="P463" s="136">
        <v>1365120000</v>
      </c>
      <c r="Q463" s="6" t="s">
        <v>658</v>
      </c>
      <c r="R463" s="6" t="s">
        <v>1159</v>
      </c>
      <c r="S463" s="136">
        <v>500000</v>
      </c>
      <c r="T463" s="136">
        <v>103000</v>
      </c>
      <c r="U463" s="136">
        <v>2000000</v>
      </c>
      <c r="V463" s="136">
        <v>0</v>
      </c>
      <c r="W463" s="136">
        <v>2000000</v>
      </c>
      <c r="X463" s="136">
        <v>0</v>
      </c>
    </row>
    <row r="464" spans="1:24" ht="15" customHeight="1" x14ac:dyDescent="0.25">
      <c r="A464" s="36" t="s">
        <v>1499</v>
      </c>
      <c r="B464" s="123"/>
      <c r="C464" s="123"/>
      <c r="D464" s="115" t="s">
        <v>1500</v>
      </c>
      <c r="E464" s="115" t="s">
        <v>1501</v>
      </c>
      <c r="F464" s="122" t="s">
        <v>1502</v>
      </c>
      <c r="G464" s="115" t="s">
        <v>59</v>
      </c>
      <c r="H464" s="115">
        <v>1</v>
      </c>
      <c r="I464" s="53">
        <v>37.799999999999997</v>
      </c>
      <c r="J464" s="129" t="s">
        <v>474</v>
      </c>
      <c r="K464" s="127">
        <v>44316</v>
      </c>
      <c r="L464" s="115">
        <v>24</v>
      </c>
      <c r="M464" s="115">
        <v>0</v>
      </c>
      <c r="N464" s="115">
        <v>24</v>
      </c>
      <c r="O464" s="180" t="s">
        <v>1503</v>
      </c>
      <c r="P464" s="171"/>
      <c r="Q464" s="171"/>
      <c r="R464" s="171"/>
      <c r="S464" s="136" t="s">
        <v>1504</v>
      </c>
      <c r="T464" s="136">
        <v>50000</v>
      </c>
      <c r="U464" s="136">
        <v>2000000</v>
      </c>
      <c r="V464" s="136">
        <v>0</v>
      </c>
      <c r="W464" s="136">
        <v>2000000</v>
      </c>
      <c r="X464" s="136">
        <v>5000000</v>
      </c>
    </row>
    <row r="465" spans="1:24" ht="15" customHeight="1" x14ac:dyDescent="0.25">
      <c r="A465" s="36" t="s">
        <v>1499</v>
      </c>
      <c r="B465" s="126"/>
      <c r="C465" s="126"/>
      <c r="D465" s="115" t="s">
        <v>1505</v>
      </c>
      <c r="E465" s="147" t="s">
        <v>1506</v>
      </c>
      <c r="F465" s="143" t="s">
        <v>1507</v>
      </c>
      <c r="G465" s="115"/>
      <c r="H465" s="115"/>
      <c r="I465" s="53"/>
      <c r="J465" s="129">
        <v>44294</v>
      </c>
      <c r="K465" s="127">
        <v>44658</v>
      </c>
      <c r="L465" s="115">
        <v>12</v>
      </c>
      <c r="M465" s="115">
        <v>0</v>
      </c>
      <c r="N465" s="115">
        <v>12</v>
      </c>
      <c r="O465" s="136" t="s">
        <v>1508</v>
      </c>
      <c r="P465" s="136">
        <v>36000000</v>
      </c>
      <c r="Q465" s="6" t="s">
        <v>67</v>
      </c>
      <c r="R465" s="6" t="s">
        <v>41</v>
      </c>
      <c r="S465" s="136" t="s">
        <v>1508</v>
      </c>
      <c r="T465" s="136">
        <v>50000</v>
      </c>
      <c r="U465" s="136">
        <v>2000000</v>
      </c>
      <c r="V465" s="136">
        <v>1500000</v>
      </c>
      <c r="W465" s="136">
        <v>2000000</v>
      </c>
      <c r="X465" s="136">
        <v>2000000</v>
      </c>
    </row>
    <row r="466" spans="1:24" ht="15" customHeight="1" x14ac:dyDescent="0.25">
      <c r="A466" s="36" t="s">
        <v>1499</v>
      </c>
      <c r="B466" s="124"/>
      <c r="C466" s="124"/>
      <c r="D466" s="115" t="s">
        <v>1509</v>
      </c>
      <c r="E466" s="149"/>
      <c r="F466" s="145"/>
      <c r="G466" s="115" t="s">
        <v>59</v>
      </c>
      <c r="H466" s="115">
        <v>2</v>
      </c>
      <c r="I466" s="53">
        <v>38.479999999999997</v>
      </c>
      <c r="J466" s="129">
        <v>44659</v>
      </c>
      <c r="K466" s="127">
        <v>45023</v>
      </c>
      <c r="L466" s="115">
        <v>12</v>
      </c>
      <c r="M466" s="115">
        <v>0</v>
      </c>
      <c r="N466" s="115">
        <v>12</v>
      </c>
      <c r="O466" s="136" t="s">
        <v>1508</v>
      </c>
      <c r="P466" s="136">
        <v>36000000</v>
      </c>
      <c r="Q466" s="6" t="s">
        <v>67</v>
      </c>
      <c r="R466" s="6" t="s">
        <v>41</v>
      </c>
      <c r="S466" s="136" t="s">
        <v>1508</v>
      </c>
      <c r="T466" s="136">
        <v>50000</v>
      </c>
      <c r="U466" s="136">
        <v>2000000</v>
      </c>
      <c r="V466" s="136">
        <v>1500000</v>
      </c>
      <c r="W466" s="136">
        <v>2000000</v>
      </c>
      <c r="X466" s="136">
        <v>2000000</v>
      </c>
    </row>
    <row r="467" spans="1:24" ht="15" customHeight="1" x14ac:dyDescent="0.25">
      <c r="A467" s="124" t="s">
        <v>1510</v>
      </c>
      <c r="B467" s="124"/>
      <c r="C467" s="124"/>
      <c r="D467" s="115" t="s">
        <v>1511</v>
      </c>
      <c r="E467" s="115" t="s">
        <v>1512</v>
      </c>
      <c r="F467" s="122">
        <v>6</v>
      </c>
      <c r="G467" s="115" t="s">
        <v>115</v>
      </c>
      <c r="H467" s="115" t="s">
        <v>44</v>
      </c>
      <c r="I467" s="53">
        <v>6</v>
      </c>
      <c r="J467" s="129" t="s">
        <v>1195</v>
      </c>
      <c r="K467" s="127">
        <v>44895</v>
      </c>
      <c r="L467" s="115">
        <v>12</v>
      </c>
      <c r="M467" s="115">
        <v>0</v>
      </c>
      <c r="N467" s="115">
        <v>12</v>
      </c>
      <c r="O467" s="136">
        <v>750000</v>
      </c>
      <c r="P467" s="136">
        <v>54000000</v>
      </c>
      <c r="Q467" s="6" t="s">
        <v>67</v>
      </c>
      <c r="R467" s="6" t="s">
        <v>41</v>
      </c>
      <c r="S467" s="136">
        <v>750000</v>
      </c>
      <c r="T467" s="136">
        <v>105000</v>
      </c>
      <c r="U467" s="136">
        <v>2000000</v>
      </c>
      <c r="V467" s="136">
        <v>1500000</v>
      </c>
      <c r="W467" s="136">
        <v>2000000</v>
      </c>
      <c r="X467" s="136">
        <v>2000000</v>
      </c>
    </row>
    <row r="468" spans="1:24" ht="15" customHeight="1" x14ac:dyDescent="0.25">
      <c r="A468" s="124" t="s">
        <v>1513</v>
      </c>
      <c r="B468" s="124"/>
      <c r="C468" s="124"/>
      <c r="D468" s="115" t="s">
        <v>1514</v>
      </c>
      <c r="E468" s="115" t="s">
        <v>1515</v>
      </c>
      <c r="F468" s="122" t="s">
        <v>1516</v>
      </c>
      <c r="G468" s="115" t="s">
        <v>115</v>
      </c>
      <c r="H468" s="115">
        <v>1</v>
      </c>
      <c r="I468" s="53">
        <v>39.909999999999997</v>
      </c>
      <c r="J468" s="129" t="s">
        <v>1195</v>
      </c>
      <c r="K468" s="127">
        <v>45626</v>
      </c>
      <c r="L468" s="115">
        <v>36</v>
      </c>
      <c r="M468" s="115">
        <v>0</v>
      </c>
      <c r="N468" s="115">
        <v>36</v>
      </c>
      <c r="O468" s="196" t="s">
        <v>1517</v>
      </c>
      <c r="P468" s="197"/>
      <c r="Q468" s="197"/>
      <c r="R468" s="198"/>
      <c r="S468" s="136">
        <v>0</v>
      </c>
      <c r="T468" s="136">
        <v>105000</v>
      </c>
      <c r="U468" s="136">
        <v>0</v>
      </c>
      <c r="V468" s="136">
        <v>0</v>
      </c>
      <c r="W468" s="136">
        <v>0</v>
      </c>
      <c r="X468" s="136">
        <v>0</v>
      </c>
    </row>
    <row r="469" spans="1:24" ht="30" customHeight="1" x14ac:dyDescent="0.25">
      <c r="A469" s="125" t="s">
        <v>1518</v>
      </c>
      <c r="B469" s="125"/>
      <c r="C469" s="125"/>
      <c r="D469" s="115" t="s">
        <v>1519</v>
      </c>
      <c r="E469" s="115" t="s">
        <v>1520</v>
      </c>
      <c r="F469" s="122">
        <v>22.58</v>
      </c>
      <c r="G469" s="115" t="s">
        <v>52</v>
      </c>
      <c r="H469" s="115">
        <v>1</v>
      </c>
      <c r="I469" s="53">
        <v>22.58</v>
      </c>
      <c r="J469" s="129">
        <v>43578</v>
      </c>
      <c r="K469" s="127">
        <v>45404</v>
      </c>
      <c r="L469" s="115">
        <v>60</v>
      </c>
      <c r="M469" s="115">
        <v>0</v>
      </c>
      <c r="N469" s="115">
        <v>60</v>
      </c>
      <c r="O469" s="136">
        <v>560000</v>
      </c>
      <c r="P469" s="136">
        <v>758688000</v>
      </c>
      <c r="Q469" s="6" t="s">
        <v>358</v>
      </c>
      <c r="R469" s="6" t="s">
        <v>104</v>
      </c>
      <c r="S469" s="136" t="s">
        <v>1521</v>
      </c>
      <c r="T469" s="136">
        <v>103000</v>
      </c>
      <c r="U469" s="136">
        <v>2000000</v>
      </c>
      <c r="V469" s="136">
        <v>0</v>
      </c>
      <c r="W469" s="136">
        <v>2000000</v>
      </c>
      <c r="X469" s="136">
        <v>0</v>
      </c>
    </row>
    <row r="470" spans="1:24" ht="15" customHeight="1" x14ac:dyDescent="0.25">
      <c r="A470" s="140" t="s">
        <v>1522</v>
      </c>
      <c r="B470" s="125"/>
      <c r="C470" s="125"/>
      <c r="D470" s="115" t="s">
        <v>1523</v>
      </c>
      <c r="E470" s="146" t="s">
        <v>1524</v>
      </c>
      <c r="F470" s="122">
        <v>330.83</v>
      </c>
      <c r="G470" s="115"/>
      <c r="H470" s="115"/>
      <c r="I470" s="53"/>
      <c r="J470" s="156" t="s">
        <v>1525</v>
      </c>
      <c r="K470" s="154" t="s">
        <v>1526</v>
      </c>
      <c r="L470" s="115">
        <v>60</v>
      </c>
      <c r="M470" s="115">
        <v>0</v>
      </c>
      <c r="N470" s="115">
        <v>60</v>
      </c>
      <c r="O470" s="136">
        <v>265000</v>
      </c>
      <c r="P470" s="136">
        <v>5260197000</v>
      </c>
      <c r="Q470" s="6" t="s">
        <v>35</v>
      </c>
      <c r="R470" s="6" t="s">
        <v>50</v>
      </c>
      <c r="S470" s="136">
        <v>265000</v>
      </c>
      <c r="T470" s="136">
        <v>103000</v>
      </c>
      <c r="U470" s="136">
        <v>2000000</v>
      </c>
      <c r="V470" s="136">
        <v>0</v>
      </c>
      <c r="W470" s="136">
        <v>2000000</v>
      </c>
      <c r="X470" s="136">
        <v>0</v>
      </c>
    </row>
    <row r="471" spans="1:24" ht="15" customHeight="1" x14ac:dyDescent="0.25">
      <c r="A471" s="140" t="s">
        <v>1522</v>
      </c>
      <c r="B471" s="125"/>
      <c r="C471" s="125"/>
      <c r="D471" s="115" t="s">
        <v>1527</v>
      </c>
      <c r="E471" s="146"/>
      <c r="F471" s="122">
        <v>370.24</v>
      </c>
      <c r="G471" s="115" t="s">
        <v>52</v>
      </c>
      <c r="H471" s="115">
        <v>1</v>
      </c>
      <c r="I471" s="122">
        <v>370.24</v>
      </c>
      <c r="J471" s="156"/>
      <c r="K471" s="154"/>
      <c r="L471" s="146" t="s">
        <v>1528</v>
      </c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</row>
    <row r="472" spans="1:24" ht="57" customHeight="1" x14ac:dyDescent="0.25">
      <c r="A472" s="36" t="s">
        <v>1529</v>
      </c>
      <c r="B472" s="123"/>
      <c r="C472" s="123"/>
      <c r="D472" s="115" t="s">
        <v>1530</v>
      </c>
      <c r="E472" s="147" t="s">
        <v>1531</v>
      </c>
      <c r="F472" s="143" t="s">
        <v>1532</v>
      </c>
      <c r="G472" s="115"/>
      <c r="H472" s="115"/>
      <c r="I472" s="53"/>
      <c r="J472" s="163" t="s">
        <v>1533</v>
      </c>
      <c r="K472" s="127" t="s">
        <v>1534</v>
      </c>
      <c r="L472" s="115">
        <v>36</v>
      </c>
      <c r="M472" s="115">
        <v>0</v>
      </c>
      <c r="N472" s="115">
        <v>36</v>
      </c>
      <c r="O472" s="136">
        <v>250000</v>
      </c>
      <c r="P472" s="136">
        <v>2040300000</v>
      </c>
      <c r="Q472" s="6" t="s">
        <v>358</v>
      </c>
      <c r="R472" s="6" t="s">
        <v>36</v>
      </c>
      <c r="S472" s="136">
        <v>250000</v>
      </c>
      <c r="T472" s="136">
        <v>103000</v>
      </c>
      <c r="U472" s="136">
        <v>2000000</v>
      </c>
      <c r="V472" s="136">
        <v>1500000</v>
      </c>
      <c r="W472" s="136">
        <v>5000000</v>
      </c>
      <c r="X472" s="136">
        <v>5000000</v>
      </c>
    </row>
    <row r="473" spans="1:24" ht="15" customHeight="1" x14ac:dyDescent="0.25">
      <c r="A473" s="36" t="s">
        <v>1529</v>
      </c>
      <c r="B473" s="124"/>
      <c r="C473" s="124"/>
      <c r="D473" s="115" t="s">
        <v>1535</v>
      </c>
      <c r="E473" s="149"/>
      <c r="F473" s="145"/>
      <c r="G473" s="115" t="s">
        <v>43</v>
      </c>
      <c r="H473" s="115">
        <v>2</v>
      </c>
      <c r="I473" s="53">
        <v>226.7</v>
      </c>
      <c r="J473" s="164"/>
      <c r="K473" s="127">
        <v>44988</v>
      </c>
      <c r="L473" s="115">
        <v>36</v>
      </c>
      <c r="M473" s="115" t="s">
        <v>1536</v>
      </c>
      <c r="N473" s="115" t="s">
        <v>1537</v>
      </c>
      <c r="O473" s="157" t="s">
        <v>1538</v>
      </c>
      <c r="P473" s="158"/>
      <c r="Q473" s="158"/>
      <c r="R473" s="159"/>
      <c r="S473" s="136">
        <v>250000</v>
      </c>
      <c r="T473" s="136">
        <v>103000</v>
      </c>
      <c r="U473" s="136">
        <v>2000000</v>
      </c>
      <c r="V473" s="136">
        <v>1500000</v>
      </c>
      <c r="W473" s="136">
        <v>5000000</v>
      </c>
      <c r="X473" s="136">
        <v>5000000</v>
      </c>
    </row>
    <row r="474" spans="1:24" ht="39" customHeight="1" x14ac:dyDescent="0.25">
      <c r="A474" s="36" t="s">
        <v>1539</v>
      </c>
      <c r="B474" s="123"/>
      <c r="C474" s="123"/>
      <c r="D474" s="115" t="s">
        <v>1540</v>
      </c>
      <c r="E474" s="147" t="s">
        <v>1541</v>
      </c>
      <c r="F474" s="122">
        <v>63.86</v>
      </c>
      <c r="G474" s="115"/>
      <c r="H474" s="115"/>
      <c r="I474" s="53"/>
      <c r="J474" s="156">
        <v>42750</v>
      </c>
      <c r="K474" s="154">
        <v>44575</v>
      </c>
      <c r="L474" s="115">
        <v>60</v>
      </c>
      <c r="M474" s="115">
        <v>0</v>
      </c>
      <c r="N474" s="115">
        <v>60</v>
      </c>
      <c r="O474" s="136" t="s">
        <v>1542</v>
      </c>
      <c r="P474" s="136">
        <v>1436850000</v>
      </c>
      <c r="Q474" s="6" t="s">
        <v>358</v>
      </c>
      <c r="R474" s="6" t="s">
        <v>50</v>
      </c>
      <c r="S474" s="136">
        <v>350000</v>
      </c>
      <c r="T474" s="136">
        <v>103000</v>
      </c>
      <c r="U474" s="136">
        <v>2000000</v>
      </c>
      <c r="V474" s="136">
        <v>0</v>
      </c>
      <c r="W474" s="136">
        <v>2000000</v>
      </c>
      <c r="X474" s="136">
        <v>0</v>
      </c>
    </row>
    <row r="475" spans="1:24" ht="15" customHeight="1" x14ac:dyDescent="0.25">
      <c r="A475" s="36" t="s">
        <v>1539</v>
      </c>
      <c r="B475" s="126"/>
      <c r="C475" s="126"/>
      <c r="D475" s="115" t="s">
        <v>1543</v>
      </c>
      <c r="E475" s="148"/>
      <c r="F475" s="143">
        <v>64.03</v>
      </c>
      <c r="G475" s="115"/>
      <c r="H475" s="115"/>
      <c r="I475" s="53"/>
      <c r="J475" s="156"/>
      <c r="K475" s="154"/>
      <c r="L475" s="146" t="s">
        <v>1544</v>
      </c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</row>
    <row r="476" spans="1:24" ht="15" customHeight="1" x14ac:dyDescent="0.25">
      <c r="A476" s="64" t="s">
        <v>1539</v>
      </c>
      <c r="B476" s="65"/>
      <c r="C476" s="124"/>
      <c r="D476" s="115" t="s">
        <v>1545</v>
      </c>
      <c r="E476" s="149"/>
      <c r="F476" s="145"/>
      <c r="G476" s="115" t="s">
        <v>96</v>
      </c>
      <c r="H476" s="115" t="s">
        <v>44</v>
      </c>
      <c r="I476" s="53">
        <v>64.03</v>
      </c>
      <c r="J476" s="129">
        <v>44626</v>
      </c>
      <c r="K476" s="127">
        <v>45721</v>
      </c>
      <c r="L476" s="115">
        <v>36</v>
      </c>
      <c r="M476" s="115">
        <v>0</v>
      </c>
      <c r="N476" s="115">
        <v>36</v>
      </c>
      <c r="O476" s="136">
        <v>400000</v>
      </c>
      <c r="P476" s="136">
        <v>922032000</v>
      </c>
      <c r="Q476" s="6" t="s">
        <v>358</v>
      </c>
      <c r="R476" s="6" t="s">
        <v>617</v>
      </c>
      <c r="S476" s="136">
        <v>400000</v>
      </c>
      <c r="T476" s="136">
        <v>105000</v>
      </c>
      <c r="U476" s="136">
        <v>2000000</v>
      </c>
      <c r="V476" s="136">
        <v>0</v>
      </c>
      <c r="W476" s="136">
        <v>2000000</v>
      </c>
      <c r="X476" s="136">
        <v>0</v>
      </c>
    </row>
    <row r="477" spans="1:24" ht="15" customHeight="1" x14ac:dyDescent="0.25">
      <c r="A477" s="126" t="s">
        <v>1546</v>
      </c>
      <c r="B477" s="126"/>
      <c r="C477" s="126"/>
      <c r="D477" s="115" t="s">
        <v>1547</v>
      </c>
      <c r="E477" s="117" t="s">
        <v>1548</v>
      </c>
      <c r="F477" s="120">
        <v>21.68</v>
      </c>
      <c r="G477" s="115" t="s">
        <v>52</v>
      </c>
      <c r="H477" s="115" t="s">
        <v>44</v>
      </c>
      <c r="I477" s="53">
        <v>21.68</v>
      </c>
      <c r="J477" s="129">
        <v>44673</v>
      </c>
      <c r="K477" s="127">
        <v>45768</v>
      </c>
      <c r="L477" s="115">
        <v>36</v>
      </c>
      <c r="M477" s="115">
        <v>0</v>
      </c>
      <c r="N477" s="115">
        <v>36</v>
      </c>
      <c r="O477" s="136">
        <v>575000</v>
      </c>
      <c r="P477" s="136">
        <v>448776000</v>
      </c>
      <c r="Q477" s="6" t="s">
        <v>200</v>
      </c>
      <c r="R477" s="6" t="s">
        <v>201</v>
      </c>
      <c r="S477" s="136">
        <v>400000</v>
      </c>
      <c r="T477" s="136">
        <v>105000</v>
      </c>
      <c r="U477" s="136">
        <v>2000000</v>
      </c>
      <c r="V477" s="136">
        <v>1500000</v>
      </c>
      <c r="W477" s="136">
        <v>5000000</v>
      </c>
      <c r="X477" s="136">
        <v>0</v>
      </c>
    </row>
    <row r="478" spans="1:24" ht="15" customHeight="1" x14ac:dyDescent="0.25">
      <c r="A478" s="36" t="s">
        <v>1549</v>
      </c>
      <c r="B478" s="123"/>
      <c r="C478" s="123"/>
      <c r="D478" s="146" t="s">
        <v>1550</v>
      </c>
      <c r="E478" s="147" t="s">
        <v>1551</v>
      </c>
      <c r="F478" s="143">
        <v>228.18</v>
      </c>
      <c r="G478" s="115"/>
      <c r="H478" s="115"/>
      <c r="I478" s="53"/>
      <c r="J478" s="129">
        <v>42917</v>
      </c>
      <c r="K478" s="127">
        <v>44012</v>
      </c>
      <c r="L478" s="115">
        <v>36</v>
      </c>
      <c r="M478" s="115">
        <v>0</v>
      </c>
      <c r="N478" s="115">
        <v>36</v>
      </c>
      <c r="O478" s="136">
        <v>325000</v>
      </c>
      <c r="P478" s="136">
        <v>2669706000</v>
      </c>
      <c r="Q478" s="6" t="s">
        <v>53</v>
      </c>
      <c r="R478" s="6" t="s">
        <v>1159</v>
      </c>
      <c r="S478" s="136">
        <v>350000</v>
      </c>
      <c r="T478" s="136">
        <v>103000</v>
      </c>
      <c r="U478" s="136">
        <v>2000000</v>
      </c>
      <c r="V478" s="136">
        <v>0</v>
      </c>
      <c r="W478" s="136">
        <v>13000000</v>
      </c>
      <c r="X478" s="136">
        <v>8000000</v>
      </c>
    </row>
    <row r="479" spans="1:24" ht="15" customHeight="1" x14ac:dyDescent="0.25">
      <c r="A479" s="36" t="s">
        <v>1549</v>
      </c>
      <c r="B479" s="126"/>
      <c r="C479" s="126"/>
      <c r="D479" s="146"/>
      <c r="E479" s="148"/>
      <c r="F479" s="144"/>
      <c r="G479" s="115"/>
      <c r="H479" s="115"/>
      <c r="I479" s="53"/>
      <c r="J479" s="154" t="s">
        <v>1552</v>
      </c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</row>
    <row r="480" spans="1:24" ht="15" customHeight="1" x14ac:dyDescent="0.25">
      <c r="A480" s="36" t="s">
        <v>1549</v>
      </c>
      <c r="B480" s="126"/>
      <c r="C480" s="126"/>
      <c r="D480" s="115" t="s">
        <v>1553</v>
      </c>
      <c r="E480" s="148"/>
      <c r="F480" s="144"/>
      <c r="G480" s="115"/>
      <c r="H480" s="115"/>
      <c r="I480" s="53"/>
      <c r="J480" s="129">
        <v>44097</v>
      </c>
      <c r="K480" s="127">
        <v>44461</v>
      </c>
      <c r="L480" s="115">
        <v>12</v>
      </c>
      <c r="M480" s="115">
        <v>0</v>
      </c>
      <c r="N480" s="115">
        <v>12</v>
      </c>
      <c r="O480" s="136">
        <v>325000</v>
      </c>
      <c r="P480" s="136">
        <v>889902000</v>
      </c>
      <c r="Q480" s="6" t="s">
        <v>658</v>
      </c>
      <c r="R480" s="6" t="s">
        <v>652</v>
      </c>
      <c r="S480" s="136">
        <v>325000</v>
      </c>
      <c r="T480" s="136">
        <v>105000</v>
      </c>
      <c r="U480" s="136">
        <v>2000000</v>
      </c>
      <c r="V480" s="136">
        <v>0</v>
      </c>
      <c r="W480" s="136">
        <v>13000000</v>
      </c>
      <c r="X480" s="136">
        <v>8000000</v>
      </c>
    </row>
    <row r="481" spans="1:24" ht="15" customHeight="1" x14ac:dyDescent="0.25">
      <c r="A481" s="36" t="s">
        <v>1549</v>
      </c>
      <c r="B481" s="124"/>
      <c r="C481" s="124"/>
      <c r="D481" s="115" t="s">
        <v>1554</v>
      </c>
      <c r="E481" s="149"/>
      <c r="F481" s="145"/>
      <c r="G481" s="115" t="s">
        <v>52</v>
      </c>
      <c r="H481" s="115">
        <v>2</v>
      </c>
      <c r="I481" s="53">
        <v>228.18</v>
      </c>
      <c r="J481" s="129">
        <v>44509</v>
      </c>
      <c r="K481" s="127">
        <v>44873</v>
      </c>
      <c r="L481" s="115">
        <v>12</v>
      </c>
      <c r="M481" s="115">
        <v>0</v>
      </c>
      <c r="N481" s="115">
        <v>12</v>
      </c>
      <c r="O481" s="136">
        <v>325000</v>
      </c>
      <c r="P481" s="136">
        <v>889902000</v>
      </c>
      <c r="Q481" s="6" t="s">
        <v>658</v>
      </c>
      <c r="R481" s="6" t="s">
        <v>652</v>
      </c>
      <c r="S481" s="136">
        <v>325000</v>
      </c>
      <c r="T481" s="136">
        <v>105000</v>
      </c>
      <c r="U481" s="136">
        <v>2000000</v>
      </c>
      <c r="V481" s="136">
        <v>0</v>
      </c>
      <c r="W481" s="136">
        <v>13000000</v>
      </c>
      <c r="X481" s="136">
        <v>8000000</v>
      </c>
    </row>
    <row r="482" spans="1:24" ht="67.5" customHeight="1" x14ac:dyDescent="0.25">
      <c r="A482" s="125" t="s">
        <v>1555</v>
      </c>
      <c r="B482" s="125"/>
      <c r="C482" s="125"/>
      <c r="D482" s="115" t="s">
        <v>1556</v>
      </c>
      <c r="E482" s="115" t="s">
        <v>1557</v>
      </c>
      <c r="F482" s="122" t="s">
        <v>1558</v>
      </c>
      <c r="G482" s="115" t="s">
        <v>96</v>
      </c>
      <c r="H482" s="115" t="s">
        <v>44</v>
      </c>
      <c r="I482" s="53">
        <v>406.68</v>
      </c>
      <c r="J482" s="129" t="s">
        <v>1559</v>
      </c>
      <c r="K482" s="127" t="s">
        <v>1560</v>
      </c>
      <c r="L482" s="115">
        <v>36</v>
      </c>
      <c r="M482" s="115">
        <v>0</v>
      </c>
      <c r="N482" s="115">
        <v>36</v>
      </c>
      <c r="O482" s="136">
        <v>367500</v>
      </c>
      <c r="P482" s="136">
        <v>5380376400</v>
      </c>
      <c r="Q482" s="6" t="s">
        <v>53</v>
      </c>
      <c r="R482" s="6" t="s">
        <v>1159</v>
      </c>
      <c r="S482" s="136">
        <v>367500</v>
      </c>
      <c r="T482" s="136">
        <v>103000</v>
      </c>
      <c r="U482" s="136">
        <v>2000000</v>
      </c>
      <c r="V482" s="136">
        <v>1500000</v>
      </c>
      <c r="W482" s="136">
        <v>13000000</v>
      </c>
      <c r="X482" s="136" t="s">
        <v>1561</v>
      </c>
    </row>
    <row r="483" spans="1:24" ht="15" customHeight="1" x14ac:dyDescent="0.25">
      <c r="A483" s="36" t="s">
        <v>1562</v>
      </c>
      <c r="B483" s="123"/>
      <c r="C483" s="123"/>
      <c r="D483" s="115" t="s">
        <v>1563</v>
      </c>
      <c r="E483" s="115" t="s">
        <v>1564</v>
      </c>
      <c r="F483" s="122">
        <v>19.66</v>
      </c>
      <c r="G483" s="115"/>
      <c r="H483" s="115"/>
      <c r="I483" s="53"/>
      <c r="J483" s="129" t="s">
        <v>708</v>
      </c>
      <c r="K483" s="127" t="s">
        <v>709</v>
      </c>
      <c r="L483" s="115">
        <v>12</v>
      </c>
      <c r="M483" s="115">
        <v>0</v>
      </c>
      <c r="N483" s="115">
        <v>12</v>
      </c>
      <c r="O483" s="136">
        <v>850000</v>
      </c>
      <c r="P483" s="136">
        <v>200532000</v>
      </c>
      <c r="Q483" s="6" t="s">
        <v>35</v>
      </c>
      <c r="R483" s="6" t="s">
        <v>45</v>
      </c>
      <c r="S483" s="136">
        <v>850000</v>
      </c>
      <c r="T483" s="136">
        <v>103000</v>
      </c>
      <c r="U483" s="136">
        <v>2000000</v>
      </c>
      <c r="V483" s="136">
        <v>1500000</v>
      </c>
      <c r="W483" s="136">
        <v>5000000</v>
      </c>
      <c r="X483" s="136">
        <v>5000000</v>
      </c>
    </row>
    <row r="484" spans="1:24" ht="15" customHeight="1" x14ac:dyDescent="0.25">
      <c r="A484" s="36" t="s">
        <v>1562</v>
      </c>
      <c r="B484" s="126"/>
      <c r="C484" s="126"/>
      <c r="D484" s="115" t="s">
        <v>1565</v>
      </c>
      <c r="E484" s="147" t="s">
        <v>707</v>
      </c>
      <c r="F484" s="143">
        <v>23.34</v>
      </c>
      <c r="G484" s="115"/>
      <c r="H484" s="115"/>
      <c r="I484" s="53"/>
      <c r="J484" s="163">
        <v>44311</v>
      </c>
      <c r="K484" s="127">
        <v>44675</v>
      </c>
      <c r="L484" s="115">
        <v>12</v>
      </c>
      <c r="M484" s="115">
        <v>0</v>
      </c>
      <c r="N484" s="115">
        <v>12</v>
      </c>
      <c r="O484" s="136">
        <v>750000</v>
      </c>
      <c r="P484" s="136">
        <v>210060000</v>
      </c>
      <c r="Q484" s="6" t="s">
        <v>67</v>
      </c>
      <c r="R484" s="6" t="s">
        <v>41</v>
      </c>
      <c r="S484" s="136">
        <v>750000</v>
      </c>
      <c r="T484" s="136">
        <v>105000</v>
      </c>
      <c r="U484" s="136">
        <v>2000000</v>
      </c>
      <c r="V484" s="136">
        <v>1500000</v>
      </c>
      <c r="W484" s="136">
        <v>5000000</v>
      </c>
      <c r="X484" s="136">
        <v>5000000</v>
      </c>
    </row>
    <row r="485" spans="1:24" ht="15" customHeight="1" x14ac:dyDescent="0.25">
      <c r="A485" s="36" t="s">
        <v>1562</v>
      </c>
      <c r="B485" s="124"/>
      <c r="C485" s="124"/>
      <c r="D485" s="115" t="s">
        <v>1566</v>
      </c>
      <c r="E485" s="149"/>
      <c r="F485" s="145"/>
      <c r="G485" s="115" t="s">
        <v>52</v>
      </c>
      <c r="H485" s="115" t="s">
        <v>44</v>
      </c>
      <c r="I485" s="53">
        <v>23.34</v>
      </c>
      <c r="J485" s="164"/>
      <c r="K485" s="127" t="s">
        <v>512</v>
      </c>
      <c r="L485" s="142" t="s">
        <v>1567</v>
      </c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2"/>
    </row>
    <row r="486" spans="1:24" ht="15" customHeight="1" x14ac:dyDescent="0.25">
      <c r="A486" s="125" t="s">
        <v>1568</v>
      </c>
      <c r="B486" s="125"/>
      <c r="C486" s="125"/>
      <c r="D486" s="115" t="s">
        <v>1569</v>
      </c>
      <c r="E486" s="115" t="s">
        <v>1570</v>
      </c>
      <c r="F486" s="122">
        <v>73.64</v>
      </c>
      <c r="G486" s="115" t="s">
        <v>52</v>
      </c>
      <c r="H486" s="115">
        <v>2</v>
      </c>
      <c r="I486" s="53">
        <v>73.64</v>
      </c>
      <c r="J486" s="129">
        <v>43983</v>
      </c>
      <c r="K486" s="127" t="s">
        <v>171</v>
      </c>
      <c r="L486" s="115">
        <v>36</v>
      </c>
      <c r="M486" s="115">
        <v>0</v>
      </c>
      <c r="N486" s="115">
        <v>36</v>
      </c>
      <c r="O486" s="136">
        <v>220000</v>
      </c>
      <c r="P486" s="136">
        <v>583228800</v>
      </c>
      <c r="Q486" s="6" t="s">
        <v>200</v>
      </c>
      <c r="R486" s="6" t="s">
        <v>36</v>
      </c>
      <c r="S486" s="136">
        <v>220000</v>
      </c>
      <c r="T486" s="136">
        <v>103000</v>
      </c>
      <c r="U486" s="136">
        <v>2000000</v>
      </c>
      <c r="V486" s="136">
        <v>1500000</v>
      </c>
      <c r="W486" s="136">
        <v>2000000</v>
      </c>
      <c r="X486" s="136">
        <v>0</v>
      </c>
    </row>
    <row r="487" spans="1:24" ht="15" customHeight="1" x14ac:dyDescent="0.25">
      <c r="A487" s="36" t="s">
        <v>1571</v>
      </c>
      <c r="B487" s="123"/>
      <c r="C487" s="123"/>
      <c r="D487" s="115" t="s">
        <v>1572</v>
      </c>
      <c r="E487" s="147" t="s">
        <v>1573</v>
      </c>
      <c r="F487" s="143">
        <v>31.62</v>
      </c>
      <c r="G487" s="115"/>
      <c r="H487" s="115"/>
      <c r="I487" s="53"/>
      <c r="J487" s="129">
        <v>43637</v>
      </c>
      <c r="K487" s="127">
        <v>44367</v>
      </c>
      <c r="L487" s="115">
        <v>24</v>
      </c>
      <c r="M487" s="115">
        <v>0</v>
      </c>
      <c r="N487" s="115">
        <v>24</v>
      </c>
      <c r="O487" s="136">
        <v>1450000</v>
      </c>
      <c r="P487" s="136">
        <v>1100376000</v>
      </c>
      <c r="Q487" s="6" t="s">
        <v>358</v>
      </c>
      <c r="R487" s="6" t="s">
        <v>600</v>
      </c>
      <c r="S487" s="136">
        <v>1450000</v>
      </c>
      <c r="T487" s="136">
        <v>103000</v>
      </c>
      <c r="U487" s="136">
        <v>2000000</v>
      </c>
      <c r="V487" s="136">
        <v>0</v>
      </c>
      <c r="W487" s="136">
        <v>2000000</v>
      </c>
      <c r="X487" s="136">
        <v>0</v>
      </c>
    </row>
    <row r="488" spans="1:24" ht="15" customHeight="1" x14ac:dyDescent="0.25">
      <c r="A488" s="36" t="s">
        <v>1571</v>
      </c>
      <c r="B488" s="126"/>
      <c r="C488" s="126"/>
      <c r="D488" s="115" t="s">
        <v>1574</v>
      </c>
      <c r="E488" s="149"/>
      <c r="F488" s="145"/>
      <c r="G488" s="115" t="s">
        <v>52</v>
      </c>
      <c r="H488" s="115" t="s">
        <v>44</v>
      </c>
      <c r="I488" s="53">
        <v>31.62</v>
      </c>
      <c r="J488" s="129">
        <v>44440</v>
      </c>
      <c r="K488" s="127" t="s">
        <v>1014</v>
      </c>
      <c r="L488" s="115">
        <v>12</v>
      </c>
      <c r="M488" s="115">
        <v>0</v>
      </c>
      <c r="N488" s="115">
        <v>12</v>
      </c>
      <c r="O488" s="136">
        <v>1450000</v>
      </c>
      <c r="P488" s="136">
        <v>550188000</v>
      </c>
      <c r="Q488" s="6" t="s">
        <v>67</v>
      </c>
      <c r="R488" s="6" t="s">
        <v>54</v>
      </c>
      <c r="S488" s="136">
        <v>1450000</v>
      </c>
      <c r="T488" s="136">
        <v>105000</v>
      </c>
      <c r="U488" s="136">
        <v>2000000</v>
      </c>
      <c r="V488" s="136">
        <v>0</v>
      </c>
      <c r="W488" s="136">
        <v>2000000</v>
      </c>
      <c r="X488" s="136">
        <v>0</v>
      </c>
    </row>
    <row r="489" spans="1:24" ht="39" customHeight="1" x14ac:dyDescent="0.25">
      <c r="A489" s="115" t="s">
        <v>1575</v>
      </c>
      <c r="B489" s="125"/>
      <c r="C489" s="125"/>
      <c r="D489" s="115" t="s">
        <v>1576</v>
      </c>
      <c r="E489" s="115" t="s">
        <v>1577</v>
      </c>
      <c r="F489" s="122" t="s">
        <v>1578</v>
      </c>
      <c r="G489" s="115" t="s">
        <v>43</v>
      </c>
      <c r="H489" s="115">
        <v>1</v>
      </c>
      <c r="I489" s="53">
        <v>284.27999999999997</v>
      </c>
      <c r="J489" s="129" t="s">
        <v>604</v>
      </c>
      <c r="K489" s="127">
        <v>44895</v>
      </c>
      <c r="L489" s="115">
        <v>60</v>
      </c>
      <c r="M489" s="115">
        <v>0</v>
      </c>
      <c r="N489" s="115">
        <v>60</v>
      </c>
      <c r="O489" s="160" t="s">
        <v>1579</v>
      </c>
      <c r="P489" s="160"/>
      <c r="Q489" s="160"/>
      <c r="R489" s="160"/>
      <c r="S489" s="160" t="s">
        <v>1580</v>
      </c>
      <c r="T489" s="160"/>
      <c r="U489" s="136">
        <v>2000000</v>
      </c>
      <c r="V489" s="136">
        <v>0</v>
      </c>
      <c r="W489" s="136">
        <v>20000000</v>
      </c>
      <c r="X489" s="136">
        <v>3000000</v>
      </c>
    </row>
    <row r="490" spans="1:24" ht="15" customHeight="1" x14ac:dyDescent="0.25">
      <c r="A490" s="125" t="s">
        <v>1581</v>
      </c>
      <c r="B490" s="125"/>
      <c r="C490" s="125"/>
      <c r="D490" s="115" t="s">
        <v>1582</v>
      </c>
      <c r="E490" s="115" t="s">
        <v>1583</v>
      </c>
      <c r="F490" s="122">
        <v>9</v>
      </c>
      <c r="G490" s="115" t="s">
        <v>43</v>
      </c>
      <c r="H490" s="115" t="s">
        <v>44</v>
      </c>
      <c r="I490" s="53">
        <v>9</v>
      </c>
      <c r="J490" s="129">
        <v>44357</v>
      </c>
      <c r="K490" s="127">
        <v>44721</v>
      </c>
      <c r="L490" s="115">
        <v>12</v>
      </c>
      <c r="M490" s="115">
        <v>0</v>
      </c>
      <c r="N490" s="115">
        <v>12</v>
      </c>
      <c r="O490" s="136">
        <v>800000</v>
      </c>
      <c r="P490" s="136">
        <v>86400000</v>
      </c>
      <c r="Q490" s="6" t="s">
        <v>67</v>
      </c>
      <c r="R490" s="6" t="s">
        <v>41</v>
      </c>
      <c r="S490" s="136">
        <v>800000</v>
      </c>
      <c r="T490" s="136">
        <v>105000</v>
      </c>
      <c r="U490" s="136">
        <v>2000000</v>
      </c>
      <c r="V490" s="136">
        <v>1500000</v>
      </c>
      <c r="W490" s="136">
        <v>2000000</v>
      </c>
      <c r="X490" s="136">
        <v>2000000</v>
      </c>
    </row>
    <row r="491" spans="1:24" ht="15" customHeight="1" x14ac:dyDescent="0.25">
      <c r="A491" s="139" t="s">
        <v>1584</v>
      </c>
      <c r="B491" s="125"/>
      <c r="C491" s="125"/>
      <c r="D491" s="115" t="s">
        <v>1585</v>
      </c>
      <c r="E491" s="146" t="s">
        <v>1586</v>
      </c>
      <c r="F491" s="142">
        <v>60</v>
      </c>
      <c r="G491" s="115"/>
      <c r="H491" s="115"/>
      <c r="I491" s="53"/>
      <c r="J491" s="156">
        <v>43936</v>
      </c>
      <c r="K491" s="127">
        <v>45030</v>
      </c>
      <c r="L491" s="115">
        <v>36</v>
      </c>
      <c r="M491" s="115">
        <v>0</v>
      </c>
      <c r="N491" s="115">
        <v>36</v>
      </c>
      <c r="O491" s="136">
        <v>450000</v>
      </c>
      <c r="P491" s="136">
        <v>972000000</v>
      </c>
      <c r="Q491" s="6" t="s">
        <v>35</v>
      </c>
      <c r="R491" s="6" t="s">
        <v>392</v>
      </c>
      <c r="S491" s="136">
        <v>450000</v>
      </c>
      <c r="T491" s="136">
        <v>103000</v>
      </c>
      <c r="U491" s="136">
        <v>2000000</v>
      </c>
      <c r="V491" s="136">
        <v>0</v>
      </c>
      <c r="W491" s="136">
        <v>1000000</v>
      </c>
      <c r="X491" s="136">
        <v>0</v>
      </c>
    </row>
    <row r="492" spans="1:24" ht="15" customHeight="1" x14ac:dyDescent="0.25">
      <c r="A492" s="139" t="s">
        <v>1584</v>
      </c>
      <c r="B492" s="125"/>
      <c r="C492" s="125"/>
      <c r="D492" s="115" t="s">
        <v>1587</v>
      </c>
      <c r="E492" s="146"/>
      <c r="F492" s="142"/>
      <c r="G492" s="115" t="s">
        <v>115</v>
      </c>
      <c r="H492" s="115">
        <v>1</v>
      </c>
      <c r="I492" s="49">
        <v>60</v>
      </c>
      <c r="J492" s="156"/>
      <c r="K492" s="146" t="s">
        <v>1588</v>
      </c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</row>
    <row r="493" spans="1:24" ht="15" customHeight="1" x14ac:dyDescent="0.25">
      <c r="A493" s="36" t="s">
        <v>1589</v>
      </c>
      <c r="B493" s="123"/>
      <c r="C493" s="123"/>
      <c r="D493" s="115" t="s">
        <v>1590</v>
      </c>
      <c r="E493" s="147" t="s">
        <v>1591</v>
      </c>
      <c r="F493" s="122">
        <v>33.393999999999998</v>
      </c>
      <c r="G493" s="115"/>
      <c r="H493" s="115"/>
      <c r="I493" s="53"/>
      <c r="J493" s="129">
        <v>43132</v>
      </c>
      <c r="K493" s="127">
        <v>44227</v>
      </c>
      <c r="L493" s="115">
        <v>36</v>
      </c>
      <c r="M493" s="115">
        <v>0</v>
      </c>
      <c r="N493" s="115">
        <v>36</v>
      </c>
      <c r="O493" s="136">
        <v>350000</v>
      </c>
      <c r="P493" s="136">
        <v>420764400</v>
      </c>
      <c r="Q493" s="6" t="s">
        <v>67</v>
      </c>
      <c r="R493" s="6" t="s">
        <v>184</v>
      </c>
      <c r="S493" s="136">
        <v>350000</v>
      </c>
      <c r="T493" s="136">
        <v>103000</v>
      </c>
      <c r="U493" s="136">
        <v>2000000</v>
      </c>
      <c r="V493" s="136">
        <v>0</v>
      </c>
      <c r="W493" s="136">
        <v>2000000</v>
      </c>
      <c r="X493" s="136">
        <v>0</v>
      </c>
    </row>
    <row r="494" spans="1:24" ht="15" customHeight="1" x14ac:dyDescent="0.25">
      <c r="A494" s="36" t="s">
        <v>1589</v>
      </c>
      <c r="B494" s="126"/>
      <c r="C494" s="126"/>
      <c r="D494" s="115" t="s">
        <v>1592</v>
      </c>
      <c r="E494" s="149"/>
      <c r="F494" s="122">
        <v>29.91</v>
      </c>
      <c r="G494" s="115" t="s">
        <v>96</v>
      </c>
      <c r="H494" s="115">
        <v>1</v>
      </c>
      <c r="I494" s="53">
        <f>F493+F494</f>
        <v>63.304000000000002</v>
      </c>
      <c r="J494" s="129">
        <v>44300</v>
      </c>
      <c r="K494" s="127">
        <v>45395</v>
      </c>
      <c r="L494" s="115">
        <v>36</v>
      </c>
      <c r="M494" s="115">
        <v>0</v>
      </c>
      <c r="N494" s="115">
        <v>36</v>
      </c>
      <c r="O494" s="136">
        <v>325000</v>
      </c>
      <c r="P494" s="136">
        <v>349947000</v>
      </c>
      <c r="Q494" s="6" t="s">
        <v>658</v>
      </c>
      <c r="R494" s="6" t="s">
        <v>123</v>
      </c>
      <c r="S494" s="136">
        <v>325000</v>
      </c>
      <c r="T494" s="136">
        <v>105000</v>
      </c>
      <c r="U494" s="136">
        <v>2000000</v>
      </c>
      <c r="V494" s="136">
        <v>0</v>
      </c>
      <c r="W494" s="136">
        <v>2000000</v>
      </c>
      <c r="X494" s="136">
        <v>0</v>
      </c>
    </row>
    <row r="495" spans="1:24" ht="42" customHeight="1" x14ac:dyDescent="0.25">
      <c r="A495" s="36" t="s">
        <v>1589</v>
      </c>
      <c r="B495" s="124"/>
      <c r="C495" s="124"/>
      <c r="D495" s="115" t="s">
        <v>1593</v>
      </c>
      <c r="E495" s="118" t="s">
        <v>1594</v>
      </c>
      <c r="F495" s="122" t="s">
        <v>1595</v>
      </c>
      <c r="G495" s="115" t="s">
        <v>96</v>
      </c>
      <c r="H495" s="115">
        <v>3</v>
      </c>
      <c r="I495" s="53" t="str">
        <f>F495</f>
        <v>126.95</v>
      </c>
      <c r="J495" s="129">
        <v>44287</v>
      </c>
      <c r="K495" s="127">
        <v>45382</v>
      </c>
      <c r="L495" s="115">
        <v>36</v>
      </c>
      <c r="M495" s="115">
        <v>0</v>
      </c>
      <c r="N495" s="115">
        <v>36</v>
      </c>
      <c r="O495" s="136" t="s">
        <v>1596</v>
      </c>
      <c r="P495" s="136">
        <v>837870000</v>
      </c>
      <c r="Q495" s="6" t="s">
        <v>35</v>
      </c>
      <c r="R495" s="6" t="s">
        <v>392</v>
      </c>
      <c r="S495" s="136">
        <v>200000</v>
      </c>
      <c r="T495" s="136">
        <v>105000</v>
      </c>
      <c r="U495" s="136">
        <v>2000000</v>
      </c>
      <c r="V495" s="136">
        <v>1500000</v>
      </c>
      <c r="W495" s="136">
        <v>2000000</v>
      </c>
      <c r="X495" s="136">
        <v>2000000</v>
      </c>
    </row>
    <row r="496" spans="1:24" ht="15" customHeight="1" x14ac:dyDescent="0.25">
      <c r="A496" s="125" t="s">
        <v>1597</v>
      </c>
      <c r="B496" s="125"/>
      <c r="C496" s="125"/>
      <c r="D496" s="115" t="s">
        <v>1598</v>
      </c>
      <c r="E496" s="115" t="s">
        <v>1599</v>
      </c>
      <c r="F496" s="122">
        <v>12.79</v>
      </c>
      <c r="G496" s="115" t="s">
        <v>96</v>
      </c>
      <c r="H496" s="115">
        <v>2</v>
      </c>
      <c r="I496" s="53">
        <v>12.79</v>
      </c>
      <c r="J496" s="129">
        <v>43892</v>
      </c>
      <c r="K496" s="127">
        <v>44986</v>
      </c>
      <c r="L496" s="115">
        <v>36</v>
      </c>
      <c r="M496" s="115">
        <v>0</v>
      </c>
      <c r="N496" s="115">
        <v>36</v>
      </c>
      <c r="O496" s="136">
        <v>275000</v>
      </c>
      <c r="P496" s="136">
        <v>126621000</v>
      </c>
      <c r="Q496" s="6" t="s">
        <v>35</v>
      </c>
      <c r="R496" s="6" t="s">
        <v>36</v>
      </c>
      <c r="S496" s="136">
        <v>275000</v>
      </c>
      <c r="T496" s="136">
        <v>103000</v>
      </c>
      <c r="U496" s="136">
        <v>2000000</v>
      </c>
      <c r="V496" s="136">
        <v>1500000</v>
      </c>
      <c r="W496" s="136">
        <v>2000000</v>
      </c>
      <c r="X496" s="136">
        <v>2000000</v>
      </c>
    </row>
    <row r="497" spans="1:24" ht="15" customHeight="1" x14ac:dyDescent="0.25">
      <c r="A497" s="36" t="s">
        <v>1600</v>
      </c>
      <c r="B497" s="123"/>
      <c r="C497" s="123"/>
      <c r="D497" s="115" t="s">
        <v>1601</v>
      </c>
      <c r="E497" s="147" t="s">
        <v>1602</v>
      </c>
      <c r="F497" s="143">
        <v>66.739999999999995</v>
      </c>
      <c r="G497" s="115"/>
      <c r="H497" s="115"/>
      <c r="I497" s="53"/>
      <c r="J497" s="129">
        <v>43054</v>
      </c>
      <c r="K497" s="127">
        <v>44149</v>
      </c>
      <c r="L497" s="115">
        <v>36</v>
      </c>
      <c r="M497" s="115">
        <v>0</v>
      </c>
      <c r="N497" s="115">
        <v>36</v>
      </c>
      <c r="O497" s="136">
        <v>550000</v>
      </c>
      <c r="P497" s="136">
        <v>1321452</v>
      </c>
      <c r="Q497" s="6" t="s">
        <v>358</v>
      </c>
      <c r="R497" s="6" t="s">
        <v>617</v>
      </c>
      <c r="S497" s="136">
        <v>550000</v>
      </c>
      <c r="T497" s="136">
        <v>103000</v>
      </c>
      <c r="U497" s="136">
        <v>2000000</v>
      </c>
      <c r="V497" s="136">
        <v>0</v>
      </c>
      <c r="W497" s="136">
        <v>2000000</v>
      </c>
      <c r="X497" s="136">
        <v>0</v>
      </c>
    </row>
    <row r="498" spans="1:24" ht="15" customHeight="1" x14ac:dyDescent="0.25">
      <c r="A498" s="36" t="s">
        <v>1600</v>
      </c>
      <c r="B498" s="126"/>
      <c r="C498" s="126"/>
      <c r="D498" s="115" t="s">
        <v>1603</v>
      </c>
      <c r="E498" s="148"/>
      <c r="F498" s="144"/>
      <c r="G498" s="115"/>
      <c r="H498" s="115"/>
      <c r="I498" s="53"/>
      <c r="J498" s="129">
        <v>44265</v>
      </c>
      <c r="K498" s="127">
        <v>44629</v>
      </c>
      <c r="L498" s="115">
        <v>12</v>
      </c>
      <c r="M498" s="115">
        <v>0</v>
      </c>
      <c r="N498" s="115">
        <v>12</v>
      </c>
      <c r="O498" s="160" t="s">
        <v>1604</v>
      </c>
      <c r="P498" s="160"/>
      <c r="Q498" s="160"/>
      <c r="R498" s="160"/>
      <c r="S498" s="136">
        <v>0</v>
      </c>
      <c r="T498" s="136">
        <v>105000</v>
      </c>
      <c r="U498" s="136">
        <v>2000000</v>
      </c>
      <c r="V498" s="136">
        <v>0</v>
      </c>
      <c r="W498" s="136">
        <v>2000000</v>
      </c>
      <c r="X498" s="136">
        <v>0</v>
      </c>
    </row>
    <row r="499" spans="1:24" ht="15" customHeight="1" x14ac:dyDescent="0.25">
      <c r="A499" s="36" t="s">
        <v>1600</v>
      </c>
      <c r="B499" s="126"/>
      <c r="C499" s="126"/>
      <c r="D499" s="115" t="s">
        <v>1605</v>
      </c>
      <c r="E499" s="148"/>
      <c r="F499" s="144"/>
      <c r="G499" s="115"/>
      <c r="H499" s="115"/>
      <c r="I499" s="53"/>
      <c r="J499" s="129">
        <v>44630</v>
      </c>
      <c r="K499" s="127">
        <v>44721</v>
      </c>
      <c r="L499" s="115">
        <v>3</v>
      </c>
      <c r="M499" s="115">
        <v>0</v>
      </c>
      <c r="N499" s="115">
        <v>3</v>
      </c>
      <c r="O499" s="160" t="s">
        <v>1604</v>
      </c>
      <c r="P499" s="160"/>
      <c r="Q499" s="160"/>
      <c r="R499" s="160"/>
      <c r="S499" s="136">
        <v>0</v>
      </c>
      <c r="T499" s="136">
        <v>105000</v>
      </c>
      <c r="U499" s="136">
        <v>2000000</v>
      </c>
      <c r="V499" s="136">
        <v>0</v>
      </c>
      <c r="W499" s="136">
        <v>2000000</v>
      </c>
      <c r="X499" s="136">
        <v>0</v>
      </c>
    </row>
    <row r="500" spans="1:24" ht="15" customHeight="1" x14ac:dyDescent="0.25">
      <c r="A500" s="36" t="s">
        <v>1600</v>
      </c>
      <c r="B500" s="124"/>
      <c r="C500" s="124"/>
      <c r="D500" s="115" t="s">
        <v>1606</v>
      </c>
      <c r="E500" s="149"/>
      <c r="F500" s="145"/>
      <c r="G500" s="115" t="s">
        <v>96</v>
      </c>
      <c r="H500" s="115" t="s">
        <v>44</v>
      </c>
      <c r="I500" s="53">
        <v>66.739999999999995</v>
      </c>
      <c r="J500" s="129">
        <v>44722</v>
      </c>
      <c r="K500" s="127">
        <v>44813</v>
      </c>
      <c r="L500" s="115">
        <v>3</v>
      </c>
      <c r="M500" s="115">
        <v>0</v>
      </c>
      <c r="N500" s="115">
        <v>3</v>
      </c>
      <c r="O500" s="160" t="s">
        <v>1604</v>
      </c>
      <c r="P500" s="160"/>
      <c r="Q500" s="160"/>
      <c r="R500" s="160"/>
      <c r="S500" s="136">
        <v>0</v>
      </c>
      <c r="T500" s="136">
        <v>105000</v>
      </c>
      <c r="U500" s="136">
        <v>2000000</v>
      </c>
      <c r="V500" s="136">
        <v>0</v>
      </c>
      <c r="W500" s="136">
        <v>2000000</v>
      </c>
      <c r="X500" s="136">
        <v>0</v>
      </c>
    </row>
    <row r="501" spans="1:24" ht="27" customHeight="1" x14ac:dyDescent="0.25">
      <c r="A501" s="36" t="s">
        <v>1607</v>
      </c>
      <c r="B501" s="123"/>
      <c r="C501" s="123"/>
      <c r="D501" s="115" t="s">
        <v>1608</v>
      </c>
      <c r="E501" s="147" t="s">
        <v>1609</v>
      </c>
      <c r="F501" s="143" t="s">
        <v>1610</v>
      </c>
      <c r="G501" s="115"/>
      <c r="H501" s="115"/>
      <c r="I501" s="53"/>
      <c r="J501" s="129" t="s">
        <v>1611</v>
      </c>
      <c r="K501" s="127" t="s">
        <v>1612</v>
      </c>
      <c r="L501" s="115" t="s">
        <v>1613</v>
      </c>
      <c r="M501" s="115">
        <v>0</v>
      </c>
      <c r="N501" s="115" t="s">
        <v>1613</v>
      </c>
      <c r="O501" s="6" t="s">
        <v>1614</v>
      </c>
      <c r="P501" s="136">
        <v>2179257600</v>
      </c>
      <c r="Q501" s="6" t="s">
        <v>658</v>
      </c>
      <c r="R501" s="6" t="s">
        <v>327</v>
      </c>
      <c r="S501" s="136">
        <v>0</v>
      </c>
      <c r="T501" s="136" t="s">
        <v>1615</v>
      </c>
      <c r="U501" s="136">
        <v>2000000</v>
      </c>
      <c r="V501" s="136">
        <v>1500000</v>
      </c>
      <c r="W501" s="136">
        <v>2000000</v>
      </c>
      <c r="X501" s="136">
        <v>0</v>
      </c>
    </row>
    <row r="502" spans="1:24" ht="27" customHeight="1" x14ac:dyDescent="0.25">
      <c r="A502" s="36" t="s">
        <v>1607</v>
      </c>
      <c r="B502" s="126"/>
      <c r="C502" s="126"/>
      <c r="D502" s="115" t="s">
        <v>1616</v>
      </c>
      <c r="E502" s="149"/>
      <c r="F502" s="145"/>
      <c r="G502" s="115"/>
      <c r="H502" s="115"/>
      <c r="I502" s="53"/>
      <c r="J502" s="129" t="s">
        <v>176</v>
      </c>
      <c r="K502" s="127" t="s">
        <v>1617</v>
      </c>
      <c r="L502" s="115">
        <v>24</v>
      </c>
      <c r="M502" s="115">
        <v>0</v>
      </c>
      <c r="N502" s="115">
        <v>24</v>
      </c>
      <c r="O502" s="6" t="s">
        <v>1614</v>
      </c>
      <c r="P502" s="136">
        <v>2179257600</v>
      </c>
      <c r="Q502" s="6" t="s">
        <v>658</v>
      </c>
      <c r="R502" s="6" t="s">
        <v>327</v>
      </c>
      <c r="S502" s="136">
        <v>0</v>
      </c>
      <c r="T502" s="136" t="s">
        <v>1618</v>
      </c>
      <c r="U502" s="136">
        <v>2000000</v>
      </c>
      <c r="V502" s="136">
        <v>1500000</v>
      </c>
      <c r="W502" s="136">
        <v>2000000</v>
      </c>
      <c r="X502" s="136">
        <v>0</v>
      </c>
    </row>
    <row r="503" spans="1:24" ht="118.5" customHeight="1" x14ac:dyDescent="0.25">
      <c r="A503" s="36" t="s">
        <v>1607</v>
      </c>
      <c r="B503" s="124"/>
      <c r="C503" s="124"/>
      <c r="D503" s="115" t="s">
        <v>1619</v>
      </c>
      <c r="E503" s="118" t="s">
        <v>1620</v>
      </c>
      <c r="F503" s="120" t="s">
        <v>1621</v>
      </c>
      <c r="G503" s="115" t="s">
        <v>43</v>
      </c>
      <c r="H503" s="115">
        <v>3</v>
      </c>
      <c r="I503" s="53">
        <f>816.26+241.66</f>
        <v>1057.92</v>
      </c>
      <c r="J503" s="129" t="s">
        <v>1622</v>
      </c>
      <c r="K503" s="127" t="s">
        <v>177</v>
      </c>
      <c r="L503" s="115">
        <v>12</v>
      </c>
      <c r="M503" s="115">
        <v>0</v>
      </c>
      <c r="N503" s="115">
        <v>12</v>
      </c>
      <c r="O503" s="6" t="s">
        <v>1623</v>
      </c>
      <c r="P503" s="136" t="s">
        <v>1624</v>
      </c>
      <c r="Q503" s="6" t="s">
        <v>1625</v>
      </c>
      <c r="R503" s="6" t="s">
        <v>1626</v>
      </c>
      <c r="S503" s="136" t="s">
        <v>1627</v>
      </c>
      <c r="T503" s="136" t="s">
        <v>1628</v>
      </c>
      <c r="U503" s="136">
        <v>2000000</v>
      </c>
      <c r="V503" s="136">
        <v>1500000</v>
      </c>
      <c r="W503" s="136">
        <v>2000000</v>
      </c>
      <c r="X503" s="136">
        <v>0</v>
      </c>
    </row>
    <row r="504" spans="1:24" ht="42" customHeight="1" x14ac:dyDescent="0.25">
      <c r="A504" s="36" t="s">
        <v>1629</v>
      </c>
      <c r="B504" s="123"/>
      <c r="C504" s="123"/>
      <c r="D504" s="115" t="s">
        <v>1630</v>
      </c>
      <c r="E504" s="155" t="s">
        <v>1631</v>
      </c>
      <c r="F504" s="143" t="s">
        <v>1632</v>
      </c>
      <c r="G504" s="115"/>
      <c r="H504" s="115"/>
      <c r="I504" s="53"/>
      <c r="J504" s="129">
        <v>43556</v>
      </c>
      <c r="K504" s="127">
        <v>44408</v>
      </c>
      <c r="L504" s="115">
        <v>28</v>
      </c>
      <c r="M504" s="115">
        <v>0</v>
      </c>
      <c r="N504" s="115">
        <v>28</v>
      </c>
      <c r="O504" s="160" t="s">
        <v>1633</v>
      </c>
      <c r="P504" s="160"/>
      <c r="Q504" s="160"/>
      <c r="R504" s="160"/>
      <c r="S504" s="160"/>
      <c r="T504" s="160"/>
      <c r="U504" s="160"/>
      <c r="V504" s="160"/>
      <c r="W504" s="160"/>
      <c r="X504" s="160"/>
    </row>
    <row r="505" spans="1:24" ht="15" customHeight="1" x14ac:dyDescent="0.25">
      <c r="A505" s="36" t="s">
        <v>1629</v>
      </c>
      <c r="B505" s="126"/>
      <c r="C505" s="126"/>
      <c r="D505" s="115" t="s">
        <v>1634</v>
      </c>
      <c r="E505" s="155"/>
      <c r="F505" s="144"/>
      <c r="G505" s="115"/>
      <c r="H505" s="115"/>
      <c r="I505" s="53"/>
      <c r="J505" s="129" t="s">
        <v>1042</v>
      </c>
      <c r="K505" s="127" t="s">
        <v>349</v>
      </c>
      <c r="L505" s="146" t="s">
        <v>1635</v>
      </c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</row>
    <row r="506" spans="1:24" ht="67.5" customHeight="1" x14ac:dyDescent="0.25">
      <c r="A506" s="36" t="s">
        <v>1629</v>
      </c>
      <c r="B506" s="124"/>
      <c r="C506" s="124"/>
      <c r="D506" s="115"/>
      <c r="E506" s="69" t="s">
        <v>1636</v>
      </c>
      <c r="F506" s="145"/>
      <c r="G506" s="115" t="s">
        <v>115</v>
      </c>
      <c r="H506" s="115">
        <v>1</v>
      </c>
      <c r="I506" s="53">
        <v>677.89</v>
      </c>
      <c r="J506" s="129">
        <v>44525</v>
      </c>
      <c r="K506" s="127">
        <v>44889</v>
      </c>
      <c r="L506" s="115">
        <v>12</v>
      </c>
      <c r="M506" s="115">
        <v>0</v>
      </c>
      <c r="N506" s="115">
        <v>12</v>
      </c>
      <c r="O506" s="136" t="s">
        <v>1637</v>
      </c>
      <c r="P506" s="136">
        <v>2517312000</v>
      </c>
      <c r="Q506" s="142" t="s">
        <v>1638</v>
      </c>
      <c r="R506" s="162"/>
      <c r="S506" s="136">
        <v>340000</v>
      </c>
      <c r="T506" s="136">
        <v>105000</v>
      </c>
      <c r="U506" s="136">
        <v>2000000</v>
      </c>
      <c r="V506" s="136">
        <v>0</v>
      </c>
      <c r="W506" s="136">
        <v>2000000</v>
      </c>
      <c r="X506" s="136">
        <v>0</v>
      </c>
    </row>
    <row r="507" spans="1:24" ht="15" customHeight="1" x14ac:dyDescent="0.25">
      <c r="A507" s="36" t="s">
        <v>1639</v>
      </c>
      <c r="B507" s="123"/>
      <c r="C507" s="123"/>
      <c r="D507" s="115" t="s">
        <v>1640</v>
      </c>
      <c r="E507" s="147" t="s">
        <v>1641</v>
      </c>
      <c r="F507" s="143">
        <v>37</v>
      </c>
      <c r="G507" s="115"/>
      <c r="H507" s="115"/>
      <c r="I507" s="53"/>
      <c r="J507" s="129" t="s">
        <v>1642</v>
      </c>
      <c r="K507" s="127" t="s">
        <v>1643</v>
      </c>
      <c r="L507" s="115">
        <v>36</v>
      </c>
      <c r="M507" s="115">
        <v>0</v>
      </c>
      <c r="N507" s="115">
        <v>36</v>
      </c>
      <c r="O507" s="136">
        <v>600000</v>
      </c>
      <c r="P507" s="136">
        <v>799200000</v>
      </c>
      <c r="Q507" s="6" t="s">
        <v>35</v>
      </c>
      <c r="R507" s="6" t="s">
        <v>36</v>
      </c>
      <c r="S507" s="136">
        <v>600000</v>
      </c>
      <c r="T507" s="136">
        <v>103000</v>
      </c>
      <c r="U507" s="136">
        <v>2000000</v>
      </c>
      <c r="V507" s="136">
        <v>0</v>
      </c>
      <c r="W507" s="136">
        <v>2000000</v>
      </c>
      <c r="X507" s="136">
        <v>2000000</v>
      </c>
    </row>
    <row r="508" spans="1:24" ht="15" customHeight="1" x14ac:dyDescent="0.25">
      <c r="A508" s="36" t="s">
        <v>1639</v>
      </c>
      <c r="B508" s="124"/>
      <c r="C508" s="124"/>
      <c r="D508" s="115" t="s">
        <v>1644</v>
      </c>
      <c r="E508" s="149"/>
      <c r="F508" s="145"/>
      <c r="G508" s="115" t="s">
        <v>96</v>
      </c>
      <c r="H508" s="115">
        <v>2</v>
      </c>
      <c r="I508" s="53">
        <v>37</v>
      </c>
      <c r="J508" s="174" t="s">
        <v>1645</v>
      </c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56"/>
    </row>
    <row r="509" spans="1:24" ht="15" customHeight="1" x14ac:dyDescent="0.25">
      <c r="A509" s="125" t="s">
        <v>1646</v>
      </c>
      <c r="B509" s="125"/>
      <c r="C509" s="125"/>
      <c r="D509" s="115" t="s">
        <v>1647</v>
      </c>
      <c r="E509" s="115" t="s">
        <v>1648</v>
      </c>
      <c r="F509" s="122">
        <v>65.56</v>
      </c>
      <c r="G509" s="115" t="s">
        <v>96</v>
      </c>
      <c r="H509" s="115" t="s">
        <v>44</v>
      </c>
      <c r="I509" s="53">
        <v>65.56</v>
      </c>
      <c r="J509" s="129">
        <v>43710</v>
      </c>
      <c r="K509" s="127">
        <v>44805</v>
      </c>
      <c r="L509" s="115">
        <v>36</v>
      </c>
      <c r="M509" s="115">
        <v>0</v>
      </c>
      <c r="N509" s="115">
        <v>36</v>
      </c>
      <c r="O509" s="136">
        <v>460000</v>
      </c>
      <c r="P509" s="136">
        <v>1085673600</v>
      </c>
      <c r="Q509" s="6" t="s">
        <v>35</v>
      </c>
      <c r="R509" s="6" t="s">
        <v>36</v>
      </c>
      <c r="S509" s="136">
        <v>460000</v>
      </c>
      <c r="T509" s="136">
        <v>103000</v>
      </c>
      <c r="U509" s="136">
        <v>2000000</v>
      </c>
      <c r="V509" s="136">
        <v>1500000</v>
      </c>
      <c r="W509" s="136">
        <v>2000000</v>
      </c>
      <c r="X509" s="136">
        <v>0</v>
      </c>
    </row>
    <row r="510" spans="1:24" ht="54" customHeight="1" x14ac:dyDescent="0.25">
      <c r="A510" s="125" t="s">
        <v>1649</v>
      </c>
      <c r="B510" s="125"/>
      <c r="C510" s="125"/>
      <c r="D510" s="115" t="s">
        <v>1650</v>
      </c>
      <c r="E510" s="115" t="s">
        <v>1651</v>
      </c>
      <c r="F510" s="122" t="s">
        <v>1652</v>
      </c>
      <c r="G510" s="115" t="s">
        <v>115</v>
      </c>
      <c r="H510" s="115">
        <v>1</v>
      </c>
      <c r="I510" s="53">
        <v>1295.325</v>
      </c>
      <c r="J510" s="129">
        <v>44666</v>
      </c>
      <c r="K510" s="127">
        <v>46491</v>
      </c>
      <c r="L510" s="115">
        <v>60</v>
      </c>
      <c r="M510" s="115">
        <v>0</v>
      </c>
      <c r="N510" s="115">
        <v>60</v>
      </c>
      <c r="O510" s="136">
        <v>125000</v>
      </c>
      <c r="P510" s="136">
        <v>9714937500</v>
      </c>
      <c r="Q510" s="6" t="s">
        <v>1653</v>
      </c>
      <c r="R510" s="6" t="s">
        <v>463</v>
      </c>
      <c r="S510" s="136">
        <v>125000</v>
      </c>
      <c r="T510" s="136">
        <v>55000</v>
      </c>
      <c r="U510" s="136">
        <v>2000000</v>
      </c>
      <c r="V510" s="136">
        <v>1500000</v>
      </c>
      <c r="W510" s="136">
        <v>2000000</v>
      </c>
      <c r="X510" s="136">
        <v>0</v>
      </c>
    </row>
    <row r="511" spans="1:24" ht="40.5" customHeight="1" x14ac:dyDescent="0.25">
      <c r="A511" s="140" t="s">
        <v>1654</v>
      </c>
      <c r="B511" s="125"/>
      <c r="C511" s="125"/>
      <c r="D511" s="115" t="s">
        <v>1655</v>
      </c>
      <c r="E511" s="146" t="s">
        <v>1656</v>
      </c>
      <c r="F511" s="122">
        <v>198</v>
      </c>
      <c r="G511" s="115"/>
      <c r="H511" s="115"/>
      <c r="I511" s="53"/>
      <c r="J511" s="129">
        <v>42901</v>
      </c>
      <c r="K511" s="127">
        <v>44726</v>
      </c>
      <c r="L511" s="115">
        <v>60</v>
      </c>
      <c r="M511" s="115">
        <v>0</v>
      </c>
      <c r="N511" s="115">
        <v>60</v>
      </c>
      <c r="O511" s="136" t="s">
        <v>1657</v>
      </c>
      <c r="P511" s="136">
        <v>2732400000</v>
      </c>
      <c r="Q511" s="6" t="s">
        <v>1658</v>
      </c>
      <c r="R511" s="6" t="s">
        <v>50</v>
      </c>
      <c r="S511" s="136">
        <v>200000</v>
      </c>
      <c r="T511" s="136">
        <v>103000</v>
      </c>
      <c r="U511" s="136">
        <v>2000000</v>
      </c>
      <c r="V511" s="136">
        <v>0</v>
      </c>
      <c r="W511" s="136">
        <v>2000000</v>
      </c>
      <c r="X511" s="136">
        <v>0</v>
      </c>
    </row>
    <row r="512" spans="1:24" ht="40.5" customHeight="1" x14ac:dyDescent="0.25">
      <c r="A512" s="140" t="s">
        <v>1654</v>
      </c>
      <c r="B512" s="125"/>
      <c r="C512" s="125"/>
      <c r="D512" s="115" t="s">
        <v>1659</v>
      </c>
      <c r="E512" s="146"/>
      <c r="F512" s="142">
        <v>209.76</v>
      </c>
      <c r="G512" s="115"/>
      <c r="H512" s="115"/>
      <c r="I512" s="53"/>
      <c r="J512" s="154" t="s">
        <v>1660</v>
      </c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</row>
    <row r="513" spans="1:24" ht="15" customHeight="1" x14ac:dyDescent="0.25">
      <c r="A513" s="140" t="s">
        <v>1654</v>
      </c>
      <c r="B513" s="125"/>
      <c r="C513" s="125"/>
      <c r="D513" s="115" t="s">
        <v>1661</v>
      </c>
      <c r="E513" s="146"/>
      <c r="F513" s="142"/>
      <c r="G513" s="115" t="s">
        <v>52</v>
      </c>
      <c r="H513" s="115">
        <v>2</v>
      </c>
      <c r="I513" s="53">
        <v>209.76</v>
      </c>
      <c r="J513" s="129">
        <v>42908</v>
      </c>
      <c r="K513" s="127">
        <v>44733</v>
      </c>
      <c r="L513" s="146" t="s">
        <v>698</v>
      </c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</row>
    <row r="514" spans="1:24" ht="25.5" x14ac:dyDescent="0.25">
      <c r="A514" s="123" t="s">
        <v>1662</v>
      </c>
      <c r="B514" s="123"/>
      <c r="C514" s="123"/>
      <c r="D514" s="115" t="s">
        <v>1663</v>
      </c>
      <c r="E514" s="116" t="s">
        <v>1031</v>
      </c>
      <c r="F514" s="119" t="s">
        <v>1664</v>
      </c>
      <c r="G514" s="115" t="s">
        <v>96</v>
      </c>
      <c r="H514" s="115" t="s">
        <v>44</v>
      </c>
      <c r="I514" s="53">
        <v>85.28</v>
      </c>
      <c r="J514" s="129" t="s">
        <v>517</v>
      </c>
      <c r="K514" s="127">
        <v>45565</v>
      </c>
      <c r="L514" s="115">
        <v>36</v>
      </c>
      <c r="M514" s="115">
        <v>0</v>
      </c>
      <c r="N514" s="115">
        <v>36</v>
      </c>
      <c r="O514" s="136">
        <v>525000</v>
      </c>
      <c r="P514" s="136">
        <v>1611792000</v>
      </c>
      <c r="Q514" s="6" t="s">
        <v>658</v>
      </c>
      <c r="R514" s="6" t="s">
        <v>1159</v>
      </c>
      <c r="S514" s="136">
        <v>525000</v>
      </c>
      <c r="T514" s="136">
        <v>105000</v>
      </c>
      <c r="U514" s="136">
        <v>2000000</v>
      </c>
      <c r="V514" s="136">
        <v>1500000</v>
      </c>
      <c r="W514" s="136">
        <v>5000000</v>
      </c>
      <c r="X514" s="136">
        <v>0</v>
      </c>
    </row>
    <row r="515" spans="1:24" ht="15" customHeight="1" x14ac:dyDescent="0.25">
      <c r="A515" s="36" t="s">
        <v>1665</v>
      </c>
      <c r="B515" s="123"/>
      <c r="C515" s="123"/>
      <c r="D515" s="115" t="s">
        <v>1666</v>
      </c>
      <c r="E515" s="147" t="s">
        <v>1667</v>
      </c>
      <c r="F515" s="143">
        <v>10</v>
      </c>
      <c r="G515" s="115"/>
      <c r="H515" s="115"/>
      <c r="I515" s="53"/>
      <c r="J515" s="129" t="s">
        <v>1668</v>
      </c>
      <c r="K515" s="127" t="s">
        <v>1669</v>
      </c>
      <c r="L515" s="115">
        <v>12</v>
      </c>
      <c r="M515" s="115">
        <v>0</v>
      </c>
      <c r="N515" s="115">
        <v>12</v>
      </c>
      <c r="O515" s="136">
        <v>1550000</v>
      </c>
      <c r="P515" s="136">
        <v>186000000</v>
      </c>
      <c r="Q515" s="6" t="s">
        <v>67</v>
      </c>
      <c r="R515" s="6" t="s">
        <v>41</v>
      </c>
      <c r="S515" s="136" t="s">
        <v>1080</v>
      </c>
      <c r="T515" s="136" t="s">
        <v>1081</v>
      </c>
      <c r="U515" s="136">
        <v>2000000</v>
      </c>
      <c r="V515" s="136">
        <v>0</v>
      </c>
      <c r="W515" s="136">
        <v>2000000</v>
      </c>
      <c r="X515" s="136">
        <v>0</v>
      </c>
    </row>
    <row r="516" spans="1:24" ht="15" customHeight="1" x14ac:dyDescent="0.25">
      <c r="A516" s="37"/>
      <c r="B516" s="126"/>
      <c r="C516" s="126"/>
      <c r="D516" s="115" t="s">
        <v>1670</v>
      </c>
      <c r="E516" s="148"/>
      <c r="F516" s="144"/>
      <c r="G516" s="115"/>
      <c r="H516" s="115"/>
      <c r="I516" s="53"/>
      <c r="J516" s="129" t="s">
        <v>1671</v>
      </c>
      <c r="K516" s="127" t="s">
        <v>1672</v>
      </c>
      <c r="L516" s="115">
        <v>12</v>
      </c>
      <c r="M516" s="115">
        <v>0</v>
      </c>
      <c r="N516" s="115">
        <v>12</v>
      </c>
      <c r="O516" s="136">
        <v>1550000</v>
      </c>
      <c r="P516" s="136">
        <v>186000000</v>
      </c>
      <c r="Q516" s="6" t="s">
        <v>67</v>
      </c>
      <c r="R516" s="6" t="s">
        <v>41</v>
      </c>
      <c r="S516" s="136">
        <v>1550000</v>
      </c>
      <c r="T516" s="136">
        <v>105000</v>
      </c>
      <c r="U516" s="136">
        <v>2000000</v>
      </c>
      <c r="V516" s="136">
        <v>0</v>
      </c>
      <c r="W516" s="136">
        <v>2000000</v>
      </c>
      <c r="X516" s="136">
        <v>0</v>
      </c>
    </row>
    <row r="517" spans="1:24" ht="15" customHeight="1" x14ac:dyDescent="0.25">
      <c r="A517" s="37"/>
      <c r="B517" s="126"/>
      <c r="C517" s="126"/>
      <c r="D517" s="115" t="s">
        <v>1673</v>
      </c>
      <c r="E517" s="148"/>
      <c r="F517" s="144"/>
      <c r="G517" s="115"/>
      <c r="H517" s="115"/>
      <c r="I517" s="53"/>
      <c r="J517" s="129">
        <v>44509</v>
      </c>
      <c r="K517" s="127">
        <v>44508</v>
      </c>
      <c r="L517" s="115">
        <v>12</v>
      </c>
      <c r="M517" s="115">
        <v>0</v>
      </c>
      <c r="N517" s="115">
        <v>12</v>
      </c>
      <c r="O517" s="157" t="s">
        <v>1674</v>
      </c>
      <c r="P517" s="158"/>
      <c r="Q517" s="158"/>
      <c r="R517" s="158"/>
      <c r="S517" s="158"/>
      <c r="T517" s="158"/>
      <c r="U517" s="158"/>
      <c r="V517" s="158"/>
      <c r="W517" s="158"/>
      <c r="X517" s="159"/>
    </row>
    <row r="518" spans="1:24" ht="15" customHeight="1" x14ac:dyDescent="0.25">
      <c r="A518" s="38"/>
      <c r="B518" s="124"/>
      <c r="C518" s="124"/>
      <c r="D518" s="115" t="s">
        <v>1675</v>
      </c>
      <c r="E518" s="149"/>
      <c r="F518" s="145"/>
      <c r="G518" s="115" t="s">
        <v>96</v>
      </c>
      <c r="H518" s="115" t="s">
        <v>44</v>
      </c>
      <c r="I518" s="53">
        <v>10</v>
      </c>
      <c r="J518" s="129">
        <v>44509</v>
      </c>
      <c r="K518" s="127">
        <v>44873</v>
      </c>
      <c r="L518" s="115">
        <v>12</v>
      </c>
      <c r="M518" s="115">
        <v>0</v>
      </c>
      <c r="N518" s="115">
        <v>12</v>
      </c>
      <c r="O518" s="136">
        <v>1550000</v>
      </c>
      <c r="P518" s="136">
        <v>186000000</v>
      </c>
      <c r="Q518" s="6" t="s">
        <v>67</v>
      </c>
      <c r="R518" s="6" t="s">
        <v>41</v>
      </c>
      <c r="S518" s="136">
        <v>1550000</v>
      </c>
      <c r="T518" s="136">
        <v>105000</v>
      </c>
      <c r="U518" s="136">
        <v>2000000</v>
      </c>
      <c r="V518" s="136">
        <v>0</v>
      </c>
      <c r="W518" s="136">
        <v>2000000</v>
      </c>
      <c r="X518" s="136">
        <v>0</v>
      </c>
    </row>
    <row r="519" spans="1:24" ht="25.5" customHeight="1" x14ac:dyDescent="0.25">
      <c r="A519" s="140" t="s">
        <v>1676</v>
      </c>
      <c r="B519" s="125"/>
      <c r="C519" s="125"/>
      <c r="D519" s="115" t="s">
        <v>1677</v>
      </c>
      <c r="E519" s="146" t="s">
        <v>1678</v>
      </c>
      <c r="F519" s="122">
        <v>62.62</v>
      </c>
      <c r="G519" s="115"/>
      <c r="H519" s="115"/>
      <c r="I519" s="53"/>
      <c r="J519" s="129" t="s">
        <v>1679</v>
      </c>
      <c r="K519" s="127" t="s">
        <v>1680</v>
      </c>
      <c r="L519" s="115">
        <v>36</v>
      </c>
      <c r="M519" s="115">
        <v>0</v>
      </c>
      <c r="N519" s="115">
        <v>36</v>
      </c>
      <c r="O519" s="136" t="s">
        <v>1681</v>
      </c>
      <c r="P519" s="136">
        <v>816443600</v>
      </c>
      <c r="Q519" s="6" t="s">
        <v>200</v>
      </c>
      <c r="R519" s="6" t="s">
        <v>392</v>
      </c>
      <c r="S519" s="136">
        <v>367500</v>
      </c>
      <c r="T519" s="136">
        <v>103000</v>
      </c>
      <c r="U519" s="136">
        <v>2000000</v>
      </c>
      <c r="V519" s="136">
        <v>0</v>
      </c>
      <c r="W519" s="136">
        <v>2000000</v>
      </c>
      <c r="X519" s="136">
        <v>0</v>
      </c>
    </row>
    <row r="520" spans="1:24" ht="15" customHeight="1" x14ac:dyDescent="0.25">
      <c r="A520" s="140" t="s">
        <v>1676</v>
      </c>
      <c r="B520" s="125"/>
      <c r="C520" s="125"/>
      <c r="D520" s="115" t="s">
        <v>1682</v>
      </c>
      <c r="E520" s="146"/>
      <c r="F520" s="142">
        <v>66.31</v>
      </c>
      <c r="G520" s="115"/>
      <c r="H520" s="115"/>
      <c r="I520" s="53"/>
      <c r="J520" s="129">
        <v>43040</v>
      </c>
      <c r="K520" s="127" t="s">
        <v>1069</v>
      </c>
      <c r="L520" s="115">
        <v>36</v>
      </c>
      <c r="M520" s="115">
        <v>0</v>
      </c>
      <c r="N520" s="115">
        <v>36</v>
      </c>
      <c r="O520" s="160" t="s">
        <v>1683</v>
      </c>
      <c r="P520" s="160"/>
      <c r="Q520" s="160"/>
      <c r="R520" s="160"/>
      <c r="S520" s="160"/>
      <c r="T520" s="160"/>
      <c r="U520" s="160"/>
      <c r="V520" s="160"/>
      <c r="W520" s="160"/>
      <c r="X520" s="160"/>
    </row>
    <row r="521" spans="1:24" ht="26.25" customHeight="1" x14ac:dyDescent="0.25">
      <c r="A521" s="140" t="s">
        <v>1676</v>
      </c>
      <c r="B521" s="125"/>
      <c r="C521" s="125"/>
      <c r="D521" s="115" t="s">
        <v>1684</v>
      </c>
      <c r="E521" s="146"/>
      <c r="F521" s="142"/>
      <c r="G521" s="115" t="s">
        <v>52</v>
      </c>
      <c r="H521" s="115">
        <v>1</v>
      </c>
      <c r="I521" s="53">
        <v>66.31</v>
      </c>
      <c r="J521" s="129">
        <v>44222</v>
      </c>
      <c r="K521" s="127">
        <v>45314</v>
      </c>
      <c r="L521" s="115">
        <v>36</v>
      </c>
      <c r="M521" s="115">
        <v>0</v>
      </c>
      <c r="N521" s="115">
        <v>36</v>
      </c>
      <c r="O521" s="136" t="s">
        <v>1685</v>
      </c>
      <c r="P521" s="136">
        <v>929003100</v>
      </c>
      <c r="Q521" s="6" t="s">
        <v>35</v>
      </c>
      <c r="R521" s="6" t="s">
        <v>36</v>
      </c>
      <c r="S521" s="136">
        <v>400000</v>
      </c>
      <c r="T521" s="136">
        <v>105000</v>
      </c>
      <c r="U521" s="136">
        <v>2000000</v>
      </c>
      <c r="V521" s="136">
        <v>0</v>
      </c>
      <c r="W521" s="136">
        <v>2000000</v>
      </c>
      <c r="X521" s="136">
        <v>0</v>
      </c>
    </row>
    <row r="522" spans="1:24" ht="15" customHeight="1" x14ac:dyDescent="0.25">
      <c r="A522" s="125" t="s">
        <v>1686</v>
      </c>
      <c r="B522" s="125"/>
      <c r="C522" s="125"/>
      <c r="D522" s="115" t="s">
        <v>1687</v>
      </c>
      <c r="E522" s="115" t="s">
        <v>1688</v>
      </c>
      <c r="F522" s="122">
        <v>93.18</v>
      </c>
      <c r="G522" s="115" t="s">
        <v>96</v>
      </c>
      <c r="H522" s="115">
        <v>1</v>
      </c>
      <c r="I522" s="53">
        <v>93.18</v>
      </c>
      <c r="J522" s="129">
        <v>43647</v>
      </c>
      <c r="K522" s="127">
        <v>45473</v>
      </c>
      <c r="L522" s="115">
        <v>60</v>
      </c>
      <c r="M522" s="115">
        <v>0</v>
      </c>
      <c r="N522" s="115">
        <v>60</v>
      </c>
      <c r="O522" s="136">
        <v>380000</v>
      </c>
      <c r="P522" s="136">
        <v>2124504000</v>
      </c>
      <c r="Q522" s="6" t="s">
        <v>35</v>
      </c>
      <c r="R522" s="6" t="s">
        <v>104</v>
      </c>
      <c r="S522" s="136">
        <v>380000</v>
      </c>
      <c r="T522" s="136">
        <v>103000</v>
      </c>
      <c r="U522" s="136">
        <v>2000000</v>
      </c>
      <c r="V522" s="136">
        <v>0</v>
      </c>
      <c r="W522" s="136">
        <v>2000000</v>
      </c>
      <c r="X522" s="136">
        <v>0</v>
      </c>
    </row>
    <row r="523" spans="1:24" ht="15" customHeight="1" x14ac:dyDescent="0.25">
      <c r="A523" s="67" t="s">
        <v>1689</v>
      </c>
      <c r="B523" s="123"/>
      <c r="C523" s="123"/>
      <c r="D523" s="115" t="s">
        <v>1690</v>
      </c>
      <c r="E523" s="147" t="s">
        <v>1691</v>
      </c>
      <c r="F523" s="143">
        <v>36</v>
      </c>
      <c r="G523" s="115"/>
      <c r="H523" s="115"/>
      <c r="I523" s="53"/>
      <c r="J523" s="129" t="s">
        <v>1121</v>
      </c>
      <c r="K523" s="127">
        <v>44469</v>
      </c>
      <c r="L523" s="115">
        <v>12</v>
      </c>
      <c r="M523" s="115">
        <v>0</v>
      </c>
      <c r="N523" s="115">
        <v>12</v>
      </c>
      <c r="O523" s="136">
        <v>650000</v>
      </c>
      <c r="P523" s="136">
        <v>280800000</v>
      </c>
      <c r="Q523" s="142" t="s">
        <v>218</v>
      </c>
      <c r="R523" s="162"/>
      <c r="S523" s="136">
        <v>650000</v>
      </c>
      <c r="T523" s="136">
        <v>105000</v>
      </c>
      <c r="U523" s="136">
        <v>0</v>
      </c>
      <c r="V523" s="136">
        <v>0</v>
      </c>
      <c r="W523" s="136">
        <v>2000000</v>
      </c>
      <c r="X523" s="136">
        <v>0</v>
      </c>
    </row>
    <row r="524" spans="1:24" ht="15" customHeight="1" x14ac:dyDescent="0.25">
      <c r="A524" s="67" t="s">
        <v>1689</v>
      </c>
      <c r="B524" s="126"/>
      <c r="C524" s="126"/>
      <c r="D524" s="115" t="s">
        <v>1692</v>
      </c>
      <c r="E524" s="149"/>
      <c r="F524" s="145"/>
      <c r="G524" s="115" t="s">
        <v>115</v>
      </c>
      <c r="H524" s="115" t="s">
        <v>44</v>
      </c>
      <c r="I524" s="53">
        <v>36</v>
      </c>
      <c r="J524" s="129" t="s">
        <v>517</v>
      </c>
      <c r="K524" s="127">
        <v>44469</v>
      </c>
      <c r="L524" s="115">
        <v>12</v>
      </c>
      <c r="M524" s="115">
        <v>0</v>
      </c>
      <c r="N524" s="115">
        <v>12</v>
      </c>
      <c r="O524" s="136">
        <v>675000</v>
      </c>
      <c r="P524" s="136">
        <v>291600000</v>
      </c>
      <c r="Q524" s="6" t="s">
        <v>67</v>
      </c>
      <c r="R524" s="6" t="s">
        <v>41</v>
      </c>
      <c r="S524" s="136">
        <v>675000</v>
      </c>
      <c r="T524" s="136">
        <v>105000</v>
      </c>
      <c r="U524" s="136">
        <v>0</v>
      </c>
      <c r="V524" s="136">
        <v>0</v>
      </c>
      <c r="W524" s="136">
        <v>2000000</v>
      </c>
      <c r="X524" s="136">
        <v>0</v>
      </c>
    </row>
    <row r="525" spans="1:24" ht="15" customHeight="1" x14ac:dyDescent="0.25">
      <c r="A525" s="67" t="s">
        <v>1689</v>
      </c>
      <c r="B525" s="124"/>
      <c r="C525" s="124"/>
      <c r="D525" s="115" t="s">
        <v>1693</v>
      </c>
      <c r="E525" s="115" t="s">
        <v>1694</v>
      </c>
      <c r="F525" s="122">
        <v>22</v>
      </c>
      <c r="G525" s="115" t="s">
        <v>52</v>
      </c>
      <c r="H525" s="115" t="s">
        <v>44</v>
      </c>
      <c r="I525" s="53">
        <v>22</v>
      </c>
      <c r="J525" s="129" t="s">
        <v>615</v>
      </c>
      <c r="K525" s="127">
        <v>44773</v>
      </c>
      <c r="L525" s="115">
        <v>12</v>
      </c>
      <c r="M525" s="115">
        <v>0</v>
      </c>
      <c r="N525" s="115">
        <v>12</v>
      </c>
      <c r="O525" s="136">
        <v>900000</v>
      </c>
      <c r="P525" s="136">
        <v>237600000</v>
      </c>
      <c r="Q525" s="6" t="s">
        <v>67</v>
      </c>
      <c r="R525" s="6" t="s">
        <v>41</v>
      </c>
      <c r="S525" s="136">
        <v>900000</v>
      </c>
      <c r="T525" s="136">
        <v>105000</v>
      </c>
      <c r="U525" s="136">
        <v>2000000</v>
      </c>
      <c r="V525" s="136">
        <v>1500000</v>
      </c>
      <c r="W525" s="136">
        <v>2000000</v>
      </c>
      <c r="X525" s="136">
        <v>0</v>
      </c>
    </row>
    <row r="526" spans="1:24" ht="15" customHeight="1" x14ac:dyDescent="0.25">
      <c r="A526" s="36" t="s">
        <v>1695</v>
      </c>
      <c r="B526" s="123"/>
      <c r="C526" s="123"/>
      <c r="D526" s="115" t="s">
        <v>1696</v>
      </c>
      <c r="E526" s="147" t="s">
        <v>1697</v>
      </c>
      <c r="F526" s="143" t="s">
        <v>1507</v>
      </c>
      <c r="G526" s="115"/>
      <c r="H526" s="115"/>
      <c r="I526" s="53"/>
      <c r="J526" s="129">
        <v>44382</v>
      </c>
      <c r="K526" s="127">
        <v>44746</v>
      </c>
      <c r="L526" s="115">
        <v>12</v>
      </c>
      <c r="M526" s="115">
        <v>0</v>
      </c>
      <c r="N526" s="115">
        <v>12</v>
      </c>
      <c r="O526" s="136" t="s">
        <v>1508</v>
      </c>
      <c r="P526" s="136">
        <v>36000000</v>
      </c>
      <c r="Q526" s="6" t="s">
        <v>67</v>
      </c>
      <c r="R526" s="6" t="s">
        <v>41</v>
      </c>
      <c r="S526" s="136" t="s">
        <v>1508</v>
      </c>
      <c r="T526" s="136" t="s">
        <v>1698</v>
      </c>
      <c r="U526" s="136">
        <v>2000000</v>
      </c>
      <c r="V526" s="136">
        <v>1500000</v>
      </c>
      <c r="W526" s="136">
        <v>1000000</v>
      </c>
      <c r="X526" s="136">
        <v>1000000</v>
      </c>
    </row>
    <row r="527" spans="1:24" ht="15" customHeight="1" x14ac:dyDescent="0.25">
      <c r="A527" s="36" t="s">
        <v>1695</v>
      </c>
      <c r="B527" s="126"/>
      <c r="C527" s="126"/>
      <c r="D527" s="115" t="s">
        <v>1699</v>
      </c>
      <c r="E527" s="148"/>
      <c r="F527" s="144"/>
      <c r="G527" s="115"/>
      <c r="H527" s="115"/>
      <c r="I527" s="53"/>
      <c r="J527" s="129">
        <v>44378</v>
      </c>
      <c r="K527" s="127">
        <v>44742</v>
      </c>
      <c r="L527" s="115">
        <v>12</v>
      </c>
      <c r="M527" s="115">
        <v>0</v>
      </c>
      <c r="N527" s="115">
        <v>12</v>
      </c>
      <c r="O527" s="157" t="s">
        <v>97</v>
      </c>
      <c r="P527" s="158"/>
      <c r="Q527" s="158"/>
      <c r="R527" s="158"/>
      <c r="S527" s="158"/>
      <c r="T527" s="158"/>
      <c r="U527" s="158"/>
      <c r="V527" s="158"/>
      <c r="W527" s="158"/>
      <c r="X527" s="159"/>
    </row>
    <row r="528" spans="1:24" ht="15" customHeight="1" x14ac:dyDescent="0.25">
      <c r="A528" s="36" t="s">
        <v>1695</v>
      </c>
      <c r="B528" s="124"/>
      <c r="C528" s="124"/>
      <c r="D528" s="115" t="s">
        <v>1700</v>
      </c>
      <c r="E528" s="149"/>
      <c r="F528" s="145"/>
      <c r="G528" s="115" t="s">
        <v>59</v>
      </c>
      <c r="H528" s="115">
        <v>2</v>
      </c>
      <c r="I528" s="53">
        <v>38.479999999999997</v>
      </c>
      <c r="J528" s="129">
        <v>44743</v>
      </c>
      <c r="K528" s="127">
        <v>45107</v>
      </c>
      <c r="L528" s="115">
        <v>12</v>
      </c>
      <c r="M528" s="115">
        <v>0</v>
      </c>
      <c r="N528" s="115">
        <v>12</v>
      </c>
      <c r="O528" s="136" t="s">
        <v>1701</v>
      </c>
      <c r="P528" s="136">
        <v>30000000</v>
      </c>
      <c r="Q528" s="6" t="s">
        <v>67</v>
      </c>
      <c r="R528" s="6" t="s">
        <v>41</v>
      </c>
      <c r="S528" s="136" t="s">
        <v>1701</v>
      </c>
      <c r="T528" s="136" t="s">
        <v>1698</v>
      </c>
      <c r="U528" s="136">
        <v>2000000</v>
      </c>
      <c r="V528" s="136">
        <v>1500000</v>
      </c>
      <c r="W528" s="136">
        <v>1000000</v>
      </c>
      <c r="X528" s="136">
        <v>1000000</v>
      </c>
    </row>
    <row r="529" spans="1:24" ht="25.5" customHeight="1" x14ac:dyDescent="0.25">
      <c r="A529" s="36" t="s">
        <v>1702</v>
      </c>
      <c r="B529" s="123"/>
      <c r="C529" s="123"/>
      <c r="D529" s="115" t="s">
        <v>1703</v>
      </c>
      <c r="E529" s="147" t="s">
        <v>1704</v>
      </c>
      <c r="F529" s="143">
        <v>23.93</v>
      </c>
      <c r="G529" s="115"/>
      <c r="H529" s="115"/>
      <c r="I529" s="53"/>
      <c r="J529" s="129">
        <v>42552</v>
      </c>
      <c r="K529" s="127">
        <v>44377</v>
      </c>
      <c r="L529" s="115">
        <v>60</v>
      </c>
      <c r="M529" s="115">
        <v>0</v>
      </c>
      <c r="N529" s="115">
        <v>60</v>
      </c>
      <c r="O529" s="136" t="s">
        <v>1705</v>
      </c>
      <c r="P529" s="136">
        <v>450841200</v>
      </c>
      <c r="Q529" s="6" t="s">
        <v>67</v>
      </c>
      <c r="R529" s="6" t="s">
        <v>759</v>
      </c>
      <c r="S529" s="136">
        <v>300000</v>
      </c>
      <c r="T529" s="136">
        <v>103000</v>
      </c>
      <c r="U529" s="136">
        <v>2000000</v>
      </c>
      <c r="V529" s="136">
        <v>0</v>
      </c>
      <c r="W529" s="136">
        <v>2000000</v>
      </c>
      <c r="X529" s="136">
        <v>0</v>
      </c>
    </row>
    <row r="530" spans="1:24" ht="15" customHeight="1" x14ac:dyDescent="0.25">
      <c r="A530" s="36" t="s">
        <v>1702</v>
      </c>
      <c r="B530" s="124"/>
      <c r="C530" s="124"/>
      <c r="D530" s="115" t="s">
        <v>1706</v>
      </c>
      <c r="E530" s="149"/>
      <c r="F530" s="145"/>
      <c r="G530" s="115" t="s">
        <v>96</v>
      </c>
      <c r="H530" s="115">
        <v>1</v>
      </c>
      <c r="I530" s="53">
        <v>23.93</v>
      </c>
      <c r="J530" s="129" t="s">
        <v>442</v>
      </c>
      <c r="K530" s="127" t="s">
        <v>1707</v>
      </c>
      <c r="L530" s="115">
        <v>36</v>
      </c>
      <c r="M530" s="115">
        <v>0</v>
      </c>
      <c r="N530" s="115">
        <v>36</v>
      </c>
      <c r="O530" s="136">
        <v>320000</v>
      </c>
      <c r="P530" s="136">
        <v>275673600</v>
      </c>
      <c r="Q530" s="6" t="s">
        <v>35</v>
      </c>
      <c r="R530" s="6" t="s">
        <v>36</v>
      </c>
      <c r="S530" s="136">
        <v>320000</v>
      </c>
      <c r="T530" s="136">
        <v>105000</v>
      </c>
      <c r="U530" s="136">
        <v>2000000</v>
      </c>
      <c r="V530" s="136">
        <v>0</v>
      </c>
      <c r="W530" s="136">
        <v>2000000</v>
      </c>
      <c r="X530" s="136">
        <v>0</v>
      </c>
    </row>
    <row r="531" spans="1:24" ht="15" customHeight="1" x14ac:dyDescent="0.25">
      <c r="A531" s="36" t="s">
        <v>1708</v>
      </c>
      <c r="B531" s="123"/>
      <c r="C531" s="123"/>
      <c r="D531" s="115" t="s">
        <v>1709</v>
      </c>
      <c r="E531" s="147" t="s">
        <v>1710</v>
      </c>
      <c r="F531" s="143">
        <v>16</v>
      </c>
      <c r="G531" s="115"/>
      <c r="H531" s="115"/>
      <c r="I531" s="53"/>
      <c r="J531" s="129" t="s">
        <v>804</v>
      </c>
      <c r="K531" s="127">
        <v>44469</v>
      </c>
      <c r="L531" s="115">
        <v>24</v>
      </c>
      <c r="M531" s="115">
        <v>0</v>
      </c>
      <c r="N531" s="115">
        <v>24</v>
      </c>
      <c r="O531" s="136">
        <v>1000000</v>
      </c>
      <c r="P531" s="136">
        <v>384000000</v>
      </c>
      <c r="Q531" s="6" t="s">
        <v>35</v>
      </c>
      <c r="R531" s="6" t="s">
        <v>159</v>
      </c>
      <c r="S531" s="136">
        <v>1000000</v>
      </c>
      <c r="T531" s="136">
        <v>103000</v>
      </c>
      <c r="U531" s="136">
        <v>2000000</v>
      </c>
      <c r="V531" s="136">
        <v>1500000</v>
      </c>
      <c r="W531" s="136">
        <v>2000000</v>
      </c>
      <c r="X531" s="136">
        <v>0</v>
      </c>
    </row>
    <row r="532" spans="1:24" ht="15" customHeight="1" x14ac:dyDescent="0.25">
      <c r="A532" s="36" t="s">
        <v>1708</v>
      </c>
      <c r="B532" s="124"/>
      <c r="C532" s="124"/>
      <c r="D532" s="115" t="s">
        <v>1711</v>
      </c>
      <c r="E532" s="149"/>
      <c r="F532" s="145"/>
      <c r="G532" s="115" t="s">
        <v>52</v>
      </c>
      <c r="H532" s="115" t="s">
        <v>44</v>
      </c>
      <c r="I532" s="53">
        <v>16</v>
      </c>
      <c r="J532" s="129">
        <v>44572</v>
      </c>
      <c r="K532" s="127">
        <v>45301</v>
      </c>
      <c r="L532" s="115">
        <v>24</v>
      </c>
      <c r="M532" s="115">
        <v>0</v>
      </c>
      <c r="N532" s="115">
        <v>24</v>
      </c>
      <c r="O532" s="136">
        <v>1000000</v>
      </c>
      <c r="P532" s="136">
        <v>384000000</v>
      </c>
      <c r="Q532" s="6" t="s">
        <v>35</v>
      </c>
      <c r="R532" s="6" t="s">
        <v>159</v>
      </c>
      <c r="S532" s="136">
        <v>1000000</v>
      </c>
      <c r="T532" s="136">
        <v>105000</v>
      </c>
      <c r="U532" s="136">
        <v>2000000</v>
      </c>
      <c r="V532" s="136">
        <v>1500000</v>
      </c>
      <c r="W532" s="136">
        <v>2000000</v>
      </c>
      <c r="X532" s="136">
        <v>0</v>
      </c>
    </row>
    <row r="533" spans="1:24" ht="15" customHeight="1" x14ac:dyDescent="0.25">
      <c r="A533" s="62" t="s">
        <v>1712</v>
      </c>
      <c r="B533" s="125"/>
      <c r="C533" s="125"/>
      <c r="D533" s="115" t="s">
        <v>1713</v>
      </c>
      <c r="E533" s="115" t="s">
        <v>1714</v>
      </c>
      <c r="F533" s="122">
        <v>62.8</v>
      </c>
      <c r="G533" s="115" t="s">
        <v>96</v>
      </c>
      <c r="H533" s="115">
        <v>2</v>
      </c>
      <c r="I533" s="53">
        <v>62.8</v>
      </c>
      <c r="J533" s="129">
        <v>43882</v>
      </c>
      <c r="K533" s="127" t="s">
        <v>171</v>
      </c>
      <c r="L533" s="115" t="s">
        <v>1715</v>
      </c>
      <c r="M533" s="115">
        <v>0</v>
      </c>
      <c r="N533" s="115" t="s">
        <v>1715</v>
      </c>
      <c r="O533" s="136">
        <v>280000</v>
      </c>
      <c r="P533" s="136">
        <v>692015483</v>
      </c>
      <c r="Q533" s="6" t="s">
        <v>35</v>
      </c>
      <c r="R533" s="6" t="s">
        <v>36</v>
      </c>
      <c r="S533" s="136">
        <v>280000</v>
      </c>
      <c r="T533" s="136">
        <v>103000</v>
      </c>
      <c r="U533" s="136">
        <v>0</v>
      </c>
      <c r="V533" s="136">
        <v>0</v>
      </c>
      <c r="W533" s="136">
        <v>0</v>
      </c>
      <c r="X533" s="136">
        <v>0</v>
      </c>
    </row>
    <row r="534" spans="1:24" ht="49.5" customHeight="1" x14ac:dyDescent="0.25">
      <c r="A534" s="62" t="s">
        <v>1712</v>
      </c>
      <c r="B534" s="125"/>
      <c r="C534" s="125"/>
      <c r="D534" s="115" t="s">
        <v>1716</v>
      </c>
      <c r="E534" s="115" t="s">
        <v>1717</v>
      </c>
      <c r="F534" s="122">
        <v>100.7</v>
      </c>
      <c r="G534" s="115" t="s">
        <v>96</v>
      </c>
      <c r="H534" s="115">
        <v>3</v>
      </c>
      <c r="I534" s="53">
        <v>100.7</v>
      </c>
      <c r="J534" s="129">
        <v>43385</v>
      </c>
      <c r="K534" s="78">
        <v>45180</v>
      </c>
      <c r="L534" s="80">
        <f>(K534-J534)/30</f>
        <v>59.833333333333336</v>
      </c>
      <c r="M534" s="78"/>
      <c r="N534" s="78"/>
      <c r="O534" s="77" t="s">
        <v>1718</v>
      </c>
      <c r="P534" s="78"/>
      <c r="Q534" s="78"/>
      <c r="R534" s="78"/>
      <c r="S534" s="78"/>
      <c r="T534" s="78"/>
      <c r="U534" s="78"/>
      <c r="V534" s="78"/>
      <c r="W534" s="78"/>
      <c r="X534" s="79"/>
    </row>
    <row r="535" spans="1:24" ht="27" customHeight="1" x14ac:dyDescent="0.25">
      <c r="A535" s="125" t="s">
        <v>1719</v>
      </c>
      <c r="B535" s="125"/>
      <c r="C535" s="125"/>
      <c r="D535" s="115" t="s">
        <v>1720</v>
      </c>
      <c r="E535" s="115" t="s">
        <v>1721</v>
      </c>
      <c r="F535" s="122">
        <v>54.75</v>
      </c>
      <c r="G535" s="115" t="s">
        <v>96</v>
      </c>
      <c r="H535" s="115">
        <v>1</v>
      </c>
      <c r="I535" s="53">
        <v>54.75</v>
      </c>
      <c r="J535" s="129">
        <v>43985</v>
      </c>
      <c r="K535" s="127">
        <v>45402</v>
      </c>
      <c r="L535" s="115" t="s">
        <v>1722</v>
      </c>
      <c r="M535" s="115">
        <v>0</v>
      </c>
      <c r="N535" s="115" t="s">
        <v>1722</v>
      </c>
      <c r="O535" s="136">
        <v>370000</v>
      </c>
      <c r="P535" s="136">
        <v>943999500</v>
      </c>
      <c r="Q535" s="6" t="s">
        <v>530</v>
      </c>
      <c r="R535" s="6" t="s">
        <v>526</v>
      </c>
      <c r="S535" s="136">
        <v>370000</v>
      </c>
      <c r="T535" s="136">
        <v>105000</v>
      </c>
      <c r="U535" s="136">
        <v>2000000</v>
      </c>
      <c r="V535" s="136">
        <v>1500000</v>
      </c>
      <c r="W535" s="136">
        <v>2000000</v>
      </c>
      <c r="X535" s="136">
        <v>2000000</v>
      </c>
    </row>
    <row r="536" spans="1:24" ht="15" customHeight="1" x14ac:dyDescent="0.25">
      <c r="A536" s="125" t="s">
        <v>1723</v>
      </c>
      <c r="B536" s="125"/>
      <c r="C536" s="125"/>
      <c r="D536" s="115" t="s">
        <v>1724</v>
      </c>
      <c r="E536" s="115" t="s">
        <v>1725</v>
      </c>
      <c r="F536" s="122">
        <v>110</v>
      </c>
      <c r="G536" s="115" t="s">
        <v>96</v>
      </c>
      <c r="H536" s="115">
        <v>1</v>
      </c>
      <c r="I536" s="53">
        <v>110</v>
      </c>
      <c r="J536" s="129">
        <v>43405</v>
      </c>
      <c r="K536" s="127" t="s">
        <v>357</v>
      </c>
      <c r="L536" s="115">
        <v>57</v>
      </c>
      <c r="M536" s="115" t="s">
        <v>1726</v>
      </c>
      <c r="N536" s="115">
        <v>60</v>
      </c>
      <c r="O536" s="136">
        <v>340000</v>
      </c>
      <c r="P536" s="136">
        <v>2131800000</v>
      </c>
      <c r="Q536" s="6" t="s">
        <v>200</v>
      </c>
      <c r="R536" s="6" t="s">
        <v>104</v>
      </c>
      <c r="S536" s="136">
        <v>340000</v>
      </c>
      <c r="T536" s="136">
        <v>103000</v>
      </c>
      <c r="U536" s="136">
        <v>2000000</v>
      </c>
      <c r="V536" s="136">
        <v>0</v>
      </c>
      <c r="W536" s="136">
        <v>1000000</v>
      </c>
      <c r="X536" s="136">
        <v>0</v>
      </c>
    </row>
    <row r="537" spans="1:24" ht="15" customHeight="1" x14ac:dyDescent="0.25">
      <c r="A537" s="139" t="s">
        <v>1727</v>
      </c>
      <c r="B537" s="125"/>
      <c r="C537" s="125"/>
      <c r="D537" s="115" t="s">
        <v>1728</v>
      </c>
      <c r="E537" s="146" t="s">
        <v>590</v>
      </c>
      <c r="F537" s="157">
        <v>2307</v>
      </c>
      <c r="G537" s="115"/>
      <c r="H537" s="115"/>
      <c r="I537" s="53"/>
      <c r="J537" s="154" t="s">
        <v>1729</v>
      </c>
      <c r="K537" s="154"/>
      <c r="L537" s="154"/>
      <c r="M537" s="154"/>
      <c r="N537" s="154"/>
      <c r="O537" s="160" t="s">
        <v>1730</v>
      </c>
      <c r="P537" s="160"/>
      <c r="Q537" s="160"/>
      <c r="R537" s="160"/>
      <c r="S537" s="136">
        <v>60000000</v>
      </c>
      <c r="T537" s="136">
        <v>0</v>
      </c>
      <c r="U537" s="136">
        <v>2000000</v>
      </c>
      <c r="V537" s="136">
        <v>0</v>
      </c>
      <c r="W537" s="136">
        <v>83000000</v>
      </c>
      <c r="X537" s="136">
        <v>0</v>
      </c>
    </row>
    <row r="538" spans="1:24" ht="106.5" customHeight="1" x14ac:dyDescent="0.25">
      <c r="A538" s="139" t="s">
        <v>1727</v>
      </c>
      <c r="B538" s="125"/>
      <c r="C538" s="125"/>
      <c r="D538" s="115" t="s">
        <v>1731</v>
      </c>
      <c r="E538" s="146"/>
      <c r="F538" s="157"/>
      <c r="G538" s="128" t="s">
        <v>96</v>
      </c>
      <c r="H538" s="128">
        <v>3</v>
      </c>
      <c r="I538" s="73">
        <v>2307</v>
      </c>
      <c r="J538" s="129">
        <v>40734</v>
      </c>
      <c r="K538" s="127">
        <v>11513</v>
      </c>
      <c r="L538" s="115">
        <v>240</v>
      </c>
      <c r="M538" s="115">
        <v>0</v>
      </c>
      <c r="N538" s="115">
        <v>240</v>
      </c>
      <c r="O538" s="160" t="s">
        <v>1732</v>
      </c>
      <c r="P538" s="160"/>
      <c r="Q538" s="160"/>
      <c r="R538" s="160"/>
      <c r="S538" s="160"/>
      <c r="T538" s="160"/>
      <c r="U538" s="160"/>
      <c r="V538" s="160"/>
      <c r="W538" s="160"/>
      <c r="X538" s="160"/>
    </row>
    <row r="539" spans="1:24" ht="15" customHeight="1" x14ac:dyDescent="0.25">
      <c r="A539" s="125" t="s">
        <v>1733</v>
      </c>
      <c r="B539" s="125"/>
      <c r="C539" s="125"/>
      <c r="D539" s="115" t="s">
        <v>1734</v>
      </c>
      <c r="E539" s="115" t="s">
        <v>1735</v>
      </c>
      <c r="F539" s="122">
        <v>76.569999999999993</v>
      </c>
      <c r="G539" s="115" t="s">
        <v>115</v>
      </c>
      <c r="H539" s="115" t="s">
        <v>44</v>
      </c>
      <c r="I539" s="53">
        <v>76.569999999999993</v>
      </c>
      <c r="J539" s="129">
        <v>44373</v>
      </c>
      <c r="K539" s="127">
        <v>45833</v>
      </c>
      <c r="L539" s="115">
        <v>48</v>
      </c>
      <c r="M539" s="115">
        <v>0</v>
      </c>
      <c r="N539" s="115">
        <v>48</v>
      </c>
      <c r="O539" s="136">
        <v>380000</v>
      </c>
      <c r="P539" s="136">
        <v>1396636800</v>
      </c>
      <c r="Q539" s="6" t="s">
        <v>530</v>
      </c>
      <c r="R539" s="6" t="s">
        <v>104</v>
      </c>
      <c r="S539" s="136">
        <v>380000</v>
      </c>
      <c r="T539" s="136">
        <v>105000</v>
      </c>
      <c r="U539" s="136">
        <v>2000000</v>
      </c>
      <c r="V539" s="136">
        <v>1500000</v>
      </c>
      <c r="W539" s="136">
        <v>4000000</v>
      </c>
      <c r="X539" s="136">
        <v>0</v>
      </c>
    </row>
    <row r="540" spans="1:24" ht="93" customHeight="1" x14ac:dyDescent="0.25">
      <c r="A540" s="125" t="s">
        <v>1736</v>
      </c>
      <c r="B540" s="125"/>
      <c r="C540" s="125"/>
      <c r="D540" s="115" t="s">
        <v>1737</v>
      </c>
      <c r="E540" s="115" t="s">
        <v>1738</v>
      </c>
      <c r="F540" s="122">
        <v>377.79</v>
      </c>
      <c r="G540" s="115" t="s">
        <v>115</v>
      </c>
      <c r="H540" s="115">
        <v>1</v>
      </c>
      <c r="I540" s="53">
        <v>377.79</v>
      </c>
      <c r="J540" s="129">
        <v>43511</v>
      </c>
      <c r="K540" s="127">
        <v>45336</v>
      </c>
      <c r="L540" s="115">
        <v>60</v>
      </c>
      <c r="M540" s="115">
        <v>0</v>
      </c>
      <c r="N540" s="115">
        <v>60</v>
      </c>
      <c r="O540" s="136" t="s">
        <v>1739</v>
      </c>
      <c r="P540" s="136">
        <v>6405605481</v>
      </c>
      <c r="Q540" s="6" t="s">
        <v>35</v>
      </c>
      <c r="R540" s="6" t="s">
        <v>50</v>
      </c>
      <c r="S540" s="136">
        <v>300000</v>
      </c>
      <c r="T540" s="136">
        <v>25000</v>
      </c>
      <c r="U540" s="136">
        <v>2000000</v>
      </c>
      <c r="V540" s="136">
        <v>0</v>
      </c>
      <c r="W540" s="136">
        <v>2000000</v>
      </c>
      <c r="X540" s="136">
        <v>2000000</v>
      </c>
    </row>
    <row r="541" spans="1:24" ht="27" customHeight="1" x14ac:dyDescent="0.25">
      <c r="A541" s="125" t="s">
        <v>1740</v>
      </c>
      <c r="B541" s="125"/>
      <c r="C541" s="125"/>
      <c r="D541" s="115" t="s">
        <v>1741</v>
      </c>
      <c r="E541" s="115" t="s">
        <v>1742</v>
      </c>
      <c r="F541" s="122">
        <v>72.36</v>
      </c>
      <c r="G541" s="115" t="s">
        <v>52</v>
      </c>
      <c r="H541" s="115" t="s">
        <v>44</v>
      </c>
      <c r="I541" s="53">
        <v>72.36</v>
      </c>
      <c r="J541" s="129" t="s">
        <v>1743</v>
      </c>
      <c r="K541" s="127">
        <v>45260</v>
      </c>
      <c r="L541" s="115">
        <v>36</v>
      </c>
      <c r="M541" s="115">
        <v>0</v>
      </c>
      <c r="N541" s="115">
        <v>36</v>
      </c>
      <c r="O541" s="136" t="s">
        <v>1744</v>
      </c>
      <c r="P541" s="136">
        <v>1163548800</v>
      </c>
      <c r="Q541" s="6" t="s">
        <v>35</v>
      </c>
      <c r="R541" s="6" t="s">
        <v>392</v>
      </c>
      <c r="S541" s="136">
        <v>400000</v>
      </c>
      <c r="T541" s="136">
        <v>105000</v>
      </c>
      <c r="U541" s="136">
        <v>2000000</v>
      </c>
      <c r="V541" s="136">
        <v>1500000</v>
      </c>
      <c r="W541" s="136">
        <v>2000000</v>
      </c>
      <c r="X541" s="136">
        <v>2000000</v>
      </c>
    </row>
    <row r="542" spans="1:24" ht="94.5" customHeight="1" x14ac:dyDescent="0.25">
      <c r="A542" s="125" t="s">
        <v>1745</v>
      </c>
      <c r="B542" s="125"/>
      <c r="C542" s="125"/>
      <c r="D542" s="115" t="s">
        <v>1746</v>
      </c>
      <c r="E542" s="115" t="s">
        <v>1747</v>
      </c>
      <c r="F542" s="122" t="s">
        <v>1748</v>
      </c>
      <c r="G542" s="115" t="s">
        <v>115</v>
      </c>
      <c r="H542" s="115" t="s">
        <v>44</v>
      </c>
      <c r="I542" s="53">
        <v>221.26</v>
      </c>
      <c r="J542" s="129">
        <v>43770</v>
      </c>
      <c r="K542" s="127" t="s">
        <v>1749</v>
      </c>
      <c r="L542" s="115">
        <v>60</v>
      </c>
      <c r="M542" s="115">
        <v>0</v>
      </c>
      <c r="N542" s="115">
        <v>60</v>
      </c>
      <c r="O542" s="136" t="s">
        <v>1750</v>
      </c>
      <c r="P542" s="136">
        <v>1959525000</v>
      </c>
      <c r="Q542" s="6" t="s">
        <v>35</v>
      </c>
      <c r="R542" s="6" t="s">
        <v>104</v>
      </c>
      <c r="S542" s="136" t="s">
        <v>1751</v>
      </c>
      <c r="T542" s="136" t="s">
        <v>1752</v>
      </c>
      <c r="U542" s="136">
        <v>2000000</v>
      </c>
      <c r="V542" s="136">
        <v>1500000</v>
      </c>
      <c r="W542" s="136">
        <v>10000000</v>
      </c>
      <c r="X542" s="136">
        <v>5000000</v>
      </c>
    </row>
    <row r="543" spans="1:24" ht="27" customHeight="1" x14ac:dyDescent="0.25">
      <c r="A543" s="125"/>
      <c r="B543" s="125"/>
      <c r="C543" s="125"/>
      <c r="D543" s="115"/>
      <c r="E543" s="115"/>
      <c r="F543" s="122"/>
      <c r="G543" s="115"/>
      <c r="H543" s="115"/>
      <c r="I543" s="53"/>
      <c r="J543" s="129"/>
      <c r="K543" s="127"/>
      <c r="L543" s="115"/>
      <c r="M543" s="115"/>
      <c r="N543" s="115"/>
      <c r="O543" s="136"/>
      <c r="P543" s="136"/>
      <c r="Q543" s="6"/>
      <c r="R543" s="6"/>
      <c r="S543" s="136"/>
      <c r="T543" s="136"/>
      <c r="U543" s="136"/>
      <c r="V543" s="136"/>
      <c r="W543" s="136"/>
      <c r="X543" s="136"/>
    </row>
    <row r="544" spans="1:24" ht="15" customHeight="1" x14ac:dyDescent="0.25"/>
  </sheetData>
  <autoFilter ref="A5:X542"/>
  <mergeCells count="654">
    <mergeCell ref="S4:X4"/>
    <mergeCell ref="E6:E9"/>
    <mergeCell ref="F6:F7"/>
    <mergeCell ref="J7:X7"/>
    <mergeCell ref="F8:F9"/>
    <mergeCell ref="A4:A5"/>
    <mergeCell ref="D4:D5"/>
    <mergeCell ref="E4:E5"/>
    <mergeCell ref="F4:F5"/>
    <mergeCell ref="J4:K4"/>
    <mergeCell ref="L4:L5"/>
    <mergeCell ref="E10:E11"/>
    <mergeCell ref="F10:F11"/>
    <mergeCell ref="O12:P12"/>
    <mergeCell ref="Q12:R12"/>
    <mergeCell ref="A13:A14"/>
    <mergeCell ref="E13:E14"/>
    <mergeCell ref="F13:F14"/>
    <mergeCell ref="M4:M5"/>
    <mergeCell ref="N4:N5"/>
    <mergeCell ref="O4:P4"/>
    <mergeCell ref="Q4:R4"/>
    <mergeCell ref="E18:E19"/>
    <mergeCell ref="F18:F19"/>
    <mergeCell ref="Q18:R18"/>
    <mergeCell ref="Q19:R19"/>
    <mergeCell ref="A21:A22"/>
    <mergeCell ref="E21:E22"/>
    <mergeCell ref="F21:F22"/>
    <mergeCell ref="L22:X22"/>
    <mergeCell ref="E16:E17"/>
    <mergeCell ref="F16:F17"/>
    <mergeCell ref="J16:J17"/>
    <mergeCell ref="K16:K17"/>
    <mergeCell ref="O16:R16"/>
    <mergeCell ref="L17:X17"/>
    <mergeCell ref="S29:T29"/>
    <mergeCell ref="O30:R30"/>
    <mergeCell ref="S30:T30"/>
    <mergeCell ref="E31:E32"/>
    <mergeCell ref="O31:R31"/>
    <mergeCell ref="O32:X32"/>
    <mergeCell ref="O23:R23"/>
    <mergeCell ref="A25:A26"/>
    <mergeCell ref="E25:E26"/>
    <mergeCell ref="F25:F26"/>
    <mergeCell ref="O27:R27"/>
    <mergeCell ref="E29:E30"/>
    <mergeCell ref="F29:F30"/>
    <mergeCell ref="O29:R29"/>
    <mergeCell ref="E39:E40"/>
    <mergeCell ref="F39:F40"/>
    <mergeCell ref="O40:X40"/>
    <mergeCell ref="A41:A42"/>
    <mergeCell ref="E41:E42"/>
    <mergeCell ref="F41:F42"/>
    <mergeCell ref="L42:X42"/>
    <mergeCell ref="E33:E34"/>
    <mergeCell ref="F33:F34"/>
    <mergeCell ref="E36:E38"/>
    <mergeCell ref="F36:F38"/>
    <mergeCell ref="J36:J37"/>
    <mergeCell ref="L37:X37"/>
    <mergeCell ref="O38:P38"/>
    <mergeCell ref="Q38:R38"/>
    <mergeCell ref="Q53:R53"/>
    <mergeCell ref="E55:E58"/>
    <mergeCell ref="F55:F58"/>
    <mergeCell ref="L56:X56"/>
    <mergeCell ref="O45:R45"/>
    <mergeCell ref="O46:R46"/>
    <mergeCell ref="S46:T46"/>
    <mergeCell ref="E48:E51"/>
    <mergeCell ref="F48:F51"/>
    <mergeCell ref="Q48:R48"/>
    <mergeCell ref="Q49:R49"/>
    <mergeCell ref="Q50:R50"/>
    <mergeCell ref="Q51:R51"/>
    <mergeCell ref="E60:E61"/>
    <mergeCell ref="F60:F61"/>
    <mergeCell ref="A62:A63"/>
    <mergeCell ref="E64:E66"/>
    <mergeCell ref="J64:J65"/>
    <mergeCell ref="K64:K65"/>
    <mergeCell ref="F65:F66"/>
    <mergeCell ref="E52:E54"/>
    <mergeCell ref="F52:F54"/>
    <mergeCell ref="L65:X65"/>
    <mergeCell ref="O68:R68"/>
    <mergeCell ref="Q69:R69"/>
    <mergeCell ref="E70:E74"/>
    <mergeCell ref="F70:F71"/>
    <mergeCell ref="Q70:R70"/>
    <mergeCell ref="Q71:R71"/>
    <mergeCell ref="F72:F73"/>
    <mergeCell ref="Q72:R72"/>
    <mergeCell ref="Q73:R73"/>
    <mergeCell ref="A82:A83"/>
    <mergeCell ref="Q82:R82"/>
    <mergeCell ref="Q83:R83"/>
    <mergeCell ref="F74:F75"/>
    <mergeCell ref="Q74:R74"/>
    <mergeCell ref="Q75:R75"/>
    <mergeCell ref="Q76:R76"/>
    <mergeCell ref="Q77:R77"/>
    <mergeCell ref="Q78:R78"/>
    <mergeCell ref="Q84:R84"/>
    <mergeCell ref="E85:E86"/>
    <mergeCell ref="Q85:R85"/>
    <mergeCell ref="Q86:R86"/>
    <mergeCell ref="E87:E88"/>
    <mergeCell ref="F87:F88"/>
    <mergeCell ref="Q87:R87"/>
    <mergeCell ref="Q88:R88"/>
    <mergeCell ref="Q79:R79"/>
    <mergeCell ref="F80:F81"/>
    <mergeCell ref="Q80:R80"/>
    <mergeCell ref="Q81:R81"/>
    <mergeCell ref="E93:E96"/>
    <mergeCell ref="F93:F96"/>
    <mergeCell ref="L94:X94"/>
    <mergeCell ref="D99:D100"/>
    <mergeCell ref="E99:E103"/>
    <mergeCell ref="F99:F103"/>
    <mergeCell ref="J99:J100"/>
    <mergeCell ref="K99:K100"/>
    <mergeCell ref="L99:L100"/>
    <mergeCell ref="M99:M100"/>
    <mergeCell ref="L106:X106"/>
    <mergeCell ref="E110:E111"/>
    <mergeCell ref="A112:A113"/>
    <mergeCell ref="E112:E113"/>
    <mergeCell ref="F112:F113"/>
    <mergeCell ref="A115:A116"/>
    <mergeCell ref="E115:E116"/>
    <mergeCell ref="F115:F116"/>
    <mergeCell ref="N99:N100"/>
    <mergeCell ref="O100:X100"/>
    <mergeCell ref="O101:X101"/>
    <mergeCell ref="O102:S102"/>
    <mergeCell ref="O103:S103"/>
    <mergeCell ref="E104:E108"/>
    <mergeCell ref="F104:F108"/>
    <mergeCell ref="J104:J106"/>
    <mergeCell ref="K104:K105"/>
    <mergeCell ref="L105:X105"/>
    <mergeCell ref="Q120:R120"/>
    <mergeCell ref="U120:X120"/>
    <mergeCell ref="E121:E123"/>
    <mergeCell ref="F121:F123"/>
    <mergeCell ref="E124:E126"/>
    <mergeCell ref="F124:F126"/>
    <mergeCell ref="J125:X125"/>
    <mergeCell ref="J126:X126"/>
    <mergeCell ref="E117:E120"/>
    <mergeCell ref="F117:F118"/>
    <mergeCell ref="J117:J118"/>
    <mergeCell ref="K117:K118"/>
    <mergeCell ref="O117:R117"/>
    <mergeCell ref="L118:X118"/>
    <mergeCell ref="F119:F120"/>
    <mergeCell ref="O119:R119"/>
    <mergeCell ref="T119:T120"/>
    <mergeCell ref="U119:X119"/>
    <mergeCell ref="E127:E128"/>
    <mergeCell ref="F127:F128"/>
    <mergeCell ref="L128:X128"/>
    <mergeCell ref="E130:E131"/>
    <mergeCell ref="F130:F131"/>
    <mergeCell ref="J130:J131"/>
    <mergeCell ref="K130:K131"/>
    <mergeCell ref="L130:L131"/>
    <mergeCell ref="M130:M131"/>
    <mergeCell ref="N130:N131"/>
    <mergeCell ref="O131:X131"/>
    <mergeCell ref="J132:J133"/>
    <mergeCell ref="K132:K133"/>
    <mergeCell ref="L133:X133"/>
    <mergeCell ref="E134:E135"/>
    <mergeCell ref="F134:F135"/>
    <mergeCell ref="J134:J135"/>
    <mergeCell ref="L135:N135"/>
    <mergeCell ref="O135:X135"/>
    <mergeCell ref="A143:A144"/>
    <mergeCell ref="E143:E144"/>
    <mergeCell ref="F143:F144"/>
    <mergeCell ref="E145:E146"/>
    <mergeCell ref="F145:F146"/>
    <mergeCell ref="Q145:R145"/>
    <mergeCell ref="Q146:R146"/>
    <mergeCell ref="E136:E138"/>
    <mergeCell ref="F136:F139"/>
    <mergeCell ref="A140:A141"/>
    <mergeCell ref="E140:E141"/>
    <mergeCell ref="F140:F141"/>
    <mergeCell ref="O140:R140"/>
    <mergeCell ref="O141:R141"/>
    <mergeCell ref="A148:A149"/>
    <mergeCell ref="J151:J152"/>
    <mergeCell ref="K151:K152"/>
    <mergeCell ref="L151:X151"/>
    <mergeCell ref="L152:X152"/>
    <mergeCell ref="E153:E155"/>
    <mergeCell ref="J153:J154"/>
    <mergeCell ref="K153:K154"/>
    <mergeCell ref="F154:F155"/>
    <mergeCell ref="L154:X154"/>
    <mergeCell ref="E161:E162"/>
    <mergeCell ref="F161:F162"/>
    <mergeCell ref="J161:J162"/>
    <mergeCell ref="K162:X162"/>
    <mergeCell ref="A163:A166"/>
    <mergeCell ref="E163:E165"/>
    <mergeCell ref="F163:F165"/>
    <mergeCell ref="J164:X164"/>
    <mergeCell ref="Q155:R155"/>
    <mergeCell ref="E157:E158"/>
    <mergeCell ref="F157:F158"/>
    <mergeCell ref="J157:J158"/>
    <mergeCell ref="K158:X158"/>
    <mergeCell ref="E159:E160"/>
    <mergeCell ref="F159:F160"/>
    <mergeCell ref="J159:J160"/>
    <mergeCell ref="K160:X160"/>
    <mergeCell ref="A172:A173"/>
    <mergeCell ref="E172:E173"/>
    <mergeCell ref="F172:F173"/>
    <mergeCell ref="E174:E175"/>
    <mergeCell ref="F174:F175"/>
    <mergeCell ref="O175:X175"/>
    <mergeCell ref="O167:P167"/>
    <mergeCell ref="Q167:R167"/>
    <mergeCell ref="S167:X167"/>
    <mergeCell ref="A170:A171"/>
    <mergeCell ref="E170:E171"/>
    <mergeCell ref="J170:J171"/>
    <mergeCell ref="K170:K171"/>
    <mergeCell ref="L171:X171"/>
    <mergeCell ref="O177:R177"/>
    <mergeCell ref="S177:T177"/>
    <mergeCell ref="A178:A179"/>
    <mergeCell ref="E178:E179"/>
    <mergeCell ref="F178:F179"/>
    <mergeCell ref="E180:E185"/>
    <mergeCell ref="F181:F185"/>
    <mergeCell ref="L181:X181"/>
    <mergeCell ref="Q182:R182"/>
    <mergeCell ref="Q183:R183"/>
    <mergeCell ref="A192:A193"/>
    <mergeCell ref="E192:E193"/>
    <mergeCell ref="F192:F193"/>
    <mergeCell ref="J193:X193"/>
    <mergeCell ref="A194:A195"/>
    <mergeCell ref="E194:E195"/>
    <mergeCell ref="F194:F195"/>
    <mergeCell ref="Q184:R184"/>
    <mergeCell ref="Q185:R185"/>
    <mergeCell ref="A186:A187"/>
    <mergeCell ref="F186:F187"/>
    <mergeCell ref="A190:A191"/>
    <mergeCell ref="F190:F191"/>
    <mergeCell ref="J196:J197"/>
    <mergeCell ref="K196:K197"/>
    <mergeCell ref="L197:X197"/>
    <mergeCell ref="E198:E200"/>
    <mergeCell ref="F198:F199"/>
    <mergeCell ref="L199:X199"/>
    <mergeCell ref="F200:F202"/>
    <mergeCell ref="E201:E202"/>
    <mergeCell ref="J201:J202"/>
    <mergeCell ref="L202:X202"/>
    <mergeCell ref="K209:K210"/>
    <mergeCell ref="F210:F213"/>
    <mergeCell ref="L210:X210"/>
    <mergeCell ref="L211:X211"/>
    <mergeCell ref="J212:J213"/>
    <mergeCell ref="L213:X213"/>
    <mergeCell ref="E203:E205"/>
    <mergeCell ref="F204:F205"/>
    <mergeCell ref="E207:E208"/>
    <mergeCell ref="F207:F208"/>
    <mergeCell ref="E209:E214"/>
    <mergeCell ref="J209:J210"/>
    <mergeCell ref="A231:A233"/>
    <mergeCell ref="E231:E233"/>
    <mergeCell ref="F231:F233"/>
    <mergeCell ref="L233:X233"/>
    <mergeCell ref="P220:R220"/>
    <mergeCell ref="S220:X220"/>
    <mergeCell ref="O221:X221"/>
    <mergeCell ref="E222:E224"/>
    <mergeCell ref="F222:F224"/>
    <mergeCell ref="Q223:R223"/>
    <mergeCell ref="E234:E235"/>
    <mergeCell ref="F234:F235"/>
    <mergeCell ref="L235:X235"/>
    <mergeCell ref="O237:X237"/>
    <mergeCell ref="E239:E241"/>
    <mergeCell ref="F239:F241"/>
    <mergeCell ref="J240:X240"/>
    <mergeCell ref="O225:R225"/>
    <mergeCell ref="E227:E228"/>
    <mergeCell ref="F227:F228"/>
    <mergeCell ref="E229:E230"/>
    <mergeCell ref="F229:F230"/>
    <mergeCell ref="L245:X245"/>
    <mergeCell ref="O247:X247"/>
    <mergeCell ref="E248:E251"/>
    <mergeCell ref="F248:F251"/>
    <mergeCell ref="Q248:R248"/>
    <mergeCell ref="Q249:R249"/>
    <mergeCell ref="Q250:R250"/>
    <mergeCell ref="Q251:R251"/>
    <mergeCell ref="E242:E243"/>
    <mergeCell ref="F242:F243"/>
    <mergeCell ref="E244:E247"/>
    <mergeCell ref="F244:F247"/>
    <mergeCell ref="J244:J245"/>
    <mergeCell ref="K244:K245"/>
    <mergeCell ref="E253:E255"/>
    <mergeCell ref="F253:F255"/>
    <mergeCell ref="Q254:R254"/>
    <mergeCell ref="F256:F257"/>
    <mergeCell ref="Q256:R256"/>
    <mergeCell ref="J257:X257"/>
    <mergeCell ref="S252:S253"/>
    <mergeCell ref="T252:T253"/>
    <mergeCell ref="U252:U253"/>
    <mergeCell ref="V252:V253"/>
    <mergeCell ref="W252:W253"/>
    <mergeCell ref="X252:X253"/>
    <mergeCell ref="L252:L253"/>
    <mergeCell ref="M252:M253"/>
    <mergeCell ref="N252:N253"/>
    <mergeCell ref="O252:O253"/>
    <mergeCell ref="Q252:Q253"/>
    <mergeCell ref="R252:R253"/>
    <mergeCell ref="E264:E265"/>
    <mergeCell ref="F264:F265"/>
    <mergeCell ref="O264:R264"/>
    <mergeCell ref="O265:R265"/>
    <mergeCell ref="E266:E267"/>
    <mergeCell ref="F266:F267"/>
    <mergeCell ref="J258:X258"/>
    <mergeCell ref="F260:F263"/>
    <mergeCell ref="J260:X260"/>
    <mergeCell ref="E261:E263"/>
    <mergeCell ref="J261:J262"/>
    <mergeCell ref="L261:N261"/>
    <mergeCell ref="O261:X261"/>
    <mergeCell ref="K262:X262"/>
    <mergeCell ref="E278:E281"/>
    <mergeCell ref="F278:F281"/>
    <mergeCell ref="O279:R279"/>
    <mergeCell ref="O280:R280"/>
    <mergeCell ref="O281:R281"/>
    <mergeCell ref="O282:R282"/>
    <mergeCell ref="E269:E270"/>
    <mergeCell ref="F269:F270"/>
    <mergeCell ref="O269:R272"/>
    <mergeCell ref="E271:E272"/>
    <mergeCell ref="F271:F272"/>
    <mergeCell ref="E273:E275"/>
    <mergeCell ref="F273:F275"/>
    <mergeCell ref="S282:T282"/>
    <mergeCell ref="O284:R284"/>
    <mergeCell ref="S284:T284"/>
    <mergeCell ref="O286:R286"/>
    <mergeCell ref="S286:T286"/>
    <mergeCell ref="E287:E290"/>
    <mergeCell ref="F287:F290"/>
    <mergeCell ref="Q287:R287"/>
    <mergeCell ref="J288:X288"/>
    <mergeCell ref="Q289:R289"/>
    <mergeCell ref="E298:E299"/>
    <mergeCell ref="F298:F299"/>
    <mergeCell ref="J298:J299"/>
    <mergeCell ref="K298:K299"/>
    <mergeCell ref="L299:X299"/>
    <mergeCell ref="E301:E302"/>
    <mergeCell ref="F301:F302"/>
    <mergeCell ref="O290:R290"/>
    <mergeCell ref="E291:E294"/>
    <mergeCell ref="F291:F294"/>
    <mergeCell ref="Q292:R292"/>
    <mergeCell ref="Q293:R293"/>
    <mergeCell ref="Q294:R294"/>
    <mergeCell ref="P312:R312"/>
    <mergeCell ref="U312:X312"/>
    <mergeCell ref="E313:E314"/>
    <mergeCell ref="F313:F314"/>
    <mergeCell ref="O313:R313"/>
    <mergeCell ref="O314:X314"/>
    <mergeCell ref="E304:E306"/>
    <mergeCell ref="F304:F306"/>
    <mergeCell ref="J304:J305"/>
    <mergeCell ref="K304:K305"/>
    <mergeCell ref="L305:X305"/>
    <mergeCell ref="E308:E309"/>
    <mergeCell ref="F308:F309"/>
    <mergeCell ref="L309:X309"/>
    <mergeCell ref="E323:E325"/>
    <mergeCell ref="F323:F325"/>
    <mergeCell ref="J324:X324"/>
    <mergeCell ref="E326:E328"/>
    <mergeCell ref="F326:F328"/>
    <mergeCell ref="E329:E330"/>
    <mergeCell ref="F329:F330"/>
    <mergeCell ref="Q315:R315"/>
    <mergeCell ref="E316:E319"/>
    <mergeCell ref="F316:F319"/>
    <mergeCell ref="O317:P317"/>
    <mergeCell ref="Q317:R317"/>
    <mergeCell ref="O318:P318"/>
    <mergeCell ref="Q318:R318"/>
    <mergeCell ref="O319:P319"/>
    <mergeCell ref="Q319:R319"/>
    <mergeCell ref="J331:N332"/>
    <mergeCell ref="O331:R331"/>
    <mergeCell ref="O332:X332"/>
    <mergeCell ref="E333:E334"/>
    <mergeCell ref="J333:J334"/>
    <mergeCell ref="K333:K334"/>
    <mergeCell ref="F334:F336"/>
    <mergeCell ref="L334:X334"/>
    <mergeCell ref="E335:E336"/>
    <mergeCell ref="D343:D344"/>
    <mergeCell ref="E343:E345"/>
    <mergeCell ref="F343:F344"/>
    <mergeCell ref="O343:P343"/>
    <mergeCell ref="Q343:R343"/>
    <mergeCell ref="E338:E339"/>
    <mergeCell ref="J338:J339"/>
    <mergeCell ref="K338:K339"/>
    <mergeCell ref="L338:L339"/>
    <mergeCell ref="M338:M339"/>
    <mergeCell ref="N338:N339"/>
    <mergeCell ref="E346:E348"/>
    <mergeCell ref="F346:F348"/>
    <mergeCell ref="J347:X347"/>
    <mergeCell ref="F350:F351"/>
    <mergeCell ref="O350:X350"/>
    <mergeCell ref="J351:X351"/>
    <mergeCell ref="O340:R340"/>
    <mergeCell ref="E341:E342"/>
    <mergeCell ref="F341:F342"/>
    <mergeCell ref="J342:X342"/>
    <mergeCell ref="E356:E357"/>
    <mergeCell ref="F356:F357"/>
    <mergeCell ref="O356:R356"/>
    <mergeCell ref="O357:R357"/>
    <mergeCell ref="O358:R358"/>
    <mergeCell ref="S358:T358"/>
    <mergeCell ref="E352:E353"/>
    <mergeCell ref="F352:F353"/>
    <mergeCell ref="E354:E355"/>
    <mergeCell ref="F354:F355"/>
    <mergeCell ref="P354:R354"/>
    <mergeCell ref="P355:R355"/>
    <mergeCell ref="O359:R359"/>
    <mergeCell ref="S359:T359"/>
    <mergeCell ref="O360:R360"/>
    <mergeCell ref="E363:E365"/>
    <mergeCell ref="J363:J365"/>
    <mergeCell ref="K363:K365"/>
    <mergeCell ref="F364:F365"/>
    <mergeCell ref="L364:X364"/>
    <mergeCell ref="L365:X365"/>
    <mergeCell ref="E367:E368"/>
    <mergeCell ref="F367:F368"/>
    <mergeCell ref="O368:X368"/>
    <mergeCell ref="E371:E372"/>
    <mergeCell ref="F371:F372"/>
    <mergeCell ref="E374:E375"/>
    <mergeCell ref="F374:F375"/>
    <mergeCell ref="J374:J375"/>
    <mergeCell ref="K374:K375"/>
    <mergeCell ref="L375:X375"/>
    <mergeCell ref="L386:X386"/>
    <mergeCell ref="E388:E390"/>
    <mergeCell ref="F388:F390"/>
    <mergeCell ref="E378:E380"/>
    <mergeCell ref="F378:F380"/>
    <mergeCell ref="E381:E383"/>
    <mergeCell ref="F382:F383"/>
    <mergeCell ref="J382:X382"/>
    <mergeCell ref="J383:X383"/>
    <mergeCell ref="E391:E392"/>
    <mergeCell ref="F391:F392"/>
    <mergeCell ref="E393:E394"/>
    <mergeCell ref="F393:F394"/>
    <mergeCell ref="E395:E399"/>
    <mergeCell ref="F395:F399"/>
    <mergeCell ref="F385:F387"/>
    <mergeCell ref="J385:J386"/>
    <mergeCell ref="K385:K386"/>
    <mergeCell ref="Q395:R395"/>
    <mergeCell ref="Q396:R396"/>
    <mergeCell ref="Q397:R397"/>
    <mergeCell ref="Q398:R398"/>
    <mergeCell ref="Q399:R399"/>
    <mergeCell ref="E401:E402"/>
    <mergeCell ref="F401:F402"/>
    <mergeCell ref="J401:J402"/>
    <mergeCell ref="K401:K402"/>
    <mergeCell ref="L401:L402"/>
    <mergeCell ref="M401:M402"/>
    <mergeCell ref="N401:N402"/>
    <mergeCell ref="O402:X402"/>
    <mergeCell ref="E403:E408"/>
    <mergeCell ref="J403:K403"/>
    <mergeCell ref="O403:R403"/>
    <mergeCell ref="F404:F408"/>
    <mergeCell ref="L404:X404"/>
    <mergeCell ref="J405:J406"/>
    <mergeCell ref="K405:K406"/>
    <mergeCell ref="A411:A412"/>
    <mergeCell ref="E411:E412"/>
    <mergeCell ref="F411:F412"/>
    <mergeCell ref="E413:E414"/>
    <mergeCell ref="J413:J414"/>
    <mergeCell ref="K413:K414"/>
    <mergeCell ref="L405:X405"/>
    <mergeCell ref="L406:X406"/>
    <mergeCell ref="L407:X407"/>
    <mergeCell ref="L408:X408"/>
    <mergeCell ref="A409:A410"/>
    <mergeCell ref="E409:E410"/>
    <mergeCell ref="F409:F410"/>
    <mergeCell ref="L414:X414"/>
    <mergeCell ref="E416:E417"/>
    <mergeCell ref="F416:F417"/>
    <mergeCell ref="F418:F420"/>
    <mergeCell ref="E419:E420"/>
    <mergeCell ref="E422:E426"/>
    <mergeCell ref="F422:F426"/>
    <mergeCell ref="O422:X422"/>
    <mergeCell ref="O423:R423"/>
    <mergeCell ref="O424:R424"/>
    <mergeCell ref="K434:K435"/>
    <mergeCell ref="L435:X435"/>
    <mergeCell ref="E436:E437"/>
    <mergeCell ref="F436:F437"/>
    <mergeCell ref="O437:X437"/>
    <mergeCell ref="O425:R425"/>
    <mergeCell ref="O426:R426"/>
    <mergeCell ref="E427:E428"/>
    <mergeCell ref="J427:J428"/>
    <mergeCell ref="K427:K428"/>
    <mergeCell ref="L428:X428"/>
    <mergeCell ref="E438:E439"/>
    <mergeCell ref="F438:F439"/>
    <mergeCell ref="E441:E442"/>
    <mergeCell ref="F441:F442"/>
    <mergeCell ref="E443:E444"/>
    <mergeCell ref="E446:E448"/>
    <mergeCell ref="F446:F448"/>
    <mergeCell ref="E434:E435"/>
    <mergeCell ref="J434:J435"/>
    <mergeCell ref="E454:E456"/>
    <mergeCell ref="F454:F456"/>
    <mergeCell ref="J454:J455"/>
    <mergeCell ref="K454:K455"/>
    <mergeCell ref="L455:X455"/>
    <mergeCell ref="E457:E458"/>
    <mergeCell ref="F457:F458"/>
    <mergeCell ref="O447:X447"/>
    <mergeCell ref="O448:X448"/>
    <mergeCell ref="E449:E450"/>
    <mergeCell ref="F449:F450"/>
    <mergeCell ref="O450:X450"/>
    <mergeCell ref="E452:E453"/>
    <mergeCell ref="J452:J453"/>
    <mergeCell ref="K452:K453"/>
    <mergeCell ref="L453:X453"/>
    <mergeCell ref="E465:E466"/>
    <mergeCell ref="F465:F466"/>
    <mergeCell ref="O468:R468"/>
    <mergeCell ref="E470:E471"/>
    <mergeCell ref="J470:J471"/>
    <mergeCell ref="K470:K471"/>
    <mergeCell ref="L471:X471"/>
    <mergeCell ref="E459:E460"/>
    <mergeCell ref="E461:E462"/>
    <mergeCell ref="F461:F462"/>
    <mergeCell ref="O461:P461"/>
    <mergeCell ref="L462:X462"/>
    <mergeCell ref="O464:R464"/>
    <mergeCell ref="E472:E473"/>
    <mergeCell ref="F472:F473"/>
    <mergeCell ref="J472:J473"/>
    <mergeCell ref="O473:R473"/>
    <mergeCell ref="E474:E476"/>
    <mergeCell ref="J474:J475"/>
    <mergeCell ref="K474:K475"/>
    <mergeCell ref="F475:F476"/>
    <mergeCell ref="L475:X475"/>
    <mergeCell ref="S489:T489"/>
    <mergeCell ref="E491:E492"/>
    <mergeCell ref="F491:F492"/>
    <mergeCell ref="J491:J492"/>
    <mergeCell ref="K492:X492"/>
    <mergeCell ref="D478:D479"/>
    <mergeCell ref="E478:E481"/>
    <mergeCell ref="F478:F481"/>
    <mergeCell ref="J479:X479"/>
    <mergeCell ref="E484:E485"/>
    <mergeCell ref="F484:F485"/>
    <mergeCell ref="J484:J485"/>
    <mergeCell ref="L485:X485"/>
    <mergeCell ref="E493:E494"/>
    <mergeCell ref="E497:E500"/>
    <mergeCell ref="F497:F500"/>
    <mergeCell ref="O498:R498"/>
    <mergeCell ref="O499:R499"/>
    <mergeCell ref="O500:R500"/>
    <mergeCell ref="E487:E488"/>
    <mergeCell ref="F487:F488"/>
    <mergeCell ref="O489:R489"/>
    <mergeCell ref="E507:E508"/>
    <mergeCell ref="F507:F508"/>
    <mergeCell ref="J508:X508"/>
    <mergeCell ref="E511:E513"/>
    <mergeCell ref="F512:F513"/>
    <mergeCell ref="J512:X512"/>
    <mergeCell ref="L513:X513"/>
    <mergeCell ref="E501:E502"/>
    <mergeCell ref="F501:F502"/>
    <mergeCell ref="E504:E505"/>
    <mergeCell ref="F504:F506"/>
    <mergeCell ref="O504:X504"/>
    <mergeCell ref="L505:X505"/>
    <mergeCell ref="Q506:R506"/>
    <mergeCell ref="E523:E524"/>
    <mergeCell ref="F523:F524"/>
    <mergeCell ref="Q523:R523"/>
    <mergeCell ref="E526:E528"/>
    <mergeCell ref="F526:F528"/>
    <mergeCell ref="O527:X527"/>
    <mergeCell ref="E515:E518"/>
    <mergeCell ref="F515:F518"/>
    <mergeCell ref="O517:X517"/>
    <mergeCell ref="E519:E521"/>
    <mergeCell ref="F520:F521"/>
    <mergeCell ref="O520:X520"/>
    <mergeCell ref="J537:N537"/>
    <mergeCell ref="O537:R537"/>
    <mergeCell ref="O538:X538"/>
    <mergeCell ref="E529:E530"/>
    <mergeCell ref="F529:F530"/>
    <mergeCell ref="E531:E532"/>
    <mergeCell ref="F531:F532"/>
    <mergeCell ref="E537:E538"/>
    <mergeCell ref="F537:F538"/>
  </mergeCells>
  <pageMargins left="0" right="0" top="0" bottom="0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maindata</vt:lpstr>
      <vt:lpstr>Perusahaan</vt:lpstr>
      <vt:lpstr>Olah data</vt:lpstr>
      <vt:lpstr>Sheet1</vt:lpstr>
      <vt:lpstr>Per lantai</vt:lpstr>
      <vt:lpstr>Anchor (Luas)</vt:lpstr>
      <vt:lpstr>Sampling Tenant Besar</vt:lpstr>
      <vt:lpstr>Tenant JW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sekretariat</dc:creator>
  <cp:keywords/>
  <dc:description/>
  <cp:lastModifiedBy>LENOVO</cp:lastModifiedBy>
  <cp:revision/>
  <dcterms:created xsi:type="dcterms:W3CDTF">2020-05-22T02:06:08Z</dcterms:created>
  <dcterms:modified xsi:type="dcterms:W3CDTF">2022-11-12T17:47:25Z</dcterms:modified>
  <cp:category/>
  <cp:contentStatus/>
</cp:coreProperties>
</file>