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ssiness toys\practice work\"/>
    </mc:Choice>
  </mc:AlternateContent>
  <xr:revisionPtr revIDLastSave="0" documentId="13_ncr:1_{B8A00502-2AF0-4469-91E7-F7F2F2D151B7}" xr6:coauthVersionLast="47" xr6:coauthVersionMax="47" xr10:uidLastSave="{00000000-0000-0000-0000-000000000000}"/>
  <bookViews>
    <workbookView xWindow="-110" yWindow="-110" windowWidth="19420" windowHeight="10300" activeTab="3" xr2:uid="{FEA9AF0A-07A6-4FFC-A002-83535D89E71B}"/>
  </bookViews>
  <sheets>
    <sheet name="Data" sheetId="1" r:id="rId1"/>
    <sheet name="encoding" sheetId="2" r:id="rId2"/>
    <sheet name="summary output" sheetId="3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3" l="1"/>
  <c r="J27" i="3"/>
  <c r="I27" i="3"/>
  <c r="H27" i="3"/>
  <c r="I31" i="3" l="1"/>
  <c r="I9" i="4" s="1"/>
  <c r="L9" i="4" s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</calcChain>
</file>

<file path=xl/sharedStrings.xml><?xml version="1.0" encoding="utf-8"?>
<sst xmlns="http://schemas.openxmlformats.org/spreadsheetml/2006/main" count="287" uniqueCount="69">
  <si>
    <t>Sl.No</t>
  </si>
  <si>
    <t>Product</t>
  </si>
  <si>
    <t>Price</t>
  </si>
  <si>
    <t>Screen</t>
  </si>
  <si>
    <t>Capacity</t>
  </si>
  <si>
    <t>Connectivity</t>
  </si>
  <si>
    <t xml:space="preserve">Gen </t>
  </si>
  <si>
    <t>16GB Wifi Mini 2</t>
  </si>
  <si>
    <t>Mini</t>
  </si>
  <si>
    <t>16GB</t>
  </si>
  <si>
    <t>Wifi</t>
  </si>
  <si>
    <t>Previous</t>
  </si>
  <si>
    <t>32GB Wifi Mini 2</t>
  </si>
  <si>
    <t>32GB</t>
  </si>
  <si>
    <t>16GB Wifi Mini 4</t>
  </si>
  <si>
    <t>Current</t>
  </si>
  <si>
    <t>16GB Wifi Air</t>
  </si>
  <si>
    <t>Air</t>
  </si>
  <si>
    <t>64GB Wifi Mini 4</t>
  </si>
  <si>
    <t>64GB</t>
  </si>
  <si>
    <t>32GB Wifi Air</t>
  </si>
  <si>
    <t>16GB Wifi Air 2</t>
  </si>
  <si>
    <t>16GB Cellular Mini 4</t>
  </si>
  <si>
    <t>Cellular</t>
  </si>
  <si>
    <t>16GB Cellular Air</t>
  </si>
  <si>
    <t>128GB Wifi Mini 4</t>
  </si>
  <si>
    <t>128GB</t>
  </si>
  <si>
    <t>64 GB Wifi 2</t>
  </si>
  <si>
    <t>wifi</t>
  </si>
  <si>
    <t>current</t>
  </si>
  <si>
    <t>3263 Cellular Mini 2</t>
  </si>
  <si>
    <t>64GB Cellular Mini 4</t>
  </si>
  <si>
    <t>32GB Cellular Air</t>
  </si>
  <si>
    <t>16GB Cellular Air 2</t>
  </si>
  <si>
    <t>128GB Wifi Air 2</t>
  </si>
  <si>
    <t>128GB Cellular Mini 4</t>
  </si>
  <si>
    <t>64GB Cellular Air 2</t>
  </si>
  <si>
    <t>32GB Wifi Pro</t>
  </si>
  <si>
    <t>Pro</t>
  </si>
  <si>
    <t>128GB Cellular Air 2</t>
  </si>
  <si>
    <t>128GB Wifi Pro</t>
  </si>
  <si>
    <t xml:space="preserve">128 GB Cellular pro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</si>
  <si>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</si>
  <si>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</si>
  <si>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</si>
  <si>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</si>
  <si>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</si>
  <si>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</si>
  <si>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</si>
  <si>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</si>
  <si>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</si>
  <si>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</si>
  <si>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</si>
  <si>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</si>
  <si>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</si>
  <si>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</si>
  <si>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</si>
  <si>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</si>
  <si>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</si>
  <si>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</si>
  <si>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</si>
  <si>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</si>
  <si>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</si>
  <si>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</si>
  <si>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</si>
  <si>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</si>
  <si>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 usd</t>
  </si>
  <si>
    <t xml:space="preserve">Price INR 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</si>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</sst>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D018-0979-4E26-9891-A8D38BA5BF06}">
  <dimension ref="A1:G24"/>
  <sheetViews>
    <sheetView topLeftCell="A10" workbookViewId="0">
      <selection activeCell="C1" sqref="C1:G24"/>
    </sheetView>
  </sheetViews>
  <sheetFormatPr defaultRowHeight="14.5" x14ac:dyDescent="0.35"/>
  <cols>
    <col min="1" max="1" width="5.54296875" bestFit="1" customWidth="1"/>
    <col min="2" max="2" width="18.81640625" bestFit="1" customWidth="1"/>
    <col min="3" max="3" width="5.36328125" bestFit="1" customWidth="1"/>
    <col min="4" max="4" width="6.90625" bestFit="1" customWidth="1"/>
    <col min="5" max="5" width="8.54296875" bestFit="1" customWidth="1"/>
    <col min="6" max="6" width="12.08984375" bestFit="1" customWidth="1"/>
    <col min="7" max="7" width="7.90625" bestFit="1" customWidth="1"/>
  </cols>
  <sheetData>
    <row r="1" spans="1:7" ht="15.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>
        <v>1</v>
      </c>
      <c r="B2" s="4" t="s">
        <v>7</v>
      </c>
      <c r="C2" s="3">
        <v>279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35">
      <c r="A3" s="3">
        <v>2</v>
      </c>
      <c r="B3" s="4" t="s">
        <v>12</v>
      </c>
      <c r="C3" s="3">
        <v>379</v>
      </c>
      <c r="D3" s="3" t="s">
        <v>8</v>
      </c>
      <c r="E3" s="3" t="s">
        <v>13</v>
      </c>
      <c r="F3" s="3" t="s">
        <v>10</v>
      </c>
      <c r="G3" s="3" t="s">
        <v>11</v>
      </c>
    </row>
    <row r="4" spans="1:7" x14ac:dyDescent="0.35">
      <c r="A4" s="3">
        <v>3</v>
      </c>
      <c r="B4" s="4" t="s">
        <v>14</v>
      </c>
      <c r="C4" s="3">
        <v>399</v>
      </c>
      <c r="D4" s="3" t="s">
        <v>8</v>
      </c>
      <c r="E4" s="3" t="s">
        <v>9</v>
      </c>
      <c r="F4" s="3" t="s">
        <v>10</v>
      </c>
      <c r="G4" s="3" t="s">
        <v>15</v>
      </c>
    </row>
    <row r="5" spans="1:7" x14ac:dyDescent="0.35">
      <c r="A5" s="3">
        <v>4</v>
      </c>
      <c r="B5" s="4" t="s">
        <v>16</v>
      </c>
      <c r="C5" s="3">
        <v>399</v>
      </c>
      <c r="D5" s="3" t="s">
        <v>17</v>
      </c>
      <c r="E5" s="3" t="s">
        <v>9</v>
      </c>
      <c r="F5" s="3" t="s">
        <v>10</v>
      </c>
      <c r="G5" s="3" t="s">
        <v>11</v>
      </c>
    </row>
    <row r="6" spans="1:7" x14ac:dyDescent="0.35">
      <c r="A6" s="3">
        <v>5</v>
      </c>
      <c r="B6" s="4" t="s">
        <v>7</v>
      </c>
      <c r="C6" s="3">
        <v>409</v>
      </c>
      <c r="D6" s="3" t="s">
        <v>8</v>
      </c>
      <c r="E6" s="3" t="s">
        <v>9</v>
      </c>
      <c r="F6" s="3" t="s">
        <v>10</v>
      </c>
      <c r="G6" s="3" t="s">
        <v>11</v>
      </c>
    </row>
    <row r="7" spans="1:7" x14ac:dyDescent="0.35">
      <c r="A7" s="3">
        <v>6</v>
      </c>
      <c r="B7" s="4" t="s">
        <v>18</v>
      </c>
      <c r="C7" s="3">
        <v>499</v>
      </c>
      <c r="D7" s="3" t="s">
        <v>8</v>
      </c>
      <c r="E7" s="3" t="s">
        <v>19</v>
      </c>
      <c r="F7" s="3" t="s">
        <v>10</v>
      </c>
      <c r="G7" s="3" t="s">
        <v>15</v>
      </c>
    </row>
    <row r="8" spans="1:7" x14ac:dyDescent="0.35">
      <c r="A8" s="3">
        <v>7</v>
      </c>
      <c r="B8" s="4" t="s">
        <v>20</v>
      </c>
      <c r="C8" s="3">
        <v>499</v>
      </c>
      <c r="D8" s="3" t="s">
        <v>17</v>
      </c>
      <c r="E8" s="3" t="s">
        <v>13</v>
      </c>
      <c r="F8" s="3" t="s">
        <v>10</v>
      </c>
      <c r="G8" s="3" t="s">
        <v>11</v>
      </c>
    </row>
    <row r="9" spans="1:7" x14ac:dyDescent="0.35">
      <c r="A9" s="3">
        <v>8</v>
      </c>
      <c r="B9" s="4" t="s">
        <v>21</v>
      </c>
      <c r="C9" s="3">
        <v>499</v>
      </c>
      <c r="D9" s="3" t="s">
        <v>17</v>
      </c>
      <c r="E9" s="3" t="s">
        <v>9</v>
      </c>
      <c r="F9" s="3" t="s">
        <v>10</v>
      </c>
      <c r="G9" s="3" t="s">
        <v>15</v>
      </c>
    </row>
    <row r="10" spans="1:7" x14ac:dyDescent="0.35">
      <c r="A10" s="3">
        <v>9</v>
      </c>
      <c r="B10" s="4" t="s">
        <v>22</v>
      </c>
      <c r="C10" s="3">
        <v>529</v>
      </c>
      <c r="D10" s="3" t="s">
        <v>8</v>
      </c>
      <c r="E10" s="3" t="s">
        <v>9</v>
      </c>
      <c r="F10" s="3" t="s">
        <v>23</v>
      </c>
      <c r="G10" s="3" t="s">
        <v>15</v>
      </c>
    </row>
    <row r="11" spans="1:7" x14ac:dyDescent="0.35">
      <c r="A11" s="3">
        <v>10</v>
      </c>
      <c r="B11" s="4" t="s">
        <v>24</v>
      </c>
      <c r="C11" s="3">
        <v>529</v>
      </c>
      <c r="D11" s="3" t="s">
        <v>17</v>
      </c>
      <c r="E11" s="3" t="s">
        <v>9</v>
      </c>
      <c r="F11" s="3" t="s">
        <v>23</v>
      </c>
      <c r="G11" s="3" t="s">
        <v>11</v>
      </c>
    </row>
    <row r="12" spans="1:7" x14ac:dyDescent="0.35">
      <c r="A12" s="3">
        <v>11</v>
      </c>
      <c r="B12" s="4" t="s">
        <v>25</v>
      </c>
      <c r="C12" s="3">
        <v>599</v>
      </c>
      <c r="D12" s="3" t="s">
        <v>8</v>
      </c>
      <c r="E12" s="3" t="s">
        <v>26</v>
      </c>
      <c r="F12" s="3" t="s">
        <v>10</v>
      </c>
      <c r="G12" s="3" t="s">
        <v>15</v>
      </c>
    </row>
    <row r="13" spans="1:7" x14ac:dyDescent="0.35">
      <c r="A13" s="3">
        <v>12</v>
      </c>
      <c r="B13" s="4" t="s">
        <v>27</v>
      </c>
      <c r="C13" s="3">
        <v>599</v>
      </c>
      <c r="D13" s="3" t="s">
        <v>8</v>
      </c>
      <c r="E13" s="3" t="s">
        <v>19</v>
      </c>
      <c r="F13" s="3" t="s">
        <v>28</v>
      </c>
      <c r="G13" s="3" t="s">
        <v>29</v>
      </c>
    </row>
    <row r="14" spans="1:7" x14ac:dyDescent="0.35">
      <c r="A14" s="3">
        <v>13</v>
      </c>
      <c r="B14" s="4" t="s">
        <v>30</v>
      </c>
      <c r="C14" s="3">
        <v>609</v>
      </c>
      <c r="D14" s="3" t="s">
        <v>8</v>
      </c>
      <c r="E14" s="3" t="s">
        <v>13</v>
      </c>
      <c r="F14" s="3" t="s">
        <v>23</v>
      </c>
      <c r="G14" s="3" t="s">
        <v>11</v>
      </c>
    </row>
    <row r="15" spans="1:7" x14ac:dyDescent="0.35">
      <c r="A15" s="3">
        <v>14</v>
      </c>
      <c r="B15" s="4" t="s">
        <v>31</v>
      </c>
      <c r="C15" s="3">
        <v>629</v>
      </c>
      <c r="D15" s="3" t="s">
        <v>8</v>
      </c>
      <c r="E15" s="3" t="s">
        <v>19</v>
      </c>
      <c r="F15" s="3" t="s">
        <v>23</v>
      </c>
      <c r="G15" s="3" t="s">
        <v>15</v>
      </c>
    </row>
    <row r="16" spans="1:7" x14ac:dyDescent="0.35">
      <c r="A16" s="3">
        <v>15</v>
      </c>
      <c r="B16" s="4" t="s">
        <v>32</v>
      </c>
      <c r="C16" s="3">
        <v>629</v>
      </c>
      <c r="D16" s="3" t="s">
        <v>17</v>
      </c>
      <c r="E16" s="3" t="s">
        <v>13</v>
      </c>
      <c r="F16" s="3" t="s">
        <v>23</v>
      </c>
      <c r="G16" s="3" t="s">
        <v>11</v>
      </c>
    </row>
    <row r="17" spans="1:7" x14ac:dyDescent="0.35">
      <c r="A17" s="3">
        <v>16</v>
      </c>
      <c r="B17" s="4" t="s">
        <v>33</v>
      </c>
      <c r="C17" s="3">
        <v>629</v>
      </c>
      <c r="D17" s="3" t="s">
        <v>17</v>
      </c>
      <c r="E17" s="3" t="s">
        <v>9</v>
      </c>
      <c r="F17" s="3" t="s">
        <v>23</v>
      </c>
      <c r="G17" s="3" t="s">
        <v>15</v>
      </c>
    </row>
    <row r="18" spans="1:7" x14ac:dyDescent="0.35">
      <c r="A18" s="3">
        <v>17</v>
      </c>
      <c r="B18" s="4" t="s">
        <v>34</v>
      </c>
      <c r="C18" s="3">
        <v>699</v>
      </c>
      <c r="D18" s="3" t="s">
        <v>17</v>
      </c>
      <c r="E18" s="3" t="s">
        <v>26</v>
      </c>
      <c r="F18" s="3" t="s">
        <v>10</v>
      </c>
      <c r="G18" s="3" t="s">
        <v>15</v>
      </c>
    </row>
    <row r="19" spans="1:7" x14ac:dyDescent="0.35">
      <c r="A19" s="3">
        <v>18</v>
      </c>
      <c r="B19" s="4" t="s">
        <v>35</v>
      </c>
      <c r="C19" s="3">
        <v>729</v>
      </c>
      <c r="D19" s="3" t="s">
        <v>8</v>
      </c>
      <c r="E19" s="3" t="s">
        <v>26</v>
      </c>
      <c r="F19" s="3" t="s">
        <v>23</v>
      </c>
      <c r="G19" s="3" t="s">
        <v>15</v>
      </c>
    </row>
    <row r="20" spans="1:7" x14ac:dyDescent="0.35">
      <c r="A20" s="3">
        <v>19</v>
      </c>
      <c r="B20" s="4" t="s">
        <v>36</v>
      </c>
      <c r="C20" s="3">
        <v>729</v>
      </c>
      <c r="D20" s="3" t="s">
        <v>17</v>
      </c>
      <c r="E20" s="3" t="s">
        <v>19</v>
      </c>
      <c r="F20" s="3" t="s">
        <v>23</v>
      </c>
      <c r="G20" s="3" t="s">
        <v>15</v>
      </c>
    </row>
    <row r="21" spans="1:7" x14ac:dyDescent="0.35">
      <c r="A21" s="3">
        <v>20</v>
      </c>
      <c r="B21" s="4" t="s">
        <v>37</v>
      </c>
      <c r="C21" s="3">
        <v>799</v>
      </c>
      <c r="D21" s="3" t="s">
        <v>38</v>
      </c>
      <c r="E21" s="3" t="s">
        <v>13</v>
      </c>
      <c r="F21" s="3" t="s">
        <v>10</v>
      </c>
      <c r="G21" s="3" t="s">
        <v>15</v>
      </c>
    </row>
    <row r="22" spans="1:7" x14ac:dyDescent="0.35">
      <c r="A22" s="3">
        <v>21</v>
      </c>
      <c r="B22" s="4" t="s">
        <v>39</v>
      </c>
      <c r="C22" s="3">
        <v>829</v>
      </c>
      <c r="D22" s="3" t="s">
        <v>17</v>
      </c>
      <c r="E22" s="3" t="s">
        <v>26</v>
      </c>
      <c r="F22" s="3" t="s">
        <v>23</v>
      </c>
      <c r="G22" s="3" t="s">
        <v>15</v>
      </c>
    </row>
    <row r="23" spans="1:7" x14ac:dyDescent="0.35">
      <c r="A23" s="3">
        <v>22</v>
      </c>
      <c r="B23" s="4" t="s">
        <v>40</v>
      </c>
      <c r="C23" s="3">
        <v>949</v>
      </c>
      <c r="D23" s="3" t="s">
        <v>38</v>
      </c>
      <c r="E23" s="3" t="s">
        <v>26</v>
      </c>
      <c r="F23" s="3" t="s">
        <v>10</v>
      </c>
      <c r="G23" s="3" t="s">
        <v>15</v>
      </c>
    </row>
    <row r="24" spans="1:7" x14ac:dyDescent="0.35">
      <c r="A24" s="3">
        <v>23</v>
      </c>
      <c r="B24" s="4" t="s">
        <v>41</v>
      </c>
      <c r="C24" s="3">
        <v>1079</v>
      </c>
      <c r="D24" s="3" t="s">
        <v>38</v>
      </c>
      <c r="E24" s="3" t="s">
        <v>26</v>
      </c>
      <c r="F24" s="3" t="s">
        <v>23</v>
      </c>
      <c r="G24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371A-2366-4166-9316-EE7E4A71F0AC}">
  <dimension ref="A1:Q24"/>
  <sheetViews>
    <sheetView workbookViewId="0">
      <selection sqref="A1:A24"/>
    </sheetView>
  </sheetViews>
  <sheetFormatPr defaultRowHeight="14.5" x14ac:dyDescent="0.35"/>
  <sheetData>
    <row r="1" spans="1:17" ht="15.5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17" x14ac:dyDescent="0.35">
      <c r="A2" s="3">
        <v>279</v>
      </c>
      <c r="B2" s="3" t="s">
        <v>8</v>
      </c>
      <c r="C2" s="3" t="s">
        <v>9</v>
      </c>
      <c r="D2" s="3" t="s">
        <v>10</v>
      </c>
      <c r="E2" s="3" t="s">
        <v>11</v>
      </c>
    </row>
    <row r="3" spans="1:17" ht="15.5" x14ac:dyDescent="0.35">
      <c r="A3" s="3">
        <v>379</v>
      </c>
      <c r="B3" s="3" t="s">
        <v>8</v>
      </c>
      <c r="C3" s="3" t="s">
        <v>13</v>
      </c>
      <c r="D3" s="3" t="s">
        <v>10</v>
      </c>
      <c r="E3" s="3" t="s">
        <v>11</v>
      </c>
      <c r="J3" s="1" t="s">
        <v>3</v>
      </c>
      <c r="K3" s="1" t="s">
        <v>3</v>
      </c>
      <c r="M3" s="1" t="s">
        <v>4</v>
      </c>
      <c r="N3" s="1" t="s">
        <v>4</v>
      </c>
      <c r="P3" s="1" t="s">
        <v>5</v>
      </c>
      <c r="Q3" s="1" t="s">
        <v>5</v>
      </c>
    </row>
    <row r="4" spans="1:17" x14ac:dyDescent="0.35">
      <c r="A4" s="3">
        <v>399</v>
      </c>
      <c r="B4" s="3" t="s">
        <v>8</v>
      </c>
      <c r="C4" s="3" t="s">
        <v>9</v>
      </c>
      <c r="D4" s="3" t="s">
        <v>10</v>
      </c>
      <c r="E4" s="3" t="s">
        <v>15</v>
      </c>
      <c r="J4" s="3" t="s">
        <v>8</v>
      </c>
      <c r="K4">
        <v>1</v>
      </c>
      <c r="M4" s="3" t="s">
        <v>9</v>
      </c>
      <c r="N4">
        <v>1</v>
      </c>
      <c r="P4" s="3" t="s">
        <v>10</v>
      </c>
      <c r="Q4">
        <v>1</v>
      </c>
    </row>
    <row r="5" spans="1:17" x14ac:dyDescent="0.35">
      <c r="A5" s="3">
        <v>399</v>
      </c>
      <c r="B5" s="3" t="s">
        <v>17</v>
      </c>
      <c r="C5" s="3" t="s">
        <v>9</v>
      </c>
      <c r="D5" s="3" t="s">
        <v>10</v>
      </c>
      <c r="E5" s="3" t="s">
        <v>11</v>
      </c>
      <c r="J5" s="3" t="s">
        <v>17</v>
      </c>
      <c r="K5">
        <v>2</v>
      </c>
      <c r="M5" s="3" t="s">
        <v>13</v>
      </c>
      <c r="N5">
        <v>2</v>
      </c>
      <c r="P5" s="3" t="s">
        <v>23</v>
      </c>
      <c r="Q5">
        <v>2</v>
      </c>
    </row>
    <row r="6" spans="1:17" x14ac:dyDescent="0.35">
      <c r="A6" s="3">
        <v>409</v>
      </c>
      <c r="B6" s="3" t="s">
        <v>8</v>
      </c>
      <c r="C6" s="3" t="s">
        <v>9</v>
      </c>
      <c r="D6" s="3" t="s">
        <v>10</v>
      </c>
      <c r="E6" s="3" t="s">
        <v>11</v>
      </c>
      <c r="J6" s="3" t="s">
        <v>38</v>
      </c>
      <c r="K6">
        <v>3</v>
      </c>
      <c r="M6" s="3" t="s">
        <v>19</v>
      </c>
      <c r="N6">
        <v>3</v>
      </c>
    </row>
    <row r="7" spans="1:17" x14ac:dyDescent="0.35">
      <c r="A7" s="3">
        <v>499</v>
      </c>
      <c r="B7" s="3" t="s">
        <v>8</v>
      </c>
      <c r="C7" s="3" t="s">
        <v>19</v>
      </c>
      <c r="D7" s="3" t="s">
        <v>10</v>
      </c>
      <c r="E7" s="3" t="s">
        <v>15</v>
      </c>
      <c r="M7" s="3" t="s">
        <v>26</v>
      </c>
      <c r="N7">
        <v>4</v>
      </c>
    </row>
    <row r="8" spans="1:17" x14ac:dyDescent="0.35">
      <c r="A8" s="3">
        <v>499</v>
      </c>
      <c r="B8" s="3" t="s">
        <v>17</v>
      </c>
      <c r="C8" s="3" t="s">
        <v>13</v>
      </c>
      <c r="D8" s="3" t="s">
        <v>10</v>
      </c>
      <c r="E8" s="3" t="s">
        <v>11</v>
      </c>
    </row>
    <row r="9" spans="1:17" x14ac:dyDescent="0.35">
      <c r="A9" s="3">
        <v>499</v>
      </c>
      <c r="B9" s="3" t="s">
        <v>17</v>
      </c>
      <c r="C9" s="3" t="s">
        <v>9</v>
      </c>
      <c r="D9" s="3" t="s">
        <v>10</v>
      </c>
      <c r="E9" s="3" t="s">
        <v>15</v>
      </c>
    </row>
    <row r="10" spans="1:17" ht="15.5" x14ac:dyDescent="0.35">
      <c r="A10" s="3">
        <v>529</v>
      </c>
      <c r="B10" s="3" t="s">
        <v>8</v>
      </c>
      <c r="C10" s="3" t="s">
        <v>9</v>
      </c>
      <c r="D10" s="3" t="s">
        <v>23</v>
      </c>
      <c r="E10" s="3" t="s">
        <v>15</v>
      </c>
      <c r="M10" s="1" t="s">
        <v>6</v>
      </c>
      <c r="N10" s="1" t="s">
        <v>6</v>
      </c>
    </row>
    <row r="11" spans="1:17" x14ac:dyDescent="0.35">
      <c r="A11" s="3">
        <v>529</v>
      </c>
      <c r="B11" s="3" t="s">
        <v>17</v>
      </c>
      <c r="C11" s="3" t="s">
        <v>9</v>
      </c>
      <c r="D11" s="3" t="s">
        <v>23</v>
      </c>
      <c r="E11" s="3" t="s">
        <v>11</v>
      </c>
      <c r="M11" s="3" t="s">
        <v>11</v>
      </c>
      <c r="N11">
        <v>1</v>
      </c>
    </row>
    <row r="12" spans="1:17" x14ac:dyDescent="0.35">
      <c r="A12" s="3">
        <v>599</v>
      </c>
      <c r="B12" s="3" t="s">
        <v>8</v>
      </c>
      <c r="C12" s="3" t="s">
        <v>26</v>
      </c>
      <c r="D12" s="3" t="s">
        <v>10</v>
      </c>
      <c r="E12" s="3" t="s">
        <v>15</v>
      </c>
      <c r="M12" s="3" t="s">
        <v>15</v>
      </c>
      <c r="N12">
        <v>2</v>
      </c>
    </row>
    <row r="13" spans="1:17" x14ac:dyDescent="0.35">
      <c r="A13" s="3">
        <v>599</v>
      </c>
      <c r="B13" s="3" t="s">
        <v>8</v>
      </c>
      <c r="C13" s="3" t="s">
        <v>19</v>
      </c>
      <c r="D13" s="3" t="s">
        <v>28</v>
      </c>
      <c r="E13" s="3" t="s">
        <v>29</v>
      </c>
    </row>
    <row r="14" spans="1:17" x14ac:dyDescent="0.35">
      <c r="A14" s="3">
        <v>609</v>
      </c>
      <c r="B14" s="3" t="s">
        <v>8</v>
      </c>
      <c r="C14" s="3" t="s">
        <v>13</v>
      </c>
      <c r="D14" s="3" t="s">
        <v>23</v>
      </c>
      <c r="E14" s="3" t="s">
        <v>11</v>
      </c>
    </row>
    <row r="15" spans="1:17" x14ac:dyDescent="0.35">
      <c r="A15" s="3">
        <v>629</v>
      </c>
      <c r="B15" s="3" t="s">
        <v>8</v>
      </c>
      <c r="C15" s="3" t="s">
        <v>19</v>
      </c>
      <c r="D15" s="3" t="s">
        <v>23</v>
      </c>
      <c r="E15" s="3" t="s">
        <v>15</v>
      </c>
    </row>
    <row r="16" spans="1:17" x14ac:dyDescent="0.35">
      <c r="A16" s="3">
        <v>629</v>
      </c>
      <c r="B16" s="3" t="s">
        <v>17</v>
      </c>
      <c r="C16" s="3" t="s">
        <v>13</v>
      </c>
      <c r="D16" s="3" t="s">
        <v>23</v>
      </c>
      <c r="E16" s="3" t="s">
        <v>11</v>
      </c>
    </row>
    <row r="17" spans="1:5" x14ac:dyDescent="0.35">
      <c r="A17" s="3">
        <v>629</v>
      </c>
      <c r="B17" s="3" t="s">
        <v>17</v>
      </c>
      <c r="C17" s="3" t="s">
        <v>9</v>
      </c>
      <c r="D17" s="3" t="s">
        <v>23</v>
      </c>
      <c r="E17" s="3" t="s">
        <v>15</v>
      </c>
    </row>
    <row r="18" spans="1:5" x14ac:dyDescent="0.35">
      <c r="A18" s="3">
        <v>699</v>
      </c>
      <c r="B18" s="3" t="s">
        <v>17</v>
      </c>
      <c r="C18" s="3" t="s">
        <v>26</v>
      </c>
      <c r="D18" s="3" t="s">
        <v>10</v>
      </c>
      <c r="E18" s="3" t="s">
        <v>15</v>
      </c>
    </row>
    <row r="19" spans="1:5" x14ac:dyDescent="0.35">
      <c r="A19" s="3">
        <v>729</v>
      </c>
      <c r="B19" s="3" t="s">
        <v>8</v>
      </c>
      <c r="C19" s="3" t="s">
        <v>26</v>
      </c>
      <c r="D19" s="3" t="s">
        <v>23</v>
      </c>
      <c r="E19" s="3" t="s">
        <v>15</v>
      </c>
    </row>
    <row r="20" spans="1:5" x14ac:dyDescent="0.35">
      <c r="A20" s="3">
        <v>729</v>
      </c>
      <c r="B20" s="3" t="s">
        <v>17</v>
      </c>
      <c r="C20" s="3" t="s">
        <v>19</v>
      </c>
      <c r="D20" s="3" t="s">
        <v>23</v>
      </c>
      <c r="E20" s="3" t="s">
        <v>15</v>
      </c>
    </row>
    <row r="21" spans="1:5" x14ac:dyDescent="0.35">
      <c r="A21" s="3">
        <v>799</v>
      </c>
      <c r="B21" s="3" t="s">
        <v>38</v>
      </c>
      <c r="C21" s="3" t="s">
        <v>13</v>
      </c>
      <c r="D21" s="3" t="s">
        <v>10</v>
      </c>
      <c r="E21" s="3" t="s">
        <v>15</v>
      </c>
    </row>
    <row r="22" spans="1:5" x14ac:dyDescent="0.35">
      <c r="A22" s="3">
        <v>829</v>
      </c>
      <c r="B22" s="3" t="s">
        <v>17</v>
      </c>
      <c r="C22" s="3" t="s">
        <v>26</v>
      </c>
      <c r="D22" s="3" t="s">
        <v>23</v>
      </c>
      <c r="E22" s="3" t="s">
        <v>15</v>
      </c>
    </row>
    <row r="23" spans="1:5" x14ac:dyDescent="0.35">
      <c r="A23" s="3">
        <v>949</v>
      </c>
      <c r="B23" s="3" t="s">
        <v>38</v>
      </c>
      <c r="C23" s="3" t="s">
        <v>26</v>
      </c>
      <c r="D23" s="3" t="s">
        <v>10</v>
      </c>
      <c r="E23" s="3" t="s">
        <v>15</v>
      </c>
    </row>
    <row r="24" spans="1:5" x14ac:dyDescent="0.35">
      <c r="A24" s="3">
        <v>1079</v>
      </c>
      <c r="B24" s="3" t="s">
        <v>38</v>
      </c>
      <c r="C24" s="3" t="s">
        <v>26</v>
      </c>
      <c r="D24" s="3" t="s">
        <v>23</v>
      </c>
      <c r="E24" s="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8EFB-1B0F-425D-A059-E5B9D46506F5}">
  <dimension ref="A1:P31"/>
  <sheetViews>
    <sheetView topLeftCell="A19" workbookViewId="0">
      <selection activeCell="J35" sqref="J35"/>
    </sheetView>
  </sheetViews>
  <sheetFormatPr defaultRowHeight="14.5" x14ac:dyDescent="0.35"/>
  <cols>
    <col min="9" max="9" width="10.54296875" customWidth="1"/>
    <col min="10" max="10" width="12.26953125" customWidth="1"/>
  </cols>
  <sheetData>
    <row r="1" spans="1:13" ht="15.5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2</v>
      </c>
    </row>
    <row r="2" spans="1:13" x14ac:dyDescent="0.35">
      <c r="A2">
        <f>VLOOKUP(encoding!B2,encoding!$J$4:$K$6,2,FALSE)</f>
        <v>1</v>
      </c>
      <c r="B2">
        <f>VLOOKUP(encoding!C2,encoding!$M$4:$N$7,2,FALSE)</f>
        <v>1</v>
      </c>
      <c r="C2">
        <f>VLOOKUP(encoding!D2,encoding!$P$4:$Q$5,2,FALSE)</f>
        <v>1</v>
      </c>
      <c r="D2">
        <f>VLOOKUP(encoding!E2,encoding!$M$11:$N$12,2,FALSE)</f>
        <v>1</v>
      </c>
      <c r="E2" s="3">
        <v>279</v>
      </c>
    </row>
    <row r="3" spans="1:13" x14ac:dyDescent="0.35">
      <c r="A3">
        <f>VLOOKUP(encoding!B3,encoding!$J$4:$K$6,2,FALSE)</f>
        <v>1</v>
      </c>
      <c r="B3">
        <f>VLOOKUP(encoding!C3,encoding!$M$4:$N$7,2,FALSE)</f>
        <v>2</v>
      </c>
      <c r="C3">
        <f>VLOOKUP(encoding!D3,encoding!$P$4:$Q$5,2,FALSE)</f>
        <v>1</v>
      </c>
      <c r="D3">
        <f>VLOOKUP(encoding!E3,encoding!$M$11:$N$12,2,FALSE)</f>
        <v>1</v>
      </c>
      <c r="E3" s="3">
        <v>379</v>
      </c>
      <c r="H3" t="s">
        <v>42</v>
      </c>
    </row>
    <row r="4" spans="1:13" ht="15" thickBot="1" x14ac:dyDescent="0.4">
      <c r="A4">
        <f>VLOOKUP(encoding!B4,encoding!$J$4:$K$6,2,FALSE)</f>
        <v>1</v>
      </c>
      <c r="B4">
        <f>VLOOKUP(encoding!C4,encoding!$M$4:$N$7,2,FALSE)</f>
        <v>1</v>
      </c>
      <c r="C4">
        <f>VLOOKUP(encoding!D4,encoding!$P$4:$Q$5,2,FALSE)</f>
        <v>1</v>
      </c>
      <c r="D4">
        <f>VLOOKUP(encoding!E4,encoding!$M$11:$N$12,2,FALSE)</f>
        <v>2</v>
      </c>
      <c r="E4" s="3">
        <v>399</v>
      </c>
    </row>
    <row r="5" spans="1:13" x14ac:dyDescent="0.35">
      <c r="A5">
        <f>VLOOKUP(encoding!B5,encoding!$J$4:$K$6,2,FALSE)</f>
        <v>2</v>
      </c>
      <c r="B5">
        <f>VLOOKUP(encoding!C5,encoding!$M$4:$N$7,2,FALSE)</f>
        <v>1</v>
      </c>
      <c r="C5">
        <f>VLOOKUP(encoding!D5,encoding!$P$4:$Q$5,2,FALSE)</f>
        <v>1</v>
      </c>
      <c r="D5">
        <f>VLOOKUP(encoding!E5,encoding!$M$11:$N$12,2,FALSE)</f>
        <v>1</v>
      </c>
      <c r="E5" s="3">
        <v>399</v>
      </c>
      <c r="H5" s="8" t="s">
        <v>43</v>
      </c>
      <c r="I5" s="8"/>
    </row>
    <row r="6" spans="1:13" x14ac:dyDescent="0.35">
      <c r="A6">
        <f>VLOOKUP(encoding!B6,encoding!$J$4:$K$6,2,FALSE)</f>
        <v>1</v>
      </c>
      <c r="B6">
        <f>VLOOKUP(encoding!C6,encoding!$M$4:$N$7,2,FALSE)</f>
        <v>1</v>
      </c>
      <c r="C6">
        <f>VLOOKUP(encoding!D6,encoding!$P$4:$Q$5,2,FALSE)</f>
        <v>1</v>
      </c>
      <c r="D6">
        <f>VLOOKUP(encoding!E6,encoding!$M$11:$N$12,2,FALSE)</f>
        <v>1</v>
      </c>
      <c r="E6" s="3">
        <v>409</v>
      </c>
      <c r="H6" s="5" t="s">
        <v>44</v>
      </c>
      <c r="I6" s="5">
        <v>0.96508718670622162</v>
      </c>
    </row>
    <row r="7" spans="1:13" x14ac:dyDescent="0.35">
      <c r="A7">
        <f>VLOOKUP(encoding!B7,encoding!$J$4:$K$6,2,FALSE)</f>
        <v>1</v>
      </c>
      <c r="B7">
        <f>VLOOKUP(encoding!C7,encoding!$M$4:$N$7,2,FALSE)</f>
        <v>3</v>
      </c>
      <c r="C7">
        <f>VLOOKUP(encoding!D7,encoding!$P$4:$Q$5,2,FALSE)</f>
        <v>1</v>
      </c>
      <c r="D7">
        <f>VLOOKUP(encoding!E7,encoding!$M$11:$N$12,2,FALSE)</f>
        <v>2</v>
      </c>
      <c r="E7" s="3">
        <v>499</v>
      </c>
      <c r="H7" s="5" t="s">
        <v>45</v>
      </c>
      <c r="I7" s="5">
        <v>0.93139327794452953</v>
      </c>
    </row>
    <row r="8" spans="1:13" x14ac:dyDescent="0.35">
      <c r="A8">
        <f>VLOOKUP(encoding!B8,encoding!$J$4:$K$6,2,FALSE)</f>
        <v>2</v>
      </c>
      <c r="B8">
        <f>VLOOKUP(encoding!C8,encoding!$M$4:$N$7,2,FALSE)</f>
        <v>2</v>
      </c>
      <c r="C8">
        <f>VLOOKUP(encoding!D8,encoding!$P$4:$Q$5,2,FALSE)</f>
        <v>1</v>
      </c>
      <c r="D8">
        <f>VLOOKUP(encoding!E8,encoding!$M$11:$N$12,2,FALSE)</f>
        <v>1</v>
      </c>
      <c r="E8" s="3">
        <v>499</v>
      </c>
      <c r="H8" s="5" t="s">
        <v>46</v>
      </c>
      <c r="I8" s="5">
        <v>0.91614733970998052</v>
      </c>
    </row>
    <row r="9" spans="1:13" x14ac:dyDescent="0.35">
      <c r="A9">
        <f>VLOOKUP(encoding!B9,encoding!$J$4:$K$6,2,FALSE)</f>
        <v>2</v>
      </c>
      <c r="B9">
        <f>VLOOKUP(encoding!C9,encoding!$M$4:$N$7,2,FALSE)</f>
        <v>1</v>
      </c>
      <c r="C9">
        <f>VLOOKUP(encoding!D9,encoding!$P$4:$Q$5,2,FALSE)</f>
        <v>1</v>
      </c>
      <c r="D9">
        <f>VLOOKUP(encoding!E9,encoding!$M$11:$N$12,2,FALSE)</f>
        <v>2</v>
      </c>
      <c r="E9" s="3">
        <v>499</v>
      </c>
      <c r="H9" s="5" t="s">
        <v>47</v>
      </c>
      <c r="I9" s="5">
        <v>55.154588971438805</v>
      </c>
    </row>
    <row r="10" spans="1:13" ht="15" thickBot="1" x14ac:dyDescent="0.4">
      <c r="A10">
        <f>VLOOKUP(encoding!B10,encoding!$J$4:$K$6,2,FALSE)</f>
        <v>1</v>
      </c>
      <c r="B10">
        <f>VLOOKUP(encoding!C10,encoding!$M$4:$N$7,2,FALSE)</f>
        <v>1</v>
      </c>
      <c r="C10">
        <f>VLOOKUP(encoding!D10,encoding!$P$4:$Q$5,2,FALSE)</f>
        <v>2</v>
      </c>
      <c r="D10">
        <f>VLOOKUP(encoding!E10,encoding!$M$11:$N$12,2,FALSE)</f>
        <v>2</v>
      </c>
      <c r="E10" s="3">
        <v>529</v>
      </c>
      <c r="H10" s="6" t="s">
        <v>48</v>
      </c>
      <c r="I10" s="6">
        <v>23</v>
      </c>
    </row>
    <row r="11" spans="1:13" x14ac:dyDescent="0.35">
      <c r="A11">
        <f>VLOOKUP(encoding!B11,encoding!$J$4:$K$6,2,FALSE)</f>
        <v>2</v>
      </c>
      <c r="B11">
        <f>VLOOKUP(encoding!C11,encoding!$M$4:$N$7,2,FALSE)</f>
        <v>1</v>
      </c>
      <c r="C11">
        <f>VLOOKUP(encoding!D11,encoding!$P$4:$Q$5,2,FALSE)</f>
        <v>2</v>
      </c>
      <c r="D11">
        <f>VLOOKUP(encoding!E11,encoding!$M$11:$N$12,2,FALSE)</f>
        <v>1</v>
      </c>
      <c r="E11" s="3">
        <v>529</v>
      </c>
    </row>
    <row r="12" spans="1:13" ht="15" thickBot="1" x14ac:dyDescent="0.4">
      <c r="A12">
        <f>VLOOKUP(encoding!B12,encoding!$J$4:$K$6,2,FALSE)</f>
        <v>1</v>
      </c>
      <c r="B12">
        <f>VLOOKUP(encoding!C12,encoding!$M$4:$N$7,2,FALSE)</f>
        <v>4</v>
      </c>
      <c r="C12">
        <f>VLOOKUP(encoding!D12,encoding!$P$4:$Q$5,2,FALSE)</f>
        <v>1</v>
      </c>
      <c r="D12">
        <f>VLOOKUP(encoding!E12,encoding!$M$11:$N$12,2,FALSE)</f>
        <v>2</v>
      </c>
      <c r="E12" s="3">
        <v>599</v>
      </c>
      <c r="H12" t="s">
        <v>49</v>
      </c>
    </row>
    <row r="13" spans="1:13" x14ac:dyDescent="0.35">
      <c r="A13">
        <f>VLOOKUP(encoding!B13,encoding!$J$4:$K$6,2,FALSE)</f>
        <v>1</v>
      </c>
      <c r="B13">
        <f>VLOOKUP(encoding!C13,encoding!$M$4:$N$7,2,FALSE)</f>
        <v>3</v>
      </c>
      <c r="C13">
        <f>VLOOKUP(encoding!D13,encoding!$P$4:$Q$5,2,FALSE)</f>
        <v>1</v>
      </c>
      <c r="D13">
        <f>VLOOKUP(encoding!E13,encoding!$M$11:$N$12,2,FALSE)</f>
        <v>2</v>
      </c>
      <c r="E13" s="3">
        <v>599</v>
      </c>
      <c r="H13" s="7"/>
      <c r="I13" s="7" t="s">
        <v>54</v>
      </c>
      <c r="J13" s="7" t="s">
        <v>55</v>
      </c>
      <c r="K13" s="7" t="s">
        <v>56</v>
      </c>
      <c r="L13" s="7" t="s">
        <v>57</v>
      </c>
      <c r="M13" s="7" t="s">
        <v>58</v>
      </c>
    </row>
    <row r="14" spans="1:13" x14ac:dyDescent="0.35">
      <c r="A14">
        <f>VLOOKUP(encoding!B14,encoding!$J$4:$K$6,2,FALSE)</f>
        <v>1</v>
      </c>
      <c r="B14">
        <f>VLOOKUP(encoding!C14,encoding!$M$4:$N$7,2,FALSE)</f>
        <v>2</v>
      </c>
      <c r="C14">
        <f>VLOOKUP(encoding!D14,encoding!$P$4:$Q$5,2,FALSE)</f>
        <v>2</v>
      </c>
      <c r="D14">
        <f>VLOOKUP(encoding!E14,encoding!$M$11:$N$12,2,FALSE)</f>
        <v>1</v>
      </c>
      <c r="E14" s="3">
        <v>609</v>
      </c>
      <c r="H14" s="5" t="s">
        <v>50</v>
      </c>
      <c r="I14" s="5">
        <v>4</v>
      </c>
      <c r="J14" s="5">
        <v>743365.22280748433</v>
      </c>
      <c r="K14" s="5">
        <v>185841.30570187108</v>
      </c>
      <c r="L14" s="5">
        <v>61.091240408798747</v>
      </c>
      <c r="M14" s="5">
        <v>3.1595150573139771E-10</v>
      </c>
    </row>
    <row r="15" spans="1:13" x14ac:dyDescent="0.35">
      <c r="A15">
        <f>VLOOKUP(encoding!B15,encoding!$J$4:$K$6,2,FALSE)</f>
        <v>1</v>
      </c>
      <c r="B15">
        <f>VLOOKUP(encoding!C15,encoding!$M$4:$N$7,2,FALSE)</f>
        <v>3</v>
      </c>
      <c r="C15">
        <f>VLOOKUP(encoding!D15,encoding!$P$4:$Q$5,2,FALSE)</f>
        <v>2</v>
      </c>
      <c r="D15">
        <f>VLOOKUP(encoding!E15,encoding!$M$11:$N$12,2,FALSE)</f>
        <v>2</v>
      </c>
      <c r="E15" s="3">
        <v>629</v>
      </c>
      <c r="H15" s="5" t="s">
        <v>51</v>
      </c>
      <c r="I15" s="5">
        <v>18</v>
      </c>
      <c r="J15" s="5">
        <v>54756.516322950461</v>
      </c>
      <c r="K15" s="5">
        <v>3042.0286846083591</v>
      </c>
      <c r="L15" s="5"/>
      <c r="M15" s="5"/>
    </row>
    <row r="16" spans="1:13" ht="15" thickBot="1" x14ac:dyDescent="0.4">
      <c r="A16">
        <f>VLOOKUP(encoding!B16,encoding!$J$4:$K$6,2,FALSE)</f>
        <v>2</v>
      </c>
      <c r="B16">
        <f>VLOOKUP(encoding!C16,encoding!$M$4:$N$7,2,FALSE)</f>
        <v>2</v>
      </c>
      <c r="C16">
        <f>VLOOKUP(encoding!D16,encoding!$P$4:$Q$5,2,FALSE)</f>
        <v>2</v>
      </c>
      <c r="D16">
        <f>VLOOKUP(encoding!E16,encoding!$M$11:$N$12,2,FALSE)</f>
        <v>1</v>
      </c>
      <c r="E16" s="3">
        <v>629</v>
      </c>
      <c r="H16" s="6" t="s">
        <v>52</v>
      </c>
      <c r="I16" s="6">
        <v>22</v>
      </c>
      <c r="J16" s="6">
        <v>798121.73913043481</v>
      </c>
      <c r="K16" s="6"/>
      <c r="L16" s="6"/>
      <c r="M16" s="6"/>
    </row>
    <row r="17" spans="1:16" ht="15" thickBot="1" x14ac:dyDescent="0.4">
      <c r="A17">
        <f>VLOOKUP(encoding!B17,encoding!$J$4:$K$6,2,FALSE)</f>
        <v>2</v>
      </c>
      <c r="B17">
        <f>VLOOKUP(encoding!C17,encoding!$M$4:$N$7,2,FALSE)</f>
        <v>1</v>
      </c>
      <c r="C17">
        <f>VLOOKUP(encoding!D17,encoding!$P$4:$Q$5,2,FALSE)</f>
        <v>2</v>
      </c>
      <c r="D17">
        <f>VLOOKUP(encoding!E17,encoding!$M$11:$N$12,2,FALSE)</f>
        <v>2</v>
      </c>
      <c r="E17" s="3">
        <v>629</v>
      </c>
    </row>
    <row r="18" spans="1:16" x14ac:dyDescent="0.35">
      <c r="A18">
        <f>VLOOKUP(encoding!B18,encoding!$J$4:$K$6,2,FALSE)</f>
        <v>2</v>
      </c>
      <c r="B18">
        <f>VLOOKUP(encoding!C18,encoding!$M$4:$N$7,2,FALSE)</f>
        <v>4</v>
      </c>
      <c r="C18">
        <f>VLOOKUP(encoding!D18,encoding!$P$4:$Q$5,2,FALSE)</f>
        <v>1</v>
      </c>
      <c r="D18">
        <f>VLOOKUP(encoding!E18,encoding!$M$11:$N$12,2,FALSE)</f>
        <v>2</v>
      </c>
      <c r="E18" s="3">
        <v>699</v>
      </c>
      <c r="H18" s="7"/>
      <c r="I18" s="7" t="s">
        <v>59</v>
      </c>
      <c r="J18" s="7" t="s">
        <v>47</v>
      </c>
      <c r="K18" s="7" t="s">
        <v>60</v>
      </c>
      <c r="L18" s="7" t="s">
        <v>61</v>
      </c>
      <c r="M18" s="7" t="s">
        <v>62</v>
      </c>
      <c r="N18" s="7" t="s">
        <v>63</v>
      </c>
      <c r="O18" s="7" t="s">
        <v>64</v>
      </c>
      <c r="P18" s="7" t="s">
        <v>65</v>
      </c>
    </row>
    <row r="19" spans="1:16" x14ac:dyDescent="0.35">
      <c r="A19">
        <f>VLOOKUP(encoding!B19,encoding!$J$4:$K$6,2,FALSE)</f>
        <v>1</v>
      </c>
      <c r="B19">
        <f>VLOOKUP(encoding!C19,encoding!$M$4:$N$7,2,FALSE)</f>
        <v>4</v>
      </c>
      <c r="C19">
        <f>VLOOKUP(encoding!D19,encoding!$P$4:$Q$5,2,FALSE)</f>
        <v>2</v>
      </c>
      <c r="D19">
        <f>VLOOKUP(encoding!E19,encoding!$M$11:$N$12,2,FALSE)</f>
        <v>2</v>
      </c>
      <c r="E19" s="3">
        <v>729</v>
      </c>
      <c r="H19" s="5" t="s">
        <v>53</v>
      </c>
      <c r="I19" s="5">
        <v>-87.801924582426338</v>
      </c>
      <c r="J19" s="5">
        <v>54.904089607920305</v>
      </c>
      <c r="K19" s="5">
        <v>-1.599187332117429</v>
      </c>
      <c r="L19" s="5">
        <v>0.12718409341774045</v>
      </c>
      <c r="M19" s="5">
        <v>-203.15113653907503</v>
      </c>
      <c r="N19" s="5">
        <v>27.54728737422235</v>
      </c>
      <c r="O19" s="5">
        <v>-203.15113653907503</v>
      </c>
      <c r="P19" s="5">
        <v>27.54728737422235</v>
      </c>
    </row>
    <row r="20" spans="1:16" x14ac:dyDescent="0.35">
      <c r="A20">
        <f>VLOOKUP(encoding!B20,encoding!$J$4:$K$6,2,FALSE)</f>
        <v>2</v>
      </c>
      <c r="B20">
        <f>VLOOKUP(encoding!C20,encoding!$M$4:$N$7,2,FALSE)</f>
        <v>3</v>
      </c>
      <c r="C20">
        <f>VLOOKUP(encoding!D20,encoding!$P$4:$Q$5,2,FALSE)</f>
        <v>2</v>
      </c>
      <c r="D20">
        <f>VLOOKUP(encoding!E20,encoding!$M$11:$N$12,2,FALSE)</f>
        <v>2</v>
      </c>
      <c r="E20" s="3">
        <v>729</v>
      </c>
      <c r="H20" s="5" t="s">
        <v>3</v>
      </c>
      <c r="I20" s="5">
        <v>141.21943553963169</v>
      </c>
      <c r="J20" s="5">
        <v>16.845238413205596</v>
      </c>
      <c r="K20" s="5">
        <v>8.3833444250290121</v>
      </c>
      <c r="L20" s="5">
        <v>1.2504046637332126E-7</v>
      </c>
      <c r="M20" s="5">
        <v>105.82890288421308</v>
      </c>
      <c r="N20" s="5">
        <v>176.6099681950503</v>
      </c>
      <c r="O20" s="5">
        <v>105.82890288421308</v>
      </c>
      <c r="P20" s="5">
        <v>176.6099681950503</v>
      </c>
    </row>
    <row r="21" spans="1:16" x14ac:dyDescent="0.35">
      <c r="A21">
        <f>VLOOKUP(encoding!B21,encoding!$J$4:$K$6,2,FALSE)</f>
        <v>3</v>
      </c>
      <c r="B21">
        <f>VLOOKUP(encoding!C21,encoding!$M$4:$N$7,2,FALSE)</f>
        <v>2</v>
      </c>
      <c r="C21">
        <f>VLOOKUP(encoding!D21,encoding!$P$4:$Q$5,2,FALSE)</f>
        <v>1</v>
      </c>
      <c r="D21">
        <f>VLOOKUP(encoding!E21,encoding!$M$11:$N$12,2,FALSE)</f>
        <v>2</v>
      </c>
      <c r="E21" s="3">
        <v>799</v>
      </c>
      <c r="H21" s="5" t="s">
        <v>4</v>
      </c>
      <c r="I21" s="5">
        <v>75.74386139349366</v>
      </c>
      <c r="J21" s="5">
        <v>11.297206286578605</v>
      </c>
      <c r="K21" s="5">
        <v>6.7046541837055296</v>
      </c>
      <c r="L21" s="5">
        <v>2.750501103785549E-6</v>
      </c>
      <c r="M21" s="5">
        <v>52.009311712871053</v>
      </c>
      <c r="N21" s="5">
        <v>99.478411074116266</v>
      </c>
      <c r="O21" s="5">
        <v>52.009311712871053</v>
      </c>
      <c r="P21" s="5">
        <v>99.478411074116266</v>
      </c>
    </row>
    <row r="22" spans="1:16" x14ac:dyDescent="0.35">
      <c r="A22">
        <f>VLOOKUP(encoding!B22,encoding!$J$4:$K$6,2,FALSE)</f>
        <v>2</v>
      </c>
      <c r="B22">
        <f>VLOOKUP(encoding!C22,encoding!$M$4:$N$7,2,FALSE)</f>
        <v>4</v>
      </c>
      <c r="C22">
        <f>VLOOKUP(encoding!D22,encoding!$P$4:$Q$5,2,FALSE)</f>
        <v>2</v>
      </c>
      <c r="D22">
        <f>VLOOKUP(encoding!E22,encoding!$M$11:$N$12,2,FALSE)</f>
        <v>2</v>
      </c>
      <c r="E22" s="3">
        <v>829</v>
      </c>
      <c r="H22" s="5" t="s">
        <v>5</v>
      </c>
      <c r="I22" s="5">
        <v>114.63002645729405</v>
      </c>
      <c r="J22" s="5">
        <v>23.374906203124254</v>
      </c>
      <c r="K22" s="5">
        <v>4.9039780293096014</v>
      </c>
      <c r="L22" s="5">
        <v>1.1433703507656058E-4</v>
      </c>
      <c r="M22" s="5">
        <v>65.521170826583358</v>
      </c>
      <c r="N22" s="5">
        <v>163.73888208800474</v>
      </c>
      <c r="O22" s="5">
        <v>65.521170826583358</v>
      </c>
      <c r="P22" s="5">
        <v>163.73888208800474</v>
      </c>
    </row>
    <row r="23" spans="1:16" ht="15" thickBot="1" x14ac:dyDescent="0.4">
      <c r="A23">
        <f>VLOOKUP(encoding!B23,encoding!$J$4:$K$6,2,FALSE)</f>
        <v>3</v>
      </c>
      <c r="B23">
        <f>VLOOKUP(encoding!C23,encoding!$M$4:$N$7,2,FALSE)</f>
        <v>4</v>
      </c>
      <c r="C23">
        <f>VLOOKUP(encoding!D23,encoding!$P$4:$Q$5,2,FALSE)</f>
        <v>1</v>
      </c>
      <c r="D23">
        <f>VLOOKUP(encoding!E23,encoding!$M$11:$N$12,2,FALSE)</f>
        <v>2</v>
      </c>
      <c r="E23" s="3">
        <v>949</v>
      </c>
      <c r="H23" s="6" t="s">
        <v>6</v>
      </c>
      <c r="I23" s="6">
        <v>71.240692803958922</v>
      </c>
      <c r="J23" s="6">
        <v>28.257322092821195</v>
      </c>
      <c r="K23" s="6">
        <v>2.5211409832093645</v>
      </c>
      <c r="L23" s="6">
        <v>2.1347756489239773E-2</v>
      </c>
      <c r="M23" s="6">
        <v>11.874262020960863</v>
      </c>
      <c r="N23" s="6">
        <v>130.60712358695699</v>
      </c>
      <c r="O23" s="6">
        <v>11.874262020960863</v>
      </c>
      <c r="P23" s="6">
        <v>130.60712358695699</v>
      </c>
    </row>
    <row r="24" spans="1:16" x14ac:dyDescent="0.35">
      <c r="A24">
        <f>VLOOKUP(encoding!B24,encoding!$J$4:$K$6,2,FALSE)</f>
        <v>3</v>
      </c>
      <c r="B24">
        <f>VLOOKUP(encoding!C24,encoding!$M$4:$N$7,2,FALSE)</f>
        <v>4</v>
      </c>
      <c r="C24">
        <f>VLOOKUP(encoding!D24,encoding!$P$4:$Q$5,2,FALSE)</f>
        <v>2</v>
      </c>
      <c r="D24">
        <f>VLOOKUP(encoding!E24,encoding!$M$11:$N$12,2,FALSE)</f>
        <v>2</v>
      </c>
      <c r="E24" s="3">
        <v>1079</v>
      </c>
    </row>
    <row r="26" spans="1:16" ht="15.5" x14ac:dyDescent="0.35">
      <c r="H26" s="1" t="s">
        <v>3</v>
      </c>
      <c r="I26" s="1" t="s">
        <v>4</v>
      </c>
      <c r="J26" s="1" t="s">
        <v>5</v>
      </c>
      <c r="K26" s="1" t="s">
        <v>6</v>
      </c>
    </row>
    <row r="27" spans="1:16" x14ac:dyDescent="0.35">
      <c r="H27">
        <f>VLOOKUP(dashboard!E5,encoding!J4:K6,2,0)</f>
        <v>3</v>
      </c>
      <c r="I27">
        <f>VLOOKUP(dashboard!H5,encoding!M4:N7,2,0)</f>
        <v>4</v>
      </c>
      <c r="J27">
        <f>VLOOKUP(dashboard!K5,encoding!P4:Q5,2,0)</f>
        <v>2</v>
      </c>
      <c r="K27">
        <f>VLOOKUP(dashboard!N5,encoding!M11:N12,2,0)</f>
        <v>2</v>
      </c>
    </row>
    <row r="30" spans="1:16" x14ac:dyDescent="0.35">
      <c r="I30" s="3" t="s">
        <v>68</v>
      </c>
    </row>
    <row r="31" spans="1:16" x14ac:dyDescent="0.35">
      <c r="I31" s="10">
        <f>I20*H27+I21*I27+I22*J27+I23*K27+I19</f>
        <v>1010.5732661329492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5A77-3035-4882-A341-109F06C40F5F}">
  <dimension ref="E4:N9"/>
  <sheetViews>
    <sheetView tabSelected="1" workbookViewId="0">
      <selection activeCell="J12" sqref="J12"/>
    </sheetView>
  </sheetViews>
  <sheetFormatPr defaultRowHeight="14.5" x14ac:dyDescent="0.35"/>
  <sheetData>
    <row r="4" spans="5:14" ht="15.5" x14ac:dyDescent="0.35">
      <c r="E4" s="1" t="s">
        <v>3</v>
      </c>
      <c r="H4" s="1" t="s">
        <v>4</v>
      </c>
      <c r="K4" s="1" t="s">
        <v>5</v>
      </c>
      <c r="N4" s="1" t="s">
        <v>6</v>
      </c>
    </row>
    <row r="5" spans="5:14" x14ac:dyDescent="0.35">
      <c r="E5" t="s">
        <v>38</v>
      </c>
      <c r="H5" t="s">
        <v>26</v>
      </c>
      <c r="K5" t="s">
        <v>23</v>
      </c>
      <c r="N5" t="s">
        <v>15</v>
      </c>
    </row>
    <row r="8" spans="5:14" x14ac:dyDescent="0.35">
      <c r="I8" s="9" t="s">
        <v>66</v>
      </c>
      <c r="J8" s="9"/>
      <c r="K8" s="9"/>
      <c r="L8" s="9" t="s">
        <v>67</v>
      </c>
    </row>
    <row r="9" spans="5:14" x14ac:dyDescent="0.35">
      <c r="I9" s="11">
        <f>'summary output'!I31</f>
        <v>1010.5732661329492</v>
      </c>
      <c r="J9" s="9"/>
      <c r="K9" s="9"/>
      <c r="L9" s="9">
        <f>I9*80</f>
        <v>80845.861290635934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93DFAF2-F171-43D4-AE4F-C0E18106016E}">
          <x14:formula1>
            <xm:f>encoding!$J$4:$J$6</xm:f>
          </x14:formula1>
          <xm:sqref>E5</xm:sqref>
        </x14:dataValidation>
        <x14:dataValidation type="list" allowBlank="1" showInputMessage="1" showErrorMessage="1" xr:uid="{1F722708-A284-4B2E-8439-047F7996B77C}">
          <x14:formula1>
            <xm:f>encoding!$M$4:$M$7</xm:f>
          </x14:formula1>
          <xm:sqref>H5</xm:sqref>
        </x14:dataValidation>
        <x14:dataValidation type="list" allowBlank="1" showInputMessage="1" showErrorMessage="1" xr:uid="{E956E3A9-27FA-41E6-97FD-3E649E6B8E11}">
          <x14:formula1>
            <xm:f>encoding!$P$4:$P$5</xm:f>
          </x14:formula1>
          <xm:sqref>K5</xm:sqref>
        </x14:dataValidation>
        <x14:dataValidation type="list" allowBlank="1" showInputMessage="1" showErrorMessage="1" xr:uid="{C21D0DE3-4F82-4C33-AF76-4A24AC0C900F}">
          <x14:formula1>
            <xm:f>encoding!$M$11:$M$12</xm:f>
          </x14:formula1>
          <xm:sqref>N5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encoding</vt:lpstr>
      <vt:lpstr>summary output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Admin</cp:lastModifiedBy>
  <dcterms:created xsi:type="dcterms:W3CDTF">2019-10-09T07:09:48Z</dcterms:created>
  <dcterms:modified xsi:type="dcterms:W3CDTF">2023-02-12T04:39:22Z</dcterms:modified>
</cp:coreProperties>
</file>