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2"/>
  </bookViews>
  <sheets>
    <sheet name="Information" sheetId="2" r:id="rId1"/>
    <sheet name="Depreciation Calculator" sheetId="1" r:id="rId2"/>
    <sheet name="Advance Problem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E11" i="3"/>
  <c r="F11" i="3" s="1"/>
  <c r="D12" i="3" s="1"/>
  <c r="C6" i="3"/>
  <c r="C5" i="3"/>
  <c r="C4" i="3"/>
  <c r="C1" i="3"/>
  <c r="C2" i="3" s="1"/>
  <c r="C3" i="3" s="1"/>
  <c r="C27" i="1"/>
  <c r="D26" i="1"/>
  <c r="D20" i="1"/>
  <c r="D23" i="1" s="1"/>
  <c r="D8" i="1"/>
  <c r="D38" i="3" l="1"/>
  <c r="D30" i="3"/>
  <c r="E30" i="3" s="1"/>
  <c r="F30" i="3" s="1"/>
  <c r="D39" i="3"/>
  <c r="D37" i="3"/>
  <c r="D36" i="3"/>
  <c r="D35" i="3"/>
  <c r="D34" i="3"/>
  <c r="D33" i="3"/>
  <c r="D32" i="3"/>
  <c r="D31" i="3"/>
  <c r="E12" i="3"/>
  <c r="F12" i="3" s="1"/>
  <c r="D13" i="3" s="1"/>
  <c r="C26" i="1"/>
  <c r="D11" i="1"/>
  <c r="D12" i="1" s="1"/>
  <c r="E31" i="3" l="1"/>
  <c r="E32" i="3" s="1"/>
  <c r="F31" i="3"/>
  <c r="E13" i="3"/>
  <c r="D27" i="1"/>
  <c r="D13" i="1"/>
  <c r="E33" i="3" l="1"/>
  <c r="E34" i="3" s="1"/>
  <c r="F32" i="3"/>
  <c r="F33" i="3"/>
  <c r="F13" i="3"/>
  <c r="D14" i="3" s="1"/>
  <c r="D14" i="1"/>
  <c r="D15" i="1" s="1"/>
  <c r="D28" i="1"/>
  <c r="C28" i="1" s="1"/>
  <c r="F34" i="3" l="1"/>
  <c r="E35" i="3"/>
  <c r="E14" i="3"/>
  <c r="F14" i="3" s="1"/>
  <c r="D15" i="3" s="1"/>
  <c r="D29" i="1"/>
  <c r="C29" i="1" s="1"/>
  <c r="F35" i="3" l="1"/>
  <c r="E36" i="3"/>
  <c r="E15" i="3"/>
  <c r="F15" i="3" s="1"/>
  <c r="D16" i="3" s="1"/>
  <c r="D30" i="1"/>
  <c r="C30" i="1" s="1"/>
  <c r="F36" i="3" l="1"/>
  <c r="E37" i="3"/>
  <c r="E16" i="3"/>
  <c r="F16" i="3" s="1"/>
  <c r="D17" i="3" s="1"/>
  <c r="D31" i="1"/>
  <c r="C31" i="1" s="1"/>
  <c r="F37" i="3" l="1"/>
  <c r="E38" i="3"/>
  <c r="E17" i="3"/>
  <c r="F17" i="3" s="1"/>
  <c r="D18" i="3" s="1"/>
  <c r="D32" i="1"/>
  <c r="C32" i="1" s="1"/>
  <c r="F38" i="3" l="1"/>
  <c r="E39" i="3"/>
  <c r="F39" i="3" s="1"/>
  <c r="E18" i="3"/>
  <c r="F18" i="3" s="1"/>
  <c r="D19" i="3" s="1"/>
  <c r="D33" i="1"/>
  <c r="C33" i="1" s="1"/>
  <c r="E19" i="3" l="1"/>
  <c r="F19" i="3" s="1"/>
  <c r="D20" i="3" s="1"/>
  <c r="D34" i="1"/>
  <c r="C34" i="1" s="1"/>
  <c r="E20" i="3" l="1"/>
  <c r="C7" i="3" s="1"/>
  <c r="D26" i="3" s="1"/>
  <c r="D35" i="1"/>
  <c r="C35" i="1" s="1"/>
  <c r="F20" i="3" l="1"/>
  <c r="C22" i="3" s="1"/>
  <c r="D36" i="1"/>
  <c r="C36" i="1" s="1"/>
  <c r="D37" i="1" l="1"/>
  <c r="C37" i="1" s="1"/>
  <c r="D38" i="1" l="1"/>
  <c r="C38" i="1" s="1"/>
  <c r="D39" i="1" l="1"/>
  <c r="C39" i="1" s="1"/>
  <c r="D40" i="1" l="1"/>
  <c r="C40" i="1" s="1"/>
  <c r="D41" i="1" l="1"/>
  <c r="C41" i="1" s="1"/>
  <c r="D42" i="1" l="1"/>
  <c r="C42" i="1" s="1"/>
  <c r="D43" i="1" l="1"/>
  <c r="C43" i="1" s="1"/>
  <c r="D44" i="1" l="1"/>
  <c r="C44" i="1" s="1"/>
  <c r="D45" i="1" l="1"/>
  <c r="C45" i="1" s="1"/>
</calcChain>
</file>

<file path=xl/comments1.xml><?xml version="1.0" encoding="utf-8"?>
<comments xmlns="http://schemas.openxmlformats.org/spreadsheetml/2006/main">
  <authors>
    <author>Windows User</author>
    <author>MD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In case of no scrap value, please put zero value.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Accuracy Check - This cell must be zero.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In case of diminishing depreciation scrap value cannot be zero</t>
        </r>
      </text>
    </comment>
  </commentList>
</comments>
</file>

<file path=xl/sharedStrings.xml><?xml version="1.0" encoding="utf-8"?>
<sst xmlns="http://schemas.openxmlformats.org/spreadsheetml/2006/main" count="60" uniqueCount="53">
  <si>
    <t>Asset Price</t>
  </si>
  <si>
    <t>Scrap Value</t>
  </si>
  <si>
    <t>Estimated Life Span (Years)</t>
  </si>
  <si>
    <t>Book Value</t>
  </si>
  <si>
    <t>Depreciated Book Value After Its Life Span</t>
  </si>
  <si>
    <t>Total Depreciation For Its Life Span</t>
  </si>
  <si>
    <t>Balance Amount</t>
  </si>
  <si>
    <t>Year</t>
  </si>
  <si>
    <t>Depreciation Calculator</t>
  </si>
  <si>
    <t>Depreciation / Year as per Straight Line Method</t>
  </si>
  <si>
    <t>Rate of Depreciation as per Diminishing Balance Method</t>
  </si>
  <si>
    <t>Asset Cost</t>
  </si>
  <si>
    <t>Depreciation Percentage</t>
  </si>
  <si>
    <t>Additonal Asset Cost</t>
  </si>
  <si>
    <t xml:space="preserve">Additonal Asset Cost </t>
  </si>
  <si>
    <t>Depreciation Schedule</t>
  </si>
  <si>
    <t>Diminishing Balance Method</t>
  </si>
  <si>
    <t>Straight Line Method</t>
  </si>
  <si>
    <t>Year on Year Depreciation Amount</t>
  </si>
  <si>
    <t>Coachx.live</t>
  </si>
  <si>
    <t>1)</t>
  </si>
  <si>
    <t>2)</t>
  </si>
  <si>
    <t>Calculate the total depreciation for the asset's entire life span using the straight-line method.</t>
  </si>
  <si>
    <t>3)</t>
  </si>
  <si>
    <t>What is the depreciated book value of the asset after its life span using the straight-line method?</t>
  </si>
  <si>
    <t>Calculate the annual depreciation amount using the straight-line method for the given asset.</t>
  </si>
  <si>
    <t>Calculate the rate of depreciation per year as per the diminishing balance method.</t>
  </si>
  <si>
    <t>4)</t>
  </si>
  <si>
    <t>5)</t>
  </si>
  <si>
    <t>What is the depreciation amount for the asset in the second year according to the diminishing balance method?</t>
  </si>
  <si>
    <t>6)</t>
  </si>
  <si>
    <t>What is the book value of the asset in the fourth year using the diminishing balance method?</t>
  </si>
  <si>
    <t>7)</t>
  </si>
  <si>
    <t>Calculate the total depreciation for the asset's entire life span using the diminishing balance method.</t>
  </si>
  <si>
    <t>Depreciation</t>
  </si>
  <si>
    <t>Opening WDV</t>
  </si>
  <si>
    <t>Closing WDV</t>
  </si>
  <si>
    <t>8)</t>
  </si>
  <si>
    <t>What is the book value of the asset after its life span using the diminishing balance method?</t>
  </si>
  <si>
    <t>9)</t>
  </si>
  <si>
    <t>Compare the total depreciation amounts obtained from the straight-line method and the diminishing balance method. 
Which method results in higher total depreciation?</t>
  </si>
  <si>
    <t>SLN Method</t>
  </si>
  <si>
    <t>DB Method</t>
  </si>
  <si>
    <t>SLN total Depreciation</t>
  </si>
  <si>
    <t>DB Total Depreciation</t>
  </si>
  <si>
    <t>Both are Same</t>
  </si>
  <si>
    <t>10)</t>
  </si>
  <si>
    <t>Prepare an Presentation for above Analysis you made so far along with Visual Graphs representation</t>
  </si>
  <si>
    <t>Annual Depreciation</t>
  </si>
  <si>
    <t>Accumulated Depreciation</t>
  </si>
  <si>
    <t>`</t>
  </si>
  <si>
    <t xml:space="preserve">The total depreciated value is same for the both Methods </t>
  </si>
  <si>
    <t xml:space="preserve">In Straight Line Method the Depreciation is constant through the every year for whole life span, where as int Dimnishing method the
depreciation is varying as the depreciated value gettng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</si>
</sst>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₹&quot;\ #,##0.00;[Red]&quot;₹&quot;\ \-#,##0.00"/>
    <numFmt numFmtId="165" formatCode="[$$-409]#,##0.00_ ;[Red]\-[$$-409]#,##0.00\ "/>
    <numFmt numFmtId="166" formatCode="[$$-409]#,##0.00"/>
    <numFmt numFmtId="167" formatCode="&quot;₹&quot;\ #,##0.00"/>
  </numFmts>
  <fonts count="1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9"/>
      <color indexed="81"/>
      <name val="Tahoma"/>
      <family val="2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20"/>
      <color theme="0"/>
      <name val="Cambria"/>
      <family val="1"/>
      <scheme val="major"/>
    </font>
    <font>
      <b/>
      <sz val="14"/>
      <color theme="0"/>
      <name val="Times New Roman"/>
      <family val="1"/>
    </font>
    <font>
      <u/>
      <sz val="2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8"/>
      <color theme="0"/>
      <name val="Times New Roman"/>
      <family val="1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0" fillId="0" borderId="0" xfId="0" applyFont="1"/>
    <xf numFmtId="10" fontId="0" fillId="0" borderId="0" xfId="0" applyNumberFormat="1"/>
    <xf numFmtId="164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0" fontId="1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indent="1"/>
    </xf>
    <xf numFmtId="0" fontId="11" fillId="0" borderId="0" xfId="0" applyFont="1" applyAlignment="1">
      <alignment horizontal="center" vertical="center" wrapText="1"/>
    </xf>
    <xf numFmtId="4" fontId="0" fillId="0" borderId="0" xfId="0" applyNumberFormat="1" applyAlignment="1">
      <alignment vertical="center" wrapText="1"/>
    </xf>
    <xf numFmtId="167" fontId="0" fillId="0" borderId="0" xfId="0" applyNumberFormat="1" applyAlignment="1">
      <alignment vertical="center" wrapText="1"/>
    </xf>
    <xf numFmtId="167" fontId="0" fillId="0" borderId="0" xfId="0" applyNumberFormat="1"/>
    <xf numFmtId="0" fontId="0" fillId="0" borderId="0" xfId="0" applyAlignment="1">
      <alignment vertical="top"/>
    </xf>
    <xf numFmtId="164" fontId="11" fillId="0" borderId="0" xfId="0" applyNumberFormat="1" applyFont="1" applyAlignment="1">
      <alignment vertical="center"/>
    </xf>
    <xf numFmtId="0" fontId="1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6" fillId="2" borderId="4" xfId="0" applyFont="1" applyFill="1" applyBorder="1" applyAlignment="1">
      <alignment horizontal="right" vertical="center" indent="4"/>
    </xf>
    <xf numFmtId="0" fontId="6" fillId="2" borderId="5" xfId="0" applyFont="1" applyFill="1" applyBorder="1" applyAlignment="1">
      <alignment horizontal="right" vertical="center" indent="4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indent="4"/>
    </xf>
    <xf numFmtId="0" fontId="7" fillId="2" borderId="1" xfId="1" applyFont="1" applyFill="1" applyBorder="1" applyAlignment="1" applyProtection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 wrapText="1" indent="4"/>
    </xf>
    <xf numFmtId="0" fontId="9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Dimnishing Balance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'Advance Problem '!$F$11:$F$20</c:f>
              <c:numCache>
                <c:formatCode>"₹"\ #,##0.00</c:formatCode>
                <c:ptCount val="10"/>
                <c:pt idx="0">
                  <c:v>397164.11736214074</c:v>
                </c:pt>
                <c:pt idx="1">
                  <c:v>315478.67224009661</c:v>
                </c:pt>
                <c:pt idx="2">
                  <c:v>250593.61681363612</c:v>
                </c:pt>
                <c:pt idx="3">
                  <c:v>199053.58527674861</c:v>
                </c:pt>
                <c:pt idx="4">
                  <c:v>158113.88300841895</c:v>
                </c:pt>
                <c:pt idx="5">
                  <c:v>125594.321575479</c:v>
                </c:pt>
                <c:pt idx="6">
                  <c:v>99763.115748443975</c:v>
                </c:pt>
                <c:pt idx="7">
                  <c:v>79244.659623055661</c:v>
                </c:pt>
                <c:pt idx="8">
                  <c:v>62946.270589708351</c:v>
                </c:pt>
                <c:pt idx="9">
                  <c:v>49999.999999999993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A0-4599-8B28-098D1F4FF7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904814464"/>
        <c:axId val="-790484320"/>
      </c:lineChart>
      <c:catAx>
        <c:axId val="-90481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84320"/>
        <c:crosses val="autoZero"/>
        <c:auto val="1"/>
        <c:lblAlgn val="ctr"/>
        <c:lblOffset val="100"/>
        <c:noMultiLvlLbl val="0"/>
      </c:catAx>
      <c:valAx>
        <c:axId val="-790484320"/>
        <c:scaling>
          <c:orientation val="minMax"/>
        </c:scaling>
        <c:delete val="0"/>
        <c:axPos val="l"/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481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Straight Line Method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'Advance Problem '!$F$30:$F$39</c:f>
              <c:numCache>
                <c:formatCode>General</c:formatCode>
                <c:ptCount val="10"/>
                <c:pt idx="0">
                  <c:v>455000</c:v>
                </c:pt>
                <c:pt idx="1">
                  <c:v>410000</c:v>
                </c:pt>
                <c:pt idx="2">
                  <c:v>365000</c:v>
                </c:pt>
                <c:pt idx="3">
                  <c:v>320000</c:v>
                </c:pt>
                <c:pt idx="4">
                  <c:v>275000</c:v>
                </c:pt>
                <c:pt idx="5">
                  <c:v>230000</c:v>
                </c:pt>
                <c:pt idx="6">
                  <c:v>185000</c:v>
                </c:pt>
                <c:pt idx="7">
                  <c:v>140000</c:v>
                </c:pt>
                <c:pt idx="8">
                  <c:v>95000</c:v>
                </c:pt>
                <c:pt idx="9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E4-40EC-B6CE-4D5AECC3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790482144"/>
        <c:axId val="-790479968"/>
      </c:lineChart>
      <c:catAx>
        <c:axId val="-790482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79968"/>
        <c:crosses val="autoZero"/>
        <c:auto val="1"/>
        <c:lblAlgn val="ctr"/>
        <c:lblOffset val="100"/>
        <c:noMultiLvlLbl val="0"/>
      </c:catAx>
      <c:valAx>
        <c:axId val="-790479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048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6</xdr:row>
      <xdr:rowOff>57150</xdr:rowOff>
    </xdr:from>
    <xdr:to>
      <xdr:col>28</xdr:col>
      <xdr:colOff>171450</xdr:colOff>
      <xdr:row>37</xdr:row>
      <xdr:rowOff>95249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419100" y="1200150"/>
          <a:ext cx="16821150" cy="5943599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en-US" sz="20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about the terminologies:</a:t>
          </a:r>
          <a:endParaRPr lang="en-US" sz="2000" b="1" i="0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initial cost of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Asset Cost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additional costs incurred in acquiring the asset.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Asset Price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cost of the asset, including any additional costs.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Scrap Value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estimated residual or salvage value of the asset at the end of its useful life.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Estimated Life Span (Years)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expected number of years over which the asset will be depreciated.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Depreciation/Year as per Straight Line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amount of depreciation allocated to each year of the asset's useful life, calculated as (Asset Price - Scrap Value) /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Percentage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rate, calculated as (Depreciation/Year as per Straight Line Method) / Asset Price.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Depreciation For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total depreciation expense over the asset's entire useful life, calculated as (Depreciation/Year as per Straight Line Method) * Estimated Life Span.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Depreciated Book Value After Its Life Span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value of the asset after it has been fully depreciated, equal to the scrap value.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Balance Amount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Any remaining balance after fully depreciating the asset, which should ideally be zero.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Diminishing Balance Method:</a:t>
          </a:r>
          <a:endParaRPr lang="en-US" sz="20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Rate of Depreciation as per Diminishing Balance Method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The annual depreciation rate calculated based on the diminishing balance method.</a:t>
          </a:r>
        </a:p>
        <a:p>
          <a:r>
            <a:rPr lang="en-US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Depreciation Schedule</a:t>
          </a:r>
          <a:r>
            <a:rPr lang="en-US" sz="2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A table showing the year-by-year depreciation amounts and the corresponding book values of the asset.</a:t>
          </a:r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2</xdr:col>
      <xdr:colOff>361950</xdr:colOff>
      <xdr:row>1</xdr:row>
      <xdr:rowOff>28575</xdr:rowOff>
    </xdr:from>
    <xdr:to>
      <xdr:col>26</xdr:col>
      <xdr:colOff>247650</xdr:colOff>
      <xdr:row>5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1581150" y="219075"/>
          <a:ext cx="14516100" cy="7334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     </a:t>
          </a:r>
          <a:r>
            <a:rPr lang="en-US" sz="3200" b="0" i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Comparative Analysis of Depreciation Methods: Straight-Line vs. Diminishing Balance</a:t>
          </a:r>
          <a:endParaRPr lang="en-US" sz="11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161926</xdr:colOff>
      <xdr:row>24</xdr:row>
      <xdr:rowOff>247651</xdr:rowOff>
    </xdr:from>
    <xdr:to>
      <xdr:col>10</xdr:col>
      <xdr:colOff>333376</xdr:colOff>
      <xdr:row>25</xdr:row>
      <xdr:rowOff>66676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10934701" y="6686551"/>
          <a:ext cx="171450" cy="7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9</xdr:col>
      <xdr:colOff>9525</xdr:colOff>
      <xdr:row>1</xdr:row>
      <xdr:rowOff>209549</xdr:rowOff>
    </xdr:from>
    <xdr:to>
      <xdr:col>21</xdr:col>
      <xdr:colOff>28575</xdr:colOff>
      <xdr:row>56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10934700" y="333374"/>
          <a:ext cx="7105650" cy="13792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Questions:</a:t>
          </a:r>
        </a:p>
        <a:p>
          <a:endParaRPr lang="en-US" sz="1100"/>
        </a:p>
        <a:p>
          <a:r>
            <a:rPr lang="en-US" sz="1400" b="1" u="sng"/>
            <a:t>Basics</a:t>
          </a:r>
          <a:r>
            <a:rPr lang="en-US" sz="1400" b="1" u="sng" baseline="0"/>
            <a:t>  Problem Statements </a:t>
          </a:r>
        </a:p>
        <a:p>
          <a:endParaRPr lang="en-US" sz="1100" u="sng" baseline="0"/>
        </a:p>
        <a:p>
          <a:r>
            <a:rPr lang="en-US" sz="1100" u="sng" baseline="0"/>
            <a:t>straight line method:</a:t>
          </a:r>
          <a:endParaRPr lang="en-US" sz="1100"/>
        </a:p>
        <a:p>
          <a:r>
            <a:rPr lang="en-US" sz="1200"/>
            <a:t>1.</a:t>
          </a:r>
          <a:r>
            <a:rPr lang="en-US" sz="1200" baseline="0"/>
            <a:t> Calculate the Asset Price </a:t>
          </a:r>
        </a:p>
        <a:p>
          <a:endParaRPr lang="en-US" sz="1200" baseline="0"/>
        </a:p>
        <a:p>
          <a:r>
            <a:rPr lang="en-US" sz="1200" baseline="0"/>
            <a:t>2. Whats is the depreciation as per staright line method</a:t>
          </a:r>
        </a:p>
        <a:p>
          <a:endParaRPr lang="en-US" sz="1200" baseline="0"/>
        </a:p>
        <a:p>
          <a:r>
            <a:rPr lang="en-US" sz="1200" baseline="0"/>
            <a:t>3.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depreciation percentage for the straight-line method?</a:t>
          </a:r>
          <a:endParaRPr lang="en-US" sz="1200">
            <a:effectLst/>
          </a:endParaRPr>
        </a:p>
        <a:p>
          <a:endParaRPr lang="en-US" sz="1200" baseline="0"/>
        </a:p>
        <a:p>
          <a:r>
            <a:rPr lang="en-US" sz="1200" baseline="0"/>
            <a:t>4. What is the total depreciation for its life span</a:t>
          </a:r>
        </a:p>
        <a:p>
          <a:endParaRPr lang="en-US" sz="1200" baseline="0"/>
        </a:p>
        <a:p>
          <a:r>
            <a:rPr lang="en-US" sz="1200" baseline="0"/>
            <a:t>5. Find the depreciated book value after its life span</a:t>
          </a:r>
        </a:p>
        <a:p>
          <a:endParaRPr lang="en-US" sz="1200" baseline="0"/>
        </a:p>
        <a:p>
          <a:r>
            <a:rPr lang="en-US" sz="1200" baseline="0"/>
            <a:t>6. What is the Balance amount </a:t>
          </a:r>
        </a:p>
        <a:p>
          <a:endParaRPr lang="en-US" sz="1100" baseline="0"/>
        </a:p>
        <a:p>
          <a:endParaRPr lang="en-US" sz="1100" u="sng" baseline="0"/>
        </a:p>
        <a:p>
          <a:r>
            <a:rPr lang="en-US" sz="1100" u="sng" baseline="0"/>
            <a:t>Diminishing Balance Method</a:t>
          </a:r>
        </a:p>
        <a:p>
          <a:endParaRPr lang="en-US" sz="1100" u="sng" baseline="0"/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Calculate the Asset Price </a:t>
          </a:r>
        </a:p>
        <a:p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</a:rPr>
            <a:t>2. Find the rate of</a:t>
          </a:r>
          <a:r>
            <a:rPr lang="en-US" sz="1200" baseline="0">
              <a:effectLst/>
            </a:rPr>
            <a:t> depreciation as per diminishing balance method</a:t>
          </a:r>
        </a:p>
        <a:p>
          <a:endParaRPr lang="en-US" baseline="0">
            <a:effectLst/>
          </a:endParaRPr>
        </a:p>
        <a:p>
          <a:endParaRPr lang="en-US" baseline="0">
            <a:effectLst/>
          </a:endParaRPr>
        </a:p>
        <a:p>
          <a:r>
            <a:rPr lang="en-US" sz="1400" b="1" u="sng" baseline="0">
              <a:effectLst/>
            </a:rPr>
            <a:t>Intermediate Problem Statements</a:t>
          </a:r>
        </a:p>
        <a:p>
          <a:endParaRPr lang="en-US" u="sng" baseline="0">
            <a:effectLst/>
          </a:endParaRPr>
        </a:p>
        <a:p>
          <a:r>
            <a:rPr lang="en-US" sz="1200" u="none" baseline="0">
              <a:effectLst/>
            </a:rPr>
            <a:t>1. Find the Book Value for Year 1 and  the after that Calculate the Year on Year Depreciation amount </a:t>
          </a:r>
        </a:p>
        <a:p>
          <a:r>
            <a:rPr lang="en-US" sz="1200" u="none" baseline="0">
              <a:effectLst/>
            </a:rPr>
            <a:t>(Hint :- For Year on Year Depreciation amount  for Year1  you can use formula of  (Book Value on Year1 * Rate of Depreciation as per Diminshing Balance Method))</a:t>
          </a:r>
        </a:p>
        <a:p>
          <a:endParaRPr lang="en-US" sz="1200" u="none" baseline="0">
            <a:effectLst/>
          </a:endParaRPr>
        </a:p>
        <a:p>
          <a:endParaRPr lang="en-US" sz="1200" u="none" baseline="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u="none" baseline="0">
              <a:effectLst/>
            </a:rPr>
            <a:t>2. Find the Book Value for Year2  and its 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Year on Year Depreciation amount  for Year2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Year2 use formula (Book Value of Year1 - Year on Year Depreciation amount) and for For Year on Year Depreciation amount  for year2  you can use formula of  (Book Value on Year2 * Rate of Depreciation as per Diminshing Balance Method))</a:t>
          </a: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>
            <a:effectLst/>
          </a:endParaRPr>
        </a:p>
        <a:p>
          <a:pPr eaLnBrk="1" fontAlgn="auto" latinLnBrk="0" hangingPunct="1"/>
          <a:r>
            <a:rPr lang="en-US" sz="1200">
              <a:effectLst/>
            </a:rPr>
            <a:t>3</a:t>
          </a:r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Find the Book Value for Year3  and its Year on Year Depreciation amount  for Year3</a:t>
          </a:r>
          <a:endParaRPr lang="en-US" sz="1200">
            <a:effectLst/>
          </a:endParaRPr>
        </a:p>
        <a:p>
          <a:pPr eaLnBrk="1" fontAlgn="auto" latinLnBrk="0" hangingPunct="1"/>
          <a:r>
            <a:rPr lang="en-US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(Hint : For Calculating the Book Value for Year3 use formula (Book Value of Year2 - Year on Year Depreciation amount) for Year2  and for For Year on Year Depreciation amount  for year3  you can use formula of  (Book Value on Year3 * Rate of Depreciation as per Diminshing Balance Method))</a:t>
          </a:r>
        </a:p>
        <a:p>
          <a:pPr eaLnBrk="1" fontAlgn="auto" latinLnBrk="0" hangingPunct="1"/>
          <a:endParaRPr lang="en-US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US" sz="1200">
              <a:effectLst/>
            </a:rPr>
            <a:t>4. So by using above approach</a:t>
          </a:r>
          <a:r>
            <a:rPr lang="en-US" sz="1200" baseline="0">
              <a:effectLst/>
            </a:rPr>
            <a:t> calculate  for 10 years data</a:t>
          </a:r>
        </a:p>
        <a:p>
          <a:pPr eaLnBrk="1" fontAlgn="auto" latinLnBrk="0" hangingPunct="1"/>
          <a:endParaRPr lang="en-US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  <a:p>
          <a:r>
            <a:rPr lang="en-US" sz="1600" b="1" u="sng" baseline="0">
              <a:effectLst/>
            </a:rPr>
            <a:t>Advanced Problem Statements </a:t>
          </a:r>
        </a:p>
        <a:p>
          <a:endParaRPr lang="en-US" u="none" baseline="0">
            <a:effectLst/>
          </a:endParaRPr>
        </a:p>
        <a:p>
          <a:r>
            <a:rPr lang="en-US" sz="1200" u="none" baseline="0">
              <a:effectLst/>
            </a:rPr>
            <a:t>(Note- For below Questions take a new worksheet and in that Write your Answers with which formula you are applying for each questions)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1)  Calculate the annual depreciation amount using the straight-line method for the given asset.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2)  Calculate the total depreciation for the asset's entire life span using the straight-line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3)  What is the depreciated book value of the asset after its life span using the straight-line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4)  Calculate the rate of depreciation per year as per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5)  What is the depreciation amount for the asset in the second year according to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6)  What is the book value of the asset in the fourth year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7)  Calculate the total depreciation for the asset's entire life span using the diminishing balance method.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8)  What is the book value of the asset after its life span using the diminishing balance method?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9) Compare the total depreciation amounts obtained from the straight-line method and the diminishing balance method. Which method results in higher total depreciation?</a:t>
          </a:r>
        </a:p>
        <a:p>
          <a:endParaRPr lang="en-US" sz="1200" u="none" baseline="0">
            <a:effectLst/>
          </a:endParaRPr>
        </a:p>
        <a:p>
          <a:r>
            <a:rPr lang="en-US" sz="1200" u="none" baseline="0">
              <a:effectLst/>
            </a:rPr>
            <a:t>10)  Prepare an Presentation for above Analysis you made so far along with Visual Graphs representation</a:t>
          </a:r>
        </a:p>
        <a:p>
          <a:endParaRPr lang="en-US" u="none" baseline="0">
            <a:effectLst/>
          </a:endParaRPr>
        </a:p>
        <a:p>
          <a:endParaRPr lang="en-US" u="none" baseline="0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43</xdr:row>
      <xdr:rowOff>156210</xdr:rowOff>
    </xdr:from>
    <xdr:to>
      <xdr:col>1</xdr:col>
      <xdr:colOff>6720840</xdr:colOff>
      <xdr:row>63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E316222-28D6-FAF5-DA95-CD262C25A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335280</xdr:colOff>
      <xdr:row>43</xdr:row>
      <xdr:rowOff>171450</xdr:rowOff>
    </xdr:from>
    <xdr:to>
      <xdr:col>7</xdr:col>
      <xdr:colOff>487680</xdr:colOff>
      <xdr:row>63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7665EB72-4E38-D0F7-FF21-1905E4DA8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0" zoomScale="70" zoomScaleNormal="70" workbookViewId="0">
      <selection activeCell="J3" sqref="J3"/>
    </sheetView>
  </sheetViews>
  <sheetFormatPr defaultRowHeight="15" x14ac:dyDescent="0.25"/>
  <cols>
    <col min="1" max="1" width="9.140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topLeftCell="A24" zoomScale="80" zoomScaleNormal="80" workbookViewId="0">
      <selection activeCell="D13" sqref="D13"/>
    </sheetView>
  </sheetViews>
  <sheetFormatPr defaultColWidth="8.7109375" defaultRowHeight="18.75" x14ac:dyDescent="0.25"/>
  <cols>
    <col min="1" max="1" width="3.140625" style="1" customWidth="1"/>
    <col min="2" max="2" width="12.5703125" style="1" customWidth="1"/>
    <col min="3" max="3" width="79.85546875" style="1" customWidth="1"/>
    <col min="4" max="4" width="19.140625" style="1" bestFit="1" customWidth="1"/>
    <col min="5" max="5" width="3.28515625" style="1" customWidth="1"/>
    <col min="6" max="6" width="8.7109375" style="1"/>
    <col min="7" max="7" width="15.5703125" style="1" bestFit="1" customWidth="1"/>
    <col min="8" max="16384" width="8.7109375" style="1"/>
  </cols>
  <sheetData>
    <row r="1" spans="1:5" ht="9.9499999999999993" customHeight="1" thickBot="1" x14ac:dyDescent="0.3">
      <c r="A1" s="9"/>
      <c r="B1" s="9"/>
      <c r="C1" s="9"/>
      <c r="D1" s="9"/>
      <c r="E1" s="9"/>
    </row>
    <row r="2" spans="1:5" ht="36.75" thickTop="1" thickBot="1" x14ac:dyDescent="0.3">
      <c r="A2" s="9"/>
      <c r="B2" s="36"/>
      <c r="C2" s="34" t="s">
        <v>19</v>
      </c>
      <c r="D2" s="34"/>
      <c r="E2" s="9"/>
    </row>
    <row r="3" spans="1:5" ht="27" thickTop="1" thickBot="1" x14ac:dyDescent="0.3">
      <c r="A3" s="9"/>
      <c r="B3" s="37"/>
      <c r="C3" s="35" t="s">
        <v>8</v>
      </c>
      <c r="D3" s="35"/>
      <c r="E3" s="9"/>
    </row>
    <row r="4" spans="1:5" ht="20.25" thickTop="1" thickBot="1" x14ac:dyDescent="0.3">
      <c r="A4" s="9"/>
      <c r="B4" s="5"/>
      <c r="C4" s="5"/>
      <c r="D4" s="5"/>
      <c r="E4" s="9"/>
    </row>
    <row r="5" spans="1:5" ht="27" thickTop="1" thickBot="1" x14ac:dyDescent="0.3">
      <c r="A5" s="9"/>
      <c r="B5" s="32" t="s">
        <v>17</v>
      </c>
      <c r="C5" s="32"/>
      <c r="D5" s="32"/>
      <c r="E5" s="9"/>
    </row>
    <row r="6" spans="1:5" ht="20.25" thickTop="1" thickBot="1" x14ac:dyDescent="0.3">
      <c r="A6" s="9"/>
      <c r="B6" s="30" t="s">
        <v>11</v>
      </c>
      <c r="C6" s="31"/>
      <c r="D6" s="10">
        <v>450000</v>
      </c>
      <c r="E6" s="9"/>
    </row>
    <row r="7" spans="1:5" ht="20.25" thickTop="1" thickBot="1" x14ac:dyDescent="0.3">
      <c r="A7" s="9"/>
      <c r="B7" s="30" t="s">
        <v>13</v>
      </c>
      <c r="C7" s="31"/>
      <c r="D7" s="10">
        <v>50000</v>
      </c>
      <c r="E7" s="9"/>
    </row>
    <row r="8" spans="1:5" ht="20.25" thickTop="1" thickBot="1" x14ac:dyDescent="0.3">
      <c r="A8" s="9"/>
      <c r="B8" s="30" t="s">
        <v>0</v>
      </c>
      <c r="C8" s="31"/>
      <c r="D8" s="4">
        <f>SUM(D6:D7)</f>
        <v>500000</v>
      </c>
      <c r="E8" s="9"/>
    </row>
    <row r="9" spans="1:5" ht="20.25" thickTop="1" thickBot="1" x14ac:dyDescent="0.3">
      <c r="A9" s="9"/>
      <c r="B9" s="30" t="s">
        <v>1</v>
      </c>
      <c r="C9" s="31"/>
      <c r="D9" s="10">
        <v>50000</v>
      </c>
      <c r="E9" s="9"/>
    </row>
    <row r="10" spans="1:5" ht="20.25" thickTop="1" thickBot="1" x14ac:dyDescent="0.3">
      <c r="A10" s="9"/>
      <c r="B10" s="30" t="s">
        <v>2</v>
      </c>
      <c r="C10" s="31"/>
      <c r="D10" s="11">
        <v>10</v>
      </c>
      <c r="E10" s="9"/>
    </row>
    <row r="11" spans="1:5" ht="20.25" thickTop="1" thickBot="1" x14ac:dyDescent="0.3">
      <c r="A11" s="9"/>
      <c r="B11" s="33" t="s">
        <v>9</v>
      </c>
      <c r="C11" s="33"/>
      <c r="D11" s="4">
        <f>IF(D8="", "", SLN($D$8,$D$9,$D$10))</f>
        <v>45000</v>
      </c>
      <c r="E11" s="9"/>
    </row>
    <row r="12" spans="1:5" ht="20.25" thickTop="1" thickBot="1" x14ac:dyDescent="0.3">
      <c r="A12" s="9"/>
      <c r="B12" s="33" t="s">
        <v>12</v>
      </c>
      <c r="C12" s="33"/>
      <c r="D12" s="6">
        <f>IFERROR(D11/D8,"")</f>
        <v>0.09</v>
      </c>
      <c r="E12" s="9"/>
    </row>
    <row r="13" spans="1:5" ht="20.25" thickTop="1" thickBot="1" x14ac:dyDescent="0.3">
      <c r="A13" s="9"/>
      <c r="B13" s="30" t="s">
        <v>5</v>
      </c>
      <c r="C13" s="31"/>
      <c r="D13" s="3">
        <f>IF(D8="", "", D11*D10)</f>
        <v>450000</v>
      </c>
      <c r="E13" s="9"/>
    </row>
    <row r="14" spans="1:5" ht="20.25" thickTop="1" thickBot="1" x14ac:dyDescent="0.3">
      <c r="A14" s="9"/>
      <c r="B14" s="30" t="s">
        <v>4</v>
      </c>
      <c r="C14" s="31"/>
      <c r="D14" s="3">
        <f>IF(D8="", "", D8-D13)</f>
        <v>50000</v>
      </c>
      <c r="E14" s="9"/>
    </row>
    <row r="15" spans="1:5" ht="20.25" thickTop="1" thickBot="1" x14ac:dyDescent="0.3">
      <c r="A15" s="9"/>
      <c r="B15" s="30" t="s">
        <v>6</v>
      </c>
      <c r="C15" s="31"/>
      <c r="D15" s="3">
        <f>IF(D8="", "", D9-D14)</f>
        <v>0</v>
      </c>
      <c r="E15" s="9"/>
    </row>
    <row r="16" spans="1:5" ht="20.25" thickTop="1" thickBot="1" x14ac:dyDescent="0.3">
      <c r="A16" s="9"/>
      <c r="B16" s="5"/>
      <c r="C16" s="5"/>
      <c r="D16" s="5"/>
      <c r="E16" s="9"/>
    </row>
    <row r="17" spans="1:7" ht="27" thickTop="1" thickBot="1" x14ac:dyDescent="0.3">
      <c r="A17" s="9"/>
      <c r="B17" s="32" t="s">
        <v>16</v>
      </c>
      <c r="C17" s="32"/>
      <c r="D17" s="32"/>
      <c r="E17" s="9"/>
    </row>
    <row r="18" spans="1:7" ht="18.95" customHeight="1" thickTop="1" thickBot="1" x14ac:dyDescent="0.3">
      <c r="A18" s="9"/>
      <c r="B18" s="33" t="s">
        <v>11</v>
      </c>
      <c r="C18" s="33"/>
      <c r="D18" s="10">
        <v>450000</v>
      </c>
      <c r="E18" s="9"/>
    </row>
    <row r="19" spans="1:7" ht="18.95" customHeight="1" thickTop="1" thickBot="1" x14ac:dyDescent="0.3">
      <c r="A19" s="9"/>
      <c r="B19" s="33" t="s">
        <v>14</v>
      </c>
      <c r="C19" s="33"/>
      <c r="D19" s="10">
        <v>50000</v>
      </c>
      <c r="E19" s="9"/>
    </row>
    <row r="20" spans="1:7" ht="18.95" customHeight="1" thickTop="1" thickBot="1" x14ac:dyDescent="0.3">
      <c r="A20" s="9"/>
      <c r="B20" s="33" t="s">
        <v>0</v>
      </c>
      <c r="C20" s="33"/>
      <c r="D20" s="4">
        <f>SUM(D18:D19)</f>
        <v>500000</v>
      </c>
      <c r="E20" s="9"/>
    </row>
    <row r="21" spans="1:7" ht="18.95" customHeight="1" thickTop="1" thickBot="1" x14ac:dyDescent="0.3">
      <c r="A21" s="9"/>
      <c r="B21" s="33" t="s">
        <v>1</v>
      </c>
      <c r="C21" s="33"/>
      <c r="D21" s="10">
        <v>50000</v>
      </c>
      <c r="E21" s="9"/>
    </row>
    <row r="22" spans="1:7" ht="18.95" customHeight="1" thickTop="1" thickBot="1" x14ac:dyDescent="0.3">
      <c r="A22" s="9"/>
      <c r="B22" s="33" t="s">
        <v>2</v>
      </c>
      <c r="C22" s="33"/>
      <c r="D22" s="11">
        <v>10</v>
      </c>
      <c r="E22" s="9"/>
    </row>
    <row r="23" spans="1:7" ht="18.95" customHeight="1" thickTop="1" thickBot="1" x14ac:dyDescent="0.3">
      <c r="A23" s="9"/>
      <c r="B23" s="38" t="s">
        <v>10</v>
      </c>
      <c r="C23" s="38"/>
      <c r="D23" s="6">
        <f>IF(D20="","",1-(D21/D20)^(1/D22))</f>
        <v>0.20567176527571851</v>
      </c>
      <c r="E23" s="9"/>
    </row>
    <row r="24" spans="1:7" ht="24" thickTop="1" thickBot="1" x14ac:dyDescent="0.3">
      <c r="A24" s="9"/>
      <c r="B24" s="39" t="s">
        <v>15</v>
      </c>
      <c r="C24" s="39"/>
      <c r="D24" s="39"/>
      <c r="E24" s="9"/>
      <c r="G24" s="15"/>
    </row>
    <row r="25" spans="1:7" ht="20.25" thickTop="1" thickBot="1" x14ac:dyDescent="0.3">
      <c r="A25" s="9"/>
      <c r="B25" s="7" t="s">
        <v>7</v>
      </c>
      <c r="C25" s="7" t="s">
        <v>18</v>
      </c>
      <c r="D25" s="7" t="s">
        <v>3</v>
      </c>
      <c r="E25" s="9"/>
    </row>
    <row r="26" spans="1:7" ht="20.25" thickTop="1" thickBot="1" x14ac:dyDescent="0.3">
      <c r="A26" s="9"/>
      <c r="B26" s="2">
        <v>1</v>
      </c>
      <c r="C26" s="8">
        <f>IFERROR(IF(D26&gt;$D$21, (D26*$D$23), ""),"")</f>
        <v>102835.88263785925</v>
      </c>
      <c r="D26" s="8">
        <f>D20</f>
        <v>500000</v>
      </c>
      <c r="E26" s="9"/>
    </row>
    <row r="27" spans="1:7" ht="20.25" thickTop="1" thickBot="1" x14ac:dyDescent="0.3">
      <c r="A27" s="9"/>
      <c r="B27" s="2">
        <v>2</v>
      </c>
      <c r="C27" s="8">
        <f t="shared" ref="C27:C45" si="0">IFERROR(IF(D27&gt;$D$21, (D27*$D$23), ""),"")</f>
        <v>81685.445122044126</v>
      </c>
      <c r="D27" s="8">
        <f t="shared" ref="D27:D45" si="1">IFERROR(D26-C26, "")</f>
        <v>397164.11736214074</v>
      </c>
      <c r="E27" s="9"/>
    </row>
    <row r="28" spans="1:7" ht="20.25" thickTop="1" thickBot="1" x14ac:dyDescent="0.3">
      <c r="A28" s="9"/>
      <c r="B28" s="2">
        <v>3</v>
      </c>
      <c r="C28" s="8">
        <f t="shared" si="0"/>
        <v>64885.05542646048</v>
      </c>
      <c r="D28" s="8">
        <f t="shared" si="1"/>
        <v>315478.67224009661</v>
      </c>
      <c r="E28" s="9"/>
    </row>
    <row r="29" spans="1:7" ht="20.25" thickTop="1" thickBot="1" x14ac:dyDescent="0.3">
      <c r="A29" s="9"/>
      <c r="B29" s="2">
        <v>4</v>
      </c>
      <c r="C29" s="8">
        <f t="shared" si="0"/>
        <v>51540.031536887516</v>
      </c>
      <c r="D29" s="8">
        <f t="shared" si="1"/>
        <v>250593.61681363612</v>
      </c>
      <c r="E29" s="9"/>
    </row>
    <row r="30" spans="1:7" ht="20.25" thickTop="1" thickBot="1" x14ac:dyDescent="0.3">
      <c r="A30" s="9"/>
      <c r="B30" s="2">
        <v>5</v>
      </c>
      <c r="C30" s="8">
        <f t="shared" si="0"/>
        <v>40939.70226832966</v>
      </c>
      <c r="D30" s="8">
        <f t="shared" si="1"/>
        <v>199053.58527674861</v>
      </c>
      <c r="E30" s="9"/>
    </row>
    <row r="31" spans="1:7" ht="20.25" thickTop="1" thickBot="1" x14ac:dyDescent="0.3">
      <c r="A31" s="9"/>
      <c r="B31" s="2">
        <v>6</v>
      </c>
      <c r="C31" s="8">
        <f t="shared" si="0"/>
        <v>32519.561432939961</v>
      </c>
      <c r="D31" s="8">
        <f t="shared" si="1"/>
        <v>158113.88300841895</v>
      </c>
      <c r="E31" s="9"/>
    </row>
    <row r="32" spans="1:7" ht="20.25" thickTop="1" thickBot="1" x14ac:dyDescent="0.3">
      <c r="A32" s="9"/>
      <c r="B32" s="2">
        <v>7</v>
      </c>
      <c r="C32" s="8">
        <f t="shared" si="0"/>
        <v>25831.205827035024</v>
      </c>
      <c r="D32" s="8">
        <f t="shared" si="1"/>
        <v>125594.321575479</v>
      </c>
      <c r="E32" s="9"/>
    </row>
    <row r="33" spans="1:5" ht="20.25" thickTop="1" thickBot="1" x14ac:dyDescent="0.3">
      <c r="A33" s="9"/>
      <c r="B33" s="2">
        <v>8</v>
      </c>
      <c r="C33" s="8">
        <f t="shared" si="0"/>
        <v>20518.456125388308</v>
      </c>
      <c r="D33" s="8">
        <f t="shared" si="1"/>
        <v>99763.115748443975</v>
      </c>
      <c r="E33" s="9"/>
    </row>
    <row r="34" spans="1:5" ht="20.25" thickTop="1" thickBot="1" x14ac:dyDescent="0.3">
      <c r="A34" s="9"/>
      <c r="B34" s="2">
        <v>9</v>
      </c>
      <c r="C34" s="8">
        <f t="shared" si="0"/>
        <v>16298.389033347312</v>
      </c>
      <c r="D34" s="8">
        <f t="shared" si="1"/>
        <v>79244.659623055661</v>
      </c>
      <c r="E34" s="9"/>
    </row>
    <row r="35" spans="1:5" ht="20.25" thickTop="1" thickBot="1" x14ac:dyDescent="0.3">
      <c r="A35" s="9"/>
      <c r="B35" s="2">
        <v>10</v>
      </c>
      <c r="C35" s="8">
        <f t="shared" si="0"/>
        <v>12946.27058970836</v>
      </c>
      <c r="D35" s="8">
        <f t="shared" si="1"/>
        <v>62946.270589708351</v>
      </c>
      <c r="E35" s="9"/>
    </row>
    <row r="36" spans="1:5" ht="20.25" thickTop="1" thickBot="1" x14ac:dyDescent="0.3">
      <c r="A36" s="9"/>
      <c r="B36" s="2">
        <v>11</v>
      </c>
      <c r="C36" s="8" t="str">
        <f t="shared" si="0"/>
        <v/>
      </c>
      <c r="D36" s="8">
        <f t="shared" si="1"/>
        <v>49999.999999999993</v>
      </c>
      <c r="E36" s="9"/>
    </row>
    <row r="37" spans="1:5" ht="20.25" thickTop="1" thickBot="1" x14ac:dyDescent="0.3">
      <c r="A37" s="9"/>
      <c r="B37" s="2">
        <v>12</v>
      </c>
      <c r="C37" s="8" t="str">
        <f t="shared" si="0"/>
        <v/>
      </c>
      <c r="D37" s="8" t="str">
        <f t="shared" si="1"/>
        <v/>
      </c>
      <c r="E37" s="9"/>
    </row>
    <row r="38" spans="1:5" ht="20.25" thickTop="1" thickBot="1" x14ac:dyDescent="0.3">
      <c r="A38" s="9"/>
      <c r="B38" s="2">
        <v>13</v>
      </c>
      <c r="C38" s="8" t="str">
        <f t="shared" si="0"/>
        <v/>
      </c>
      <c r="D38" s="8" t="str">
        <f t="shared" si="1"/>
        <v/>
      </c>
      <c r="E38" s="9"/>
    </row>
    <row r="39" spans="1:5" ht="20.25" thickTop="1" thickBot="1" x14ac:dyDescent="0.3">
      <c r="A39" s="9"/>
      <c r="B39" s="2">
        <v>14</v>
      </c>
      <c r="C39" s="8" t="str">
        <f t="shared" si="0"/>
        <v/>
      </c>
      <c r="D39" s="8" t="str">
        <f t="shared" si="1"/>
        <v/>
      </c>
      <c r="E39" s="9"/>
    </row>
    <row r="40" spans="1:5" ht="20.25" thickTop="1" thickBot="1" x14ac:dyDescent="0.3">
      <c r="A40" s="9"/>
      <c r="B40" s="2">
        <v>15</v>
      </c>
      <c r="C40" s="8" t="str">
        <f t="shared" si="0"/>
        <v/>
      </c>
      <c r="D40" s="8" t="str">
        <f t="shared" si="1"/>
        <v/>
      </c>
      <c r="E40" s="9"/>
    </row>
    <row r="41" spans="1:5" ht="20.25" thickTop="1" thickBot="1" x14ac:dyDescent="0.3">
      <c r="A41" s="9"/>
      <c r="B41" s="2">
        <v>16</v>
      </c>
      <c r="C41" s="8" t="str">
        <f t="shared" si="0"/>
        <v/>
      </c>
      <c r="D41" s="8" t="str">
        <f t="shared" si="1"/>
        <v/>
      </c>
      <c r="E41" s="9"/>
    </row>
    <row r="42" spans="1:5" ht="20.25" thickTop="1" thickBot="1" x14ac:dyDescent="0.3">
      <c r="A42" s="9"/>
      <c r="B42" s="2">
        <v>17</v>
      </c>
      <c r="C42" s="8" t="str">
        <f t="shared" si="0"/>
        <v/>
      </c>
      <c r="D42" s="8" t="str">
        <f t="shared" si="1"/>
        <v/>
      </c>
      <c r="E42" s="9"/>
    </row>
    <row r="43" spans="1:5" ht="20.25" thickTop="1" thickBot="1" x14ac:dyDescent="0.3">
      <c r="A43" s="9"/>
      <c r="B43" s="2">
        <v>18</v>
      </c>
      <c r="C43" s="8" t="str">
        <f t="shared" si="0"/>
        <v/>
      </c>
      <c r="D43" s="8" t="str">
        <f t="shared" si="1"/>
        <v/>
      </c>
      <c r="E43" s="9"/>
    </row>
    <row r="44" spans="1:5" ht="20.25" thickTop="1" thickBot="1" x14ac:dyDescent="0.3">
      <c r="A44" s="9"/>
      <c r="B44" s="2">
        <v>19</v>
      </c>
      <c r="C44" s="8" t="str">
        <f t="shared" si="0"/>
        <v/>
      </c>
      <c r="D44" s="8" t="str">
        <f t="shared" si="1"/>
        <v/>
      </c>
      <c r="E44" s="9"/>
    </row>
    <row r="45" spans="1:5" ht="20.25" thickTop="1" thickBot="1" x14ac:dyDescent="0.3">
      <c r="A45" s="9"/>
      <c r="B45" s="2">
        <v>20</v>
      </c>
      <c r="C45" s="8" t="str">
        <f t="shared" si="0"/>
        <v/>
      </c>
      <c r="D45" s="8" t="str">
        <f t="shared" si="1"/>
        <v/>
      </c>
      <c r="E45" s="9"/>
    </row>
    <row r="46" spans="1:5" ht="19.5" thickTop="1" x14ac:dyDescent="0.25">
      <c r="A46" s="9"/>
      <c r="B46" s="9"/>
      <c r="C46" s="9"/>
      <c r="D46" s="9"/>
      <c r="E46" s="9"/>
    </row>
  </sheetData>
  <mergeCells count="22">
    <mergeCell ref="B23:C23"/>
    <mergeCell ref="B24:D24"/>
    <mergeCell ref="B12:C12"/>
    <mergeCell ref="B18:C18"/>
    <mergeCell ref="B19:C19"/>
    <mergeCell ref="B20:C20"/>
    <mergeCell ref="B21:C21"/>
    <mergeCell ref="B22:C22"/>
    <mergeCell ref="C2:D2"/>
    <mergeCell ref="C3:D3"/>
    <mergeCell ref="B2:B3"/>
    <mergeCell ref="B6:C6"/>
    <mergeCell ref="B7:C7"/>
    <mergeCell ref="B5:D5"/>
    <mergeCell ref="B8:C8"/>
    <mergeCell ref="B9:C9"/>
    <mergeCell ref="B10:C10"/>
    <mergeCell ref="B17:D17"/>
    <mergeCell ref="B11:C11"/>
    <mergeCell ref="B13:C13"/>
    <mergeCell ref="B14:C14"/>
    <mergeCell ref="B15:C15"/>
  </mergeCells>
  <printOptions horizontalCentered="1" verticalCentered="1"/>
  <pageMargins left="0.19685039370078741" right="0.19685039370078741" top="0.19685039370078741" bottom="0.19685039370078741" header="0.31496062992125984" footer="0.31496062992125984"/>
  <pageSetup paperSize="9" orientation="portrait" horizont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B24" workbookViewId="0">
      <selection activeCell="F19" sqref="F19"/>
    </sheetView>
  </sheetViews>
  <sheetFormatPr defaultRowHeight="15" x14ac:dyDescent="0.25"/>
  <cols>
    <col min="1" max="1" width="3.5703125" bestFit="1" customWidth="1"/>
    <col min="2" max="2" width="113.42578125" customWidth="1"/>
    <col min="3" max="3" width="14.140625" customWidth="1"/>
    <col min="4" max="4" width="18.7109375" bestFit="1" customWidth="1"/>
    <col min="5" max="5" width="11.85546875" bestFit="1" customWidth="1"/>
    <col min="6" max="6" width="13.28515625" bestFit="1" customWidth="1"/>
  </cols>
  <sheetData>
    <row r="1" spans="1:6" ht="15.75" x14ac:dyDescent="0.25">
      <c r="A1" t="s">
        <v>20</v>
      </c>
      <c r="B1" s="12" t="s">
        <v>25</v>
      </c>
      <c r="C1">
        <f>('Depreciation Calculator'!D8-'Depreciation Calculator'!D9)/'Depreciation Calculator'!D10</f>
        <v>45000</v>
      </c>
    </row>
    <row r="2" spans="1:6" ht="15.75" x14ac:dyDescent="0.25">
      <c r="A2" t="s">
        <v>21</v>
      </c>
      <c r="B2" s="12" t="s">
        <v>22</v>
      </c>
      <c r="C2">
        <f>C1*'Depreciation Calculator'!D10</f>
        <v>450000</v>
      </c>
    </row>
    <row r="3" spans="1:6" ht="15.75" x14ac:dyDescent="0.25">
      <c r="A3" t="s">
        <v>23</v>
      </c>
      <c r="B3" s="12" t="s">
        <v>24</v>
      </c>
      <c r="C3">
        <f>'Depreciation Calculator'!D8-'Advance Problem '!C2-'Depreciation Calculator'!$D$9</f>
        <v>0</v>
      </c>
    </row>
    <row r="4" spans="1:6" ht="15.75" x14ac:dyDescent="0.25">
      <c r="A4" t="s">
        <v>27</v>
      </c>
      <c r="B4" s="12" t="s">
        <v>26</v>
      </c>
      <c r="C4" s="13">
        <f>1-('Depreciation Calculator'!D21/'Depreciation Calculator'!D20)^(1/'Depreciation Calculator'!D22)</f>
        <v>0.20567176527571851</v>
      </c>
    </row>
    <row r="5" spans="1:6" ht="15.75" x14ac:dyDescent="0.25">
      <c r="A5" t="s">
        <v>28</v>
      </c>
      <c r="B5" s="12" t="s">
        <v>29</v>
      </c>
      <c r="C5">
        <f>('Depreciation Calculator'!D20-('Depreciation Calculator'!D20*'Depreciation Calculator'!D23))*'Depreciation Calculator'!D23</f>
        <v>81685.445122044126</v>
      </c>
    </row>
    <row r="6" spans="1:6" ht="15.75" x14ac:dyDescent="0.25">
      <c r="A6" t="s">
        <v>30</v>
      </c>
      <c r="B6" s="12" t="s">
        <v>31</v>
      </c>
      <c r="C6" s="14">
        <f>'Depreciation Calculator'!D20-(DB('Depreciation Calculator'!D20,'Depreciation Calculator'!D21,'Depreciation Calculator'!D22,4)+DB('Depreciation Calculator'!D20,'Depreciation Calculator'!D21,'Depreciation Calculator'!D22,3)+DB('Depreciation Calculator'!D20,'Depreciation Calculator'!D21,'Depreciation Calculator'!D22,2)+DB('Depreciation Calculator'!D20,'Depreciation Calculator'!D21,'Depreciation Calculator'!D22,1))</f>
        <v>198724.77504800004</v>
      </c>
    </row>
    <row r="7" spans="1:6" ht="15.75" x14ac:dyDescent="0.25">
      <c r="A7" t="s">
        <v>32</v>
      </c>
      <c r="B7" s="12" t="s">
        <v>33</v>
      </c>
      <c r="C7" s="14">
        <f>SUM(E11:E20)</f>
        <v>450000</v>
      </c>
    </row>
    <row r="8" spans="1:6" ht="15.75" x14ac:dyDescent="0.25">
      <c r="B8" s="12"/>
      <c r="C8" s="14"/>
    </row>
    <row r="9" spans="1:6" ht="15.75" x14ac:dyDescent="0.25">
      <c r="B9" s="12"/>
      <c r="C9" s="40" t="s">
        <v>42</v>
      </c>
      <c r="D9" s="40"/>
      <c r="E9" s="40"/>
      <c r="F9" s="40"/>
    </row>
    <row r="10" spans="1:6" ht="30" x14ac:dyDescent="0.25">
      <c r="C10" s="17" t="s">
        <v>7</v>
      </c>
      <c r="D10" s="17" t="s">
        <v>35</v>
      </c>
      <c r="E10" s="17" t="s">
        <v>34</v>
      </c>
      <c r="F10" s="17" t="s">
        <v>36</v>
      </c>
    </row>
    <row r="11" spans="1:6" x14ac:dyDescent="0.25">
      <c r="C11" s="16">
        <v>1</v>
      </c>
      <c r="D11" s="23">
        <v>500000</v>
      </c>
      <c r="E11" s="23">
        <f>'Depreciation Calculator'!$D$20 * ('Depreciation Calculator'!$D$23)</f>
        <v>102835.88263785925</v>
      </c>
      <c r="F11" s="23">
        <f t="shared" ref="F11:F20" si="0">D11-E11</f>
        <v>397164.11736214074</v>
      </c>
    </row>
    <row r="12" spans="1:6" x14ac:dyDescent="0.25">
      <c r="C12" s="16">
        <v>2</v>
      </c>
      <c r="D12" s="23">
        <f>F11</f>
        <v>397164.11736214074</v>
      </c>
      <c r="E12" s="23">
        <f>D12 * ('Depreciation Calculator'!$D$23)</f>
        <v>81685.445122044126</v>
      </c>
      <c r="F12" s="23">
        <f t="shared" si="0"/>
        <v>315478.67224009661</v>
      </c>
    </row>
    <row r="13" spans="1:6" x14ac:dyDescent="0.25">
      <c r="C13" s="16">
        <v>3</v>
      </c>
      <c r="D13" s="23">
        <f t="shared" ref="D13:D20" si="1">F12</f>
        <v>315478.67224009661</v>
      </c>
      <c r="E13" s="23">
        <f>D13 * ('Depreciation Calculator'!$D$23)</f>
        <v>64885.05542646048</v>
      </c>
      <c r="F13" s="23">
        <f t="shared" si="0"/>
        <v>250593.61681363612</v>
      </c>
    </row>
    <row r="14" spans="1:6" x14ac:dyDescent="0.25">
      <c r="C14" s="16">
        <v>4</v>
      </c>
      <c r="D14" s="23">
        <f t="shared" si="1"/>
        <v>250593.61681363612</v>
      </c>
      <c r="E14" s="23">
        <f>D14 * ('Depreciation Calculator'!$D$23)</f>
        <v>51540.031536887516</v>
      </c>
      <c r="F14" s="23">
        <f t="shared" si="0"/>
        <v>199053.58527674861</v>
      </c>
    </row>
    <row r="15" spans="1:6" x14ac:dyDescent="0.25">
      <c r="C15" s="16">
        <v>5</v>
      </c>
      <c r="D15" s="23">
        <f t="shared" si="1"/>
        <v>199053.58527674861</v>
      </c>
      <c r="E15" s="23">
        <f>D15 * ('Depreciation Calculator'!$D$23)</f>
        <v>40939.70226832966</v>
      </c>
      <c r="F15" s="23">
        <f t="shared" si="0"/>
        <v>158113.88300841895</v>
      </c>
    </row>
    <row r="16" spans="1:6" x14ac:dyDescent="0.25">
      <c r="C16" s="16">
        <v>6</v>
      </c>
      <c r="D16" s="23">
        <f t="shared" si="1"/>
        <v>158113.88300841895</v>
      </c>
      <c r="E16" s="23">
        <f>D16 * ('Depreciation Calculator'!$D$23)</f>
        <v>32519.561432939961</v>
      </c>
      <c r="F16" s="23">
        <f t="shared" si="0"/>
        <v>125594.321575479</v>
      </c>
    </row>
    <row r="17" spans="1:6" x14ac:dyDescent="0.25">
      <c r="C17" s="16">
        <v>7</v>
      </c>
      <c r="D17" s="23">
        <f t="shared" si="1"/>
        <v>125594.321575479</v>
      </c>
      <c r="E17" s="23">
        <f>D17 * ('Depreciation Calculator'!$D$23)</f>
        <v>25831.205827035024</v>
      </c>
      <c r="F17" s="23">
        <f t="shared" si="0"/>
        <v>99763.115748443975</v>
      </c>
    </row>
    <row r="18" spans="1:6" x14ac:dyDescent="0.25">
      <c r="C18" s="16">
        <v>8</v>
      </c>
      <c r="D18" s="23">
        <f t="shared" si="1"/>
        <v>99763.115748443975</v>
      </c>
      <c r="E18" s="23">
        <f>D18 * ('Depreciation Calculator'!$D$23)</f>
        <v>20518.456125388308</v>
      </c>
      <c r="F18" s="23">
        <f t="shared" si="0"/>
        <v>79244.659623055661</v>
      </c>
    </row>
    <row r="19" spans="1:6" x14ac:dyDescent="0.25">
      <c r="C19" s="16">
        <v>9</v>
      </c>
      <c r="D19" s="23">
        <f t="shared" si="1"/>
        <v>79244.659623055661</v>
      </c>
      <c r="E19" s="23">
        <f>D19 * ('Depreciation Calculator'!$D$23)</f>
        <v>16298.389033347312</v>
      </c>
      <c r="F19" s="23">
        <f t="shared" si="0"/>
        <v>62946.270589708351</v>
      </c>
    </row>
    <row r="20" spans="1:6" x14ac:dyDescent="0.25">
      <c r="C20" s="16">
        <v>10</v>
      </c>
      <c r="D20" s="23">
        <f t="shared" si="1"/>
        <v>62946.270589708351</v>
      </c>
      <c r="E20" s="23">
        <f>D20 * ('Depreciation Calculator'!$D$23)</f>
        <v>12946.27058970836</v>
      </c>
      <c r="F20" s="23">
        <f t="shared" si="0"/>
        <v>49999.999999999993</v>
      </c>
    </row>
    <row r="21" spans="1:6" x14ac:dyDescent="0.25">
      <c r="C21" s="20"/>
    </row>
    <row r="22" spans="1:6" ht="16.899999999999999" customHeight="1" x14ac:dyDescent="0.25">
      <c r="A22" t="s">
        <v>37</v>
      </c>
      <c r="B22" s="12" t="s">
        <v>38</v>
      </c>
      <c r="C22" s="24">
        <f>F20</f>
        <v>49999.999999999993</v>
      </c>
    </row>
    <row r="23" spans="1:6" ht="36" customHeight="1" x14ac:dyDescent="0.25">
      <c r="A23" s="25" t="s">
        <v>39</v>
      </c>
      <c r="B23" s="27" t="s">
        <v>40</v>
      </c>
      <c r="C23" s="28" t="s">
        <v>45</v>
      </c>
    </row>
    <row r="24" spans="1:6" x14ac:dyDescent="0.25">
      <c r="C24" s="17"/>
      <c r="D24" s="17"/>
      <c r="E24" s="17"/>
    </row>
    <row r="25" spans="1:6" ht="30" x14ac:dyDescent="0.25">
      <c r="C25" s="17" t="s">
        <v>43</v>
      </c>
      <c r="D25" s="26" t="s">
        <v>44</v>
      </c>
    </row>
    <row r="26" spans="1:6" x14ac:dyDescent="0.25">
      <c r="C26" s="19">
        <f>SLN('Depreciation Calculator'!D8,'Depreciation Calculator'!D9,'Depreciation Calculator'!D10)*10</f>
        <v>450000</v>
      </c>
      <c r="D26" s="14">
        <f>C7</f>
        <v>450000</v>
      </c>
    </row>
    <row r="27" spans="1:6" x14ac:dyDescent="0.25">
      <c r="C27" s="19"/>
      <c r="D27" s="14"/>
    </row>
    <row r="28" spans="1:6" x14ac:dyDescent="0.25">
      <c r="C28" s="41" t="s">
        <v>41</v>
      </c>
      <c r="D28" s="41"/>
      <c r="E28" s="41"/>
      <c r="F28" s="41"/>
    </row>
    <row r="29" spans="1:6" ht="30.6" customHeight="1" x14ac:dyDescent="0.25">
      <c r="C29" s="17" t="s">
        <v>7</v>
      </c>
      <c r="D29" s="17" t="s">
        <v>48</v>
      </c>
      <c r="E29" s="17" t="s">
        <v>49</v>
      </c>
      <c r="F29" s="17" t="s">
        <v>36</v>
      </c>
    </row>
    <row r="30" spans="1:6" x14ac:dyDescent="0.25">
      <c r="C30" s="16">
        <v>1</v>
      </c>
      <c r="D30" s="16">
        <f>$C$1</f>
        <v>45000</v>
      </c>
      <c r="E30" s="16">
        <f xml:space="preserve"> D30</f>
        <v>45000</v>
      </c>
      <c r="F30" s="16">
        <f>'Depreciation Calculator'!$D$8-E30</f>
        <v>455000</v>
      </c>
    </row>
    <row r="31" spans="1:6" x14ac:dyDescent="0.25">
      <c r="C31" s="16">
        <v>2</v>
      </c>
      <c r="D31" s="16">
        <f t="shared" ref="D31:D39" si="2">$C$1</f>
        <v>45000</v>
      </c>
      <c r="E31" s="16">
        <f xml:space="preserve"> E30 + D31</f>
        <v>90000</v>
      </c>
      <c r="F31" s="16">
        <f>'Depreciation Calculator'!$D$8-E31</f>
        <v>410000</v>
      </c>
    </row>
    <row r="32" spans="1:6" x14ac:dyDescent="0.25">
      <c r="C32" s="16">
        <v>3</v>
      </c>
      <c r="D32" s="16">
        <f t="shared" si="2"/>
        <v>45000</v>
      </c>
      <c r="E32" s="16">
        <f xml:space="preserve"> E31+D32</f>
        <v>135000</v>
      </c>
      <c r="F32" s="16">
        <f>'Depreciation Calculator'!$D$8-E32</f>
        <v>365000</v>
      </c>
    </row>
    <row r="33" spans="1:6" x14ac:dyDescent="0.25">
      <c r="C33" s="16">
        <v>4</v>
      </c>
      <c r="D33" s="16">
        <f t="shared" si="2"/>
        <v>45000</v>
      </c>
      <c r="E33" s="16">
        <f xml:space="preserve"> E32+D33</f>
        <v>180000</v>
      </c>
      <c r="F33" s="16">
        <f>'Depreciation Calculator'!$D$8-E33</f>
        <v>320000</v>
      </c>
    </row>
    <row r="34" spans="1:6" x14ac:dyDescent="0.25">
      <c r="C34" s="16">
        <v>5</v>
      </c>
      <c r="D34" s="16">
        <f t="shared" si="2"/>
        <v>45000</v>
      </c>
      <c r="E34" s="16">
        <f>E33+D34</f>
        <v>225000</v>
      </c>
      <c r="F34" s="16">
        <f>'Depreciation Calculator'!$D$8-E34</f>
        <v>275000</v>
      </c>
    </row>
    <row r="35" spans="1:6" x14ac:dyDescent="0.25">
      <c r="C35" s="16">
        <v>6</v>
      </c>
      <c r="D35" s="16">
        <f t="shared" si="2"/>
        <v>45000</v>
      </c>
      <c r="E35" s="16">
        <f xml:space="preserve"> E34+D35</f>
        <v>270000</v>
      </c>
      <c r="F35" s="16">
        <f>'Depreciation Calculator'!$D$8-E35</f>
        <v>230000</v>
      </c>
    </row>
    <row r="36" spans="1:6" x14ac:dyDescent="0.25">
      <c r="C36" s="16">
        <v>7</v>
      </c>
      <c r="D36" s="16">
        <f t="shared" si="2"/>
        <v>45000</v>
      </c>
      <c r="E36" s="16">
        <f xml:space="preserve"> E35+D36</f>
        <v>315000</v>
      </c>
      <c r="F36" s="16">
        <f>'Depreciation Calculator'!$D$8-E36</f>
        <v>185000</v>
      </c>
    </row>
    <row r="37" spans="1:6" x14ac:dyDescent="0.25">
      <c r="C37" s="16">
        <v>8</v>
      </c>
      <c r="D37" s="16">
        <f t="shared" si="2"/>
        <v>45000</v>
      </c>
      <c r="E37" s="16">
        <f xml:space="preserve"> E36+D37</f>
        <v>360000</v>
      </c>
      <c r="F37" s="16">
        <f>'Depreciation Calculator'!$D$8-E37</f>
        <v>140000</v>
      </c>
    </row>
    <row r="38" spans="1:6" x14ac:dyDescent="0.25">
      <c r="C38" s="16">
        <v>9</v>
      </c>
      <c r="D38" s="16">
        <f t="shared" si="2"/>
        <v>45000</v>
      </c>
      <c r="E38" s="16">
        <f>E37+D38</f>
        <v>405000</v>
      </c>
      <c r="F38" s="16">
        <f>'Depreciation Calculator'!$D$8-E38</f>
        <v>95000</v>
      </c>
    </row>
    <row r="39" spans="1:6" x14ac:dyDescent="0.25">
      <c r="C39" s="16">
        <v>10</v>
      </c>
      <c r="D39" s="16">
        <f t="shared" si="2"/>
        <v>45000</v>
      </c>
      <c r="E39" s="16">
        <f xml:space="preserve"> E38+D39</f>
        <v>450000</v>
      </c>
      <c r="F39" s="16">
        <f>'Depreciation Calculator'!$D$8-E39</f>
        <v>50000</v>
      </c>
    </row>
    <row r="40" spans="1:6" x14ac:dyDescent="0.25">
      <c r="C40" s="19"/>
      <c r="D40" s="14"/>
    </row>
    <row r="41" spans="1:6" x14ac:dyDescent="0.25">
      <c r="C41" s="19"/>
      <c r="D41" s="14"/>
    </row>
    <row r="42" spans="1:6" x14ac:dyDescent="0.25">
      <c r="C42" s="16"/>
    </row>
    <row r="43" spans="1:6" ht="15.75" x14ac:dyDescent="0.25">
      <c r="A43" t="s">
        <v>46</v>
      </c>
      <c r="B43" s="12" t="s">
        <v>47</v>
      </c>
      <c r="C43" s="16"/>
    </row>
    <row r="44" spans="1:6" x14ac:dyDescent="0.25">
      <c r="C44" s="16"/>
    </row>
    <row r="45" spans="1:6" x14ac:dyDescent="0.25">
      <c r="C45" s="16"/>
      <c r="D45" s="21"/>
      <c r="E45" s="21"/>
      <c r="F45" s="21"/>
    </row>
    <row r="46" spans="1:6" x14ac:dyDescent="0.25">
      <c r="C46" s="16"/>
      <c r="D46" s="18"/>
      <c r="E46" s="18"/>
      <c r="F46" s="18"/>
    </row>
    <row r="47" spans="1:6" x14ac:dyDescent="0.25">
      <c r="C47" s="16"/>
      <c r="D47" s="18"/>
      <c r="E47" s="22"/>
      <c r="F47" s="22"/>
    </row>
    <row r="48" spans="1:6" x14ac:dyDescent="0.25">
      <c r="C48" s="16"/>
      <c r="D48" s="22"/>
      <c r="E48" s="22"/>
      <c r="F48" s="22"/>
    </row>
    <row r="49" spans="3:6" x14ac:dyDescent="0.25">
      <c r="C49" s="16"/>
      <c r="D49" s="22"/>
      <c r="E49" s="22"/>
      <c r="F49" s="22"/>
    </row>
    <row r="50" spans="3:6" x14ac:dyDescent="0.25">
      <c r="C50" s="16"/>
      <c r="D50" s="22"/>
      <c r="E50" s="22"/>
      <c r="F50" s="22"/>
    </row>
    <row r="51" spans="3:6" x14ac:dyDescent="0.25">
      <c r="C51" s="16"/>
      <c r="D51" s="22"/>
      <c r="E51" s="22"/>
      <c r="F51" s="22"/>
    </row>
    <row r="52" spans="3:6" x14ac:dyDescent="0.25">
      <c r="C52" s="16"/>
      <c r="D52" s="22"/>
      <c r="E52" s="22"/>
      <c r="F52" s="22"/>
    </row>
    <row r="53" spans="3:6" x14ac:dyDescent="0.25">
      <c r="C53" s="16"/>
      <c r="D53" s="22"/>
      <c r="E53" s="22"/>
      <c r="F53" s="22"/>
    </row>
    <row r="54" spans="3:6" x14ac:dyDescent="0.25">
      <c r="C54" s="16"/>
      <c r="D54" s="22"/>
      <c r="E54" s="22"/>
      <c r="F54" s="22"/>
    </row>
    <row r="55" spans="3:6" x14ac:dyDescent="0.25">
      <c r="C55" s="16"/>
      <c r="D55" s="22"/>
      <c r="E55" s="22"/>
      <c r="F55" s="22"/>
    </row>
    <row r="56" spans="3:6" x14ac:dyDescent="0.25">
      <c r="C56" s="17"/>
      <c r="D56" s="16"/>
      <c r="E56" s="22"/>
      <c r="F56" s="16"/>
    </row>
    <row r="67" spans="2:2" x14ac:dyDescent="0.25">
      <c r="B67" t="s">
        <v>50</v>
      </c>
    </row>
    <row r="68" spans="2:2" ht="45" x14ac:dyDescent="0.25">
      <c r="B68" s="29" t="s">
        <v>52</v>
      </c>
    </row>
    <row r="70" spans="2:2" x14ac:dyDescent="0.25">
      <c r="B70" t="s">
        <v>51</v>
      </c>
    </row>
  </sheetData>
  <mergeCells count="2">
    <mergeCell ref="C9:F9"/>
    <mergeCell ref="C28:F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Depreciation Calculator</vt:lpstr>
      <vt:lpstr>Advance Problem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Depreciation Calculator Excel Template;www.ExcelDataPro.com</cp:keywords>
  <cp:lastModifiedBy>hp</cp:lastModifiedBy>
  <cp:lastPrinted>2019-12-30T11:34:18Z</cp:lastPrinted>
  <dcterms:created xsi:type="dcterms:W3CDTF">2019-12-30T10:28:43Z</dcterms:created>
  <dcterms:modified xsi:type="dcterms:W3CDTF">2024-08-07T14:09:38Z</dcterms:modified>
</cp:coreProperties>
</file>