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B4ABA674-D1A6-4745-BBDD-C980B698B212}" xr6:coauthVersionLast="47" xr6:coauthVersionMax="47" xr10:uidLastSave="{00000000-0000-0000-0000-000000000000}"/>
  <bookViews>
    <workbookView xWindow="-108" yWindow="-108" windowWidth="23256" windowHeight="12456" activeTab="7" xr2:uid="{8B048A7C-C414-421A-9123-DC1017482C15}"/>
  </bookViews>
  <sheets>
    <sheet name="Table_1.2_RFAs_in_States_and_UT" sheetId="1" r:id="rId1"/>
    <sheet name="cleaning" sheetId="2" r:id="rId2"/>
    <sheet name="p1" sheetId="3" r:id="rId3"/>
    <sheet name="p2" sheetId="6" r:id="rId4"/>
    <sheet name="p3" sheetId="7" r:id="rId5"/>
    <sheet name="p4" sheetId="8" r:id="rId6"/>
    <sheet name="p5" sheetId="9" r:id="rId7"/>
    <sheet name="report" sheetId="4" r:id="rId8"/>
  </sheets>
  <definedNames>
    <definedName name="Slicer___of_GA">#N/A</definedName>
    <definedName name="Slicer___of_Reserved_Forest">#N/A</definedName>
    <definedName name="Slicer___of_Unclassed_Forest">#N/A</definedName>
    <definedName name="Slicer_Forest_Density__RFA_per_1_000_km²_of_GA">#N/A</definedName>
    <definedName name="Slicer_RFA_as___reported_in_ISFR_2011">#N/A</definedName>
    <definedName name="Slicer_States_UTs">#N/A</definedName>
    <definedName name="Slicer_Total___RFA">#N/A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7" i="2" l="1"/>
  <c r="N2" i="2"/>
  <c r="L27" i="2"/>
  <c r="M2" i="2"/>
  <c r="N3" i="2"/>
  <c r="N4" i="2"/>
  <c r="N5" i="2"/>
  <c r="N6" i="2"/>
  <c r="N7" i="2"/>
  <c r="N8" i="2"/>
  <c r="N9" i="2"/>
  <c r="N10" i="2"/>
  <c r="N11" i="2"/>
  <c r="N12" i="2"/>
  <c r="N13" i="2"/>
  <c r="N14" i="2"/>
  <c r="N15" i="2"/>
  <c r="N16" i="2"/>
  <c r="N17" i="2"/>
  <c r="N18" i="2"/>
  <c r="N19" i="2"/>
  <c r="N20" i="2"/>
  <c r="N21" i="2"/>
  <c r="N22" i="2"/>
  <c r="N23" i="2"/>
  <c r="N24" i="2"/>
  <c r="N25" i="2"/>
  <c r="N26" i="2"/>
  <c r="N28" i="2"/>
  <c r="N29" i="2"/>
  <c r="N30" i="2"/>
  <c r="N31" i="2"/>
  <c r="N32" i="2"/>
  <c r="N33" i="2"/>
  <c r="N34" i="2"/>
  <c r="N35" i="2"/>
  <c r="N36" i="2"/>
  <c r="N37" i="2"/>
  <c r="L3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L3" i="2"/>
  <c r="L4" i="2"/>
  <c r="L5" i="2"/>
  <c r="L6" i="2"/>
  <c r="L7" i="2"/>
  <c r="L8" i="2"/>
  <c r="L9" i="2"/>
  <c r="L10" i="2"/>
  <c r="L11" i="2"/>
  <c r="L12" i="2"/>
  <c r="L13" i="2"/>
  <c r="L14" i="2"/>
  <c r="L15" i="2"/>
  <c r="L16" i="2"/>
  <c r="L17" i="2"/>
  <c r="L18" i="2"/>
  <c r="L19" i="2"/>
  <c r="L20" i="2"/>
  <c r="L21" i="2"/>
  <c r="L22" i="2"/>
  <c r="L23" i="2"/>
  <c r="L24" i="2"/>
  <c r="L25" i="2"/>
  <c r="L26" i="2"/>
  <c r="L28" i="2"/>
  <c r="L29" i="2"/>
  <c r="L30" i="2"/>
  <c r="L31" i="2"/>
  <c r="L32" i="2"/>
  <c r="L33" i="2"/>
  <c r="L34" i="2"/>
  <c r="L35" i="2"/>
  <c r="L36"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2" i="2"/>
  <c r="I35"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6" i="2"/>
  <c r="I37" i="2"/>
  <c r="I2" i="2"/>
</calcChain>
</file>

<file path=xl/sharedStrings.xml><?xml version="1.0" encoding="utf-8"?>
<sst xmlns="http://schemas.openxmlformats.org/spreadsheetml/2006/main" count="317" uniqueCount="76">
  <si>
    <t>States/UTs</t>
  </si>
  <si>
    <t>Area (GA)</t>
  </si>
  <si>
    <t>RFA as - reported in ISFR 2011</t>
  </si>
  <si>
    <t>RFA (as revised by SFDs) - Reserved Forests</t>
  </si>
  <si>
    <t>RFA (as revised by SFDs) - Protected Forests</t>
  </si>
  <si>
    <t>RFA (as revised by SFDs) - Unclassed Forests</t>
  </si>
  <si>
    <t>Total - RFA</t>
  </si>
  <si>
    <t>% of GA</t>
  </si>
  <si>
    <t>Andhra Pradesh</t>
  </si>
  <si>
    <t>2,75,069</t>
  </si>
  <si>
    <t>Arunachal Pradesh</t>
  </si>
  <si>
    <t>Assam</t>
  </si>
  <si>
    <t>Bihar</t>
  </si>
  <si>
    <t>Chhattisgarh</t>
  </si>
  <si>
    <t>1,35,191</t>
  </si>
  <si>
    <t>Delhi</t>
  </si>
  <si>
    <t>Goa</t>
  </si>
  <si>
    <t>Gujarat</t>
  </si>
  <si>
    <t>1,96,022</t>
  </si>
  <si>
    <t>Haryana</t>
  </si>
  <si>
    <t>Himachal Pradesh</t>
  </si>
  <si>
    <t>Jammu and Kashmir</t>
  </si>
  <si>
    <t>2,22,236</t>
  </si>
  <si>
    <t>Jharkhand</t>
  </si>
  <si>
    <t>Karnataka</t>
  </si>
  <si>
    <t>1,91,791</t>
  </si>
  <si>
    <t>Kerala</t>
  </si>
  <si>
    <t>Madhya Pradesh</t>
  </si>
  <si>
    <t>3,08,245</t>
  </si>
  <si>
    <t>Maharashtra</t>
  </si>
  <si>
    <t>3,07,713</t>
  </si>
  <si>
    <t>Manipur</t>
  </si>
  <si>
    <t>Meghalaya</t>
  </si>
  <si>
    <t>Mizoram</t>
  </si>
  <si>
    <t>Nagaland</t>
  </si>
  <si>
    <t>Odisha</t>
  </si>
  <si>
    <t>1,55,707</t>
  </si>
  <si>
    <t>Punjab</t>
  </si>
  <si>
    <t>Rajasthan</t>
  </si>
  <si>
    <t>3,42,239</t>
  </si>
  <si>
    <t>Sikkim</t>
  </si>
  <si>
    <t>Tamil Nadu</t>
  </si>
  <si>
    <t>1,30,058</t>
  </si>
  <si>
    <t>Tripura</t>
  </si>
  <si>
    <t>Uttar Pradesh</t>
  </si>
  <si>
    <t>2,40,928</t>
  </si>
  <si>
    <t>Uttarakhand</t>
  </si>
  <si>
    <t>West Bengal</t>
  </si>
  <si>
    <t>Andaman and Nicobar Islands</t>
  </si>
  <si>
    <t>Chandigarh</t>
  </si>
  <si>
    <t>Dadra and NagarHaveli</t>
  </si>
  <si>
    <t>Daman and Diu</t>
  </si>
  <si>
    <t>Lakshadweep</t>
  </si>
  <si>
    <t>Puducherry</t>
  </si>
  <si>
    <t>Total</t>
  </si>
  <si>
    <t>32,87,263</t>
  </si>
  <si>
    <t>7,69,538</t>
  </si>
  <si>
    <t>4,25,494</t>
  </si>
  <si>
    <t>2,14,986</t>
  </si>
  <si>
    <t>1,31,341</t>
  </si>
  <si>
    <t>7,71,821</t>
  </si>
  <si>
    <t>% of Reserved Forest</t>
  </si>
  <si>
    <t>% of Unclassed Forest</t>
  </si>
  <si>
    <t>Forest Density (RFA per 1,000 km² of GA)</t>
  </si>
  <si>
    <t>State’s Contribution to National Forest Area</t>
  </si>
  <si>
    <t xml:space="preserve"> Ratio of Reserved to Protected Forest</t>
  </si>
  <si>
    <t>Row Labels</t>
  </si>
  <si>
    <t>Sum of Total - RFA</t>
  </si>
  <si>
    <t>(All)</t>
  </si>
  <si>
    <t>Sum of RFA (as revised by SFDs) - Reserved Forests</t>
  </si>
  <si>
    <t>Sum of RFA (as revised by SFDs) - Protected Forests</t>
  </si>
  <si>
    <t>% of Protected Forest</t>
  </si>
  <si>
    <t>Sum of RFA (as revised by SFDs) - Unclassed Forests</t>
  </si>
  <si>
    <t>Sum of Forest Density (RFA per 1,000 km² of GA)</t>
  </si>
  <si>
    <t>Sum of State’s Contribution to National Forest Area</t>
  </si>
  <si>
    <t>Sum of  Ratio of Reserved to Protected Forest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</si>
</sst>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3" fontId="0" fillId="0" borderId="0" xfId="0" applyNumberFormat="1"/>
    <xf numFmtId="2"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[cu_semester_project.xlsx]p1!PivotTable1</c:name>
    <c:fmtId val="2"/>
  </c:pivotSource>
  <c:chart>
    <c:title>
      <c:layout>
        <c:manualLayout>
          <c:xMode val="edge"/>
          <c:yMode val="edge"/>
          <c:x val="0.48395593869731801"/>
          <c:y val="2.0862134599587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7760249691972"/>
          <c:y val="0.16840097635910409"/>
          <c:w val="0.86191334647182938"/>
          <c:h val="0.59076393502876767"/>
        </c:manualLayout>
      </c:layout>
      <c:barChart>
        <c:barDir val="col"/>
        <c:grouping val="clustered"/>
        <c:varyColors val="0"/>
        <c:ser>
          <c:idx val="0"/>
          <c:order val="0"/>
          <c:tx>
            <c:strRef>
              <c:f>'p1'!$B$3</c:f>
              <c:strCache>
                <c:ptCount val="1"/>
                <c:pt idx="0">
                  <c:v>Total</c:v>
                </c:pt>
              </c:strCache>
            </c:strRef>
          </c:tx>
          <c:spPr>
            <a:solidFill>
              <a:schemeClr val="accent1"/>
            </a:solidFill>
            <a:ln>
              <a:noFill/>
            </a:ln>
            <a:effectLst/>
          </c:spPr>
          <c:invertIfNegative val="0"/>
          <c:cat>
            <c:strRef>
              <c:f>'p1'!$A$4:$A$39</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'p1'!$B$4:$B$39</c:f>
              <c:numCache>
                <c:formatCode>#,##0.00</c:formatCode>
                <c:ptCount val="36"/>
                <c:pt idx="0">
                  <c:v>7171</c:v>
                </c:pt>
                <c:pt idx="1">
                  <c:v>63814</c:v>
                </c:pt>
                <c:pt idx="2">
                  <c:v>51541</c:v>
                </c:pt>
                <c:pt idx="3">
                  <c:v>26832</c:v>
                </c:pt>
                <c:pt idx="4">
                  <c:v>6473</c:v>
                </c:pt>
                <c:pt idx="5">
                  <c:v>35</c:v>
                </c:pt>
                <c:pt idx="6">
                  <c:v>59772</c:v>
                </c:pt>
                <c:pt idx="7">
                  <c:v>204</c:v>
                </c:pt>
                <c:pt idx="8">
                  <c:v>8</c:v>
                </c:pt>
                <c:pt idx="9">
                  <c:v>85</c:v>
                </c:pt>
                <c:pt idx="10">
                  <c:v>1225</c:v>
                </c:pt>
                <c:pt idx="11">
                  <c:v>21647</c:v>
                </c:pt>
                <c:pt idx="12">
                  <c:v>1559</c:v>
                </c:pt>
                <c:pt idx="13">
                  <c:v>37033</c:v>
                </c:pt>
                <c:pt idx="14">
                  <c:v>20230</c:v>
                </c:pt>
                <c:pt idx="15">
                  <c:v>23605</c:v>
                </c:pt>
                <c:pt idx="16">
                  <c:v>38284</c:v>
                </c:pt>
                <c:pt idx="17">
                  <c:v>11309</c:v>
                </c:pt>
                <c:pt idx="18">
                  <c:v>0</c:v>
                </c:pt>
                <c:pt idx="19">
                  <c:v>94689</c:v>
                </c:pt>
                <c:pt idx="20">
                  <c:v>61357</c:v>
                </c:pt>
                <c:pt idx="21">
                  <c:v>17418</c:v>
                </c:pt>
                <c:pt idx="22">
                  <c:v>9496</c:v>
                </c:pt>
                <c:pt idx="23">
                  <c:v>16717</c:v>
                </c:pt>
                <c:pt idx="24">
                  <c:v>9222</c:v>
                </c:pt>
                <c:pt idx="25">
                  <c:v>58136</c:v>
                </c:pt>
                <c:pt idx="26">
                  <c:v>13</c:v>
                </c:pt>
                <c:pt idx="27">
                  <c:v>3084</c:v>
                </c:pt>
                <c:pt idx="28">
                  <c:v>32737</c:v>
                </c:pt>
                <c:pt idx="29">
                  <c:v>5841</c:v>
                </c:pt>
                <c:pt idx="30">
                  <c:v>22877</c:v>
                </c:pt>
                <c:pt idx="31">
                  <c:v>771821</c:v>
                </c:pt>
                <c:pt idx="32">
                  <c:v>6294</c:v>
                </c:pt>
                <c:pt idx="33">
                  <c:v>16583</c:v>
                </c:pt>
                <c:pt idx="34">
                  <c:v>34651</c:v>
                </c:pt>
                <c:pt idx="35">
                  <c:v>11879</c:v>
                </c:pt>
              </c:numCache>
            </c:numRef>
          </c:val>
          <c:extLst>
            <c:ext xmlns:c16="http://schemas.microsoft.com/office/drawing/2014/chart" uri="{C3380CC4-5D6E-409C-BE32-E72D297353CC}">
              <c16:uniqueId val="{00000000-FE28-4217-917A-8FF1D8760948}"/>
            </c:ext>
          </c:extLst>
        </c:ser>
        <c:dLbls>
          <c:showLegendKey val="0"/>
          <c:showVal val="0"/>
          <c:showCatName val="0"/>
          <c:showSerName val="0"/>
          <c:showPercent val="0"/>
          <c:showBubbleSize val="0"/>
        </c:dLbls>
        <c:gapWidth val="219"/>
        <c:overlap val="-27"/>
        <c:axId val="1542472271"/>
        <c:axId val="1857801183"/>
      </c:barChart>
      <c:catAx>
        <c:axId val="15424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01183"/>
        <c:crosses val="autoZero"/>
        <c:auto val="1"/>
        <c:lblAlgn val="ctr"/>
        <c:lblOffset val="100"/>
        <c:noMultiLvlLbl val="0"/>
      </c:catAx>
      <c:valAx>
        <c:axId val="18578011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72271"/>
        <c:crosses val="autoZero"/>
        <c:crossBetween val="between"/>
      </c:valAx>
      <c:spPr>
        <a:noFill/>
        <a:ln>
          <a:noFill/>
        </a:ln>
        <a:effectLst/>
      </c:spPr>
    </c:plotArea>
    <c:legend>
      <c:legendPos val="r"/>
      <c:layout>
        <c:manualLayout>
          <c:xMode val="edge"/>
          <c:yMode val="edge"/>
          <c:x val="0.61708167405798409"/>
          <c:y val="2.9650778385526273E-2"/>
          <c:w val="6.9024784531691322E-2"/>
          <c:h val="5.27382349199168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[cu_semester_project.xlsx]p5!PivotTable5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E16-400A-B343-FCCE82C2C71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E16-400A-B343-FCCE82C2C71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E16-400A-B343-FCCE82C2C71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E16-400A-B343-FCCE82C2C71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E16-400A-B343-FCCE82C2C71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E16-400A-B343-FCCE82C2C71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E16-400A-B343-FCCE82C2C71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E16-400A-B343-FCCE82C2C71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E16-400A-B343-FCCE82C2C71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E16-400A-B343-FCCE82C2C71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E16-400A-B343-FCCE82C2C71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E16-400A-B343-FCCE82C2C71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E16-400A-B343-FCCE82C2C71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E16-400A-B343-FCCE82C2C71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E16-400A-B343-FCCE82C2C71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E16-400A-B343-FCCE82C2C71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E16-400A-B343-FCCE82C2C71F}"/>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E16-400A-B343-FCCE82C2C71F}"/>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E16-400A-B343-FCCE82C2C71F}"/>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E16-400A-B343-FCCE82C2C71F}"/>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4E16-400A-B343-FCCE82C2C71F}"/>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E16-400A-B343-FCCE82C2C71F}"/>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E16-400A-B343-FCCE82C2C71F}"/>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4E16-400A-B343-FCCE82C2C71F}"/>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4E16-400A-B343-FCCE82C2C71F}"/>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4E16-400A-B343-FCCE82C2C71F}"/>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4E16-400A-B343-FCCE82C2C71F}"/>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4E16-400A-B343-FCCE82C2C71F}"/>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4E16-400A-B343-FCCE82C2C71F}"/>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4E16-400A-B343-FCCE82C2C71F}"/>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4E16-400A-B343-FCCE82C2C71F}"/>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4E16-400A-B343-FCCE82C2C71F}"/>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4E16-400A-B343-FCCE82C2C71F}"/>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4E16-400A-B343-FCCE82C2C71F}"/>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4E16-400A-B343-FCCE82C2C71F}"/>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298-4CAD-8047-9D5AB9986D3F}"/>
              </c:ext>
            </c:extLst>
          </c:dPt>
          <c:cat>
            <c:strRef>
              <c:f>'p5'!$A$4:$A$39</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'p5'!$B$4:$B$39</c:f>
              <c:numCache>
                <c:formatCode>0.00</c:formatCode>
                <c:ptCount val="36"/>
                <c:pt idx="0">
                  <c:v>3.6026957637997432</c:v>
                </c:pt>
                <c:pt idx="1">
                  <c:v>4.0824100283057012</c:v>
                </c:pt>
                <c:pt idx="2">
                  <c:v>1.0965333878719705</c:v>
                </c:pt>
                <c:pt idx="3">
                  <c:v>0</c:v>
                </c:pt>
                <c:pt idx="4">
                  <c:v>0.11991694064717079</c:v>
                </c:pt>
                <c:pt idx="5">
                  <c:v>0</c:v>
                </c:pt>
                <c:pt idx="6">
                  <c:v>1.0726410384423366</c:v>
                </c:pt>
                <c:pt idx="7">
                  <c:v>39.799999999999997</c:v>
                </c:pt>
                <c:pt idx="8">
                  <c:v>0</c:v>
                </c:pt>
                <c:pt idx="9">
                  <c:v>11.142857142857142</c:v>
                </c:pt>
                <c:pt idx="10">
                  <c:v>0</c:v>
                </c:pt>
                <c:pt idx="11">
                  <c:v>4.9802494802494799</c:v>
                </c:pt>
                <c:pt idx="12">
                  <c:v>0.21502590673575128</c:v>
                </c:pt>
                <c:pt idx="13">
                  <c:v>5.7289465741020222E-2</c:v>
                </c:pt>
                <c:pt idx="14">
                  <c:v>6.9161113288906311</c:v>
                </c:pt>
                <c:pt idx="15">
                  <c:v>0.22866823038832421</c:v>
                </c:pt>
                <c:pt idx="16">
                  <c:v>7.2983973543627574</c:v>
                </c:pt>
                <c:pt idx="17">
                  <c:v>0</c:v>
                </c:pt>
                <c:pt idx="18">
                  <c:v>0</c:v>
                </c:pt>
                <c:pt idx="19">
                  <c:v>1.9900315132805968</c:v>
                </c:pt>
                <c:pt idx="20">
                  <c:v>7.6628511966701351</c:v>
                </c:pt>
                <c:pt idx="21">
                  <c:v>0.35171421721409735</c:v>
                </c:pt>
                <c:pt idx="22">
                  <c:v>92.75</c:v>
                </c:pt>
                <c:pt idx="23">
                  <c:v>2.2166479820627805</c:v>
                </c:pt>
                <c:pt idx="24">
                  <c:v>0.16929133858267717</c:v>
                </c:pt>
                <c:pt idx="25">
                  <c:v>1.6959098228663445</c:v>
                </c:pt>
                <c:pt idx="26">
                  <c:v>0</c:v>
                </c:pt>
                <c:pt idx="27">
                  <c:v>3.8698328935795952E-2</c:v>
                </c:pt>
                <c:pt idx="28">
                  <c:v>0.68479991216995117</c:v>
                </c:pt>
                <c:pt idx="29">
                  <c:v>14.015424164524422</c:v>
                </c:pt>
                <c:pt idx="30">
                  <c:v>8.8813559322033893</c:v>
                </c:pt>
                <c:pt idx="31">
                  <c:v>1.9791707366991338</c:v>
                </c:pt>
                <c:pt idx="32">
                  <c:v>2087.5</c:v>
                </c:pt>
                <c:pt idx="33">
                  <c:v>8.2112676056338021</c:v>
                </c:pt>
                <c:pt idx="34">
                  <c:v>2.4929691451694485</c:v>
                </c:pt>
                <c:pt idx="35">
                  <c:v>1.8700954400848355</c:v>
                </c:pt>
              </c:numCache>
            </c:numRef>
          </c:val>
          <c:extLst>
            <c:ext xmlns:c16="http://schemas.microsoft.com/office/drawing/2014/chart" uri="{C3380CC4-5D6E-409C-BE32-E72D297353CC}">
              <c16:uniqueId val="{00000046-4E16-400A-B343-FCCE82C2C71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2969402314644"/>
          <c:y val="0.18479186812174794"/>
          <c:w val="0.6479945040426992"/>
          <c:h val="0.47917386149099783"/>
        </c:manualLayout>
      </c:layout>
      <c:barChart>
        <c:barDir val="col"/>
        <c:grouping val="clustered"/>
        <c:varyColors val="0"/>
        <c:ser>
          <c:idx val="0"/>
          <c:order val="0"/>
          <c:tx>
            <c:strRef>
              <c:f>'p2'!$B$5</c:f>
              <c:strCache>
                <c:ptCount val="1"/>
                <c:pt idx="0">
                  <c:v>Sum of RFA (as revised by SFDs) - Reserved Forests</c:v>
                </c:pt>
              </c:strCache>
            </c:strRef>
          </c:tx>
          <c:spPr>
            <a:solidFill>
              <a:schemeClr val="accent1"/>
            </a:solidFill>
            <a:ln>
              <a:noFill/>
            </a:ln>
            <a:effectLst/>
          </c:spPr>
          <c:invertIfNegative val="0"/>
          <c:cat>
            <c:strRef>
              <c:f>'p2'!$A$6:$A$41</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'p2'!$B$6:$B$41</c:f>
              <c:numCache>
                <c:formatCode>#,##0.00</c:formatCode>
                <c:ptCount val="36"/>
                <c:pt idx="0">
                  <c:v>5613</c:v>
                </c:pt>
                <c:pt idx="1">
                  <c:v>50479</c:v>
                </c:pt>
                <c:pt idx="2">
                  <c:v>10723</c:v>
                </c:pt>
                <c:pt idx="3">
                  <c:v>17864</c:v>
                </c:pt>
                <c:pt idx="4">
                  <c:v>693</c:v>
                </c:pt>
                <c:pt idx="5">
                  <c:v>32</c:v>
                </c:pt>
                <c:pt idx="6">
                  <c:v>25782</c:v>
                </c:pt>
                <c:pt idx="7">
                  <c:v>199</c:v>
                </c:pt>
                <c:pt idx="8">
                  <c:v>0.24</c:v>
                </c:pt>
                <c:pt idx="9">
                  <c:v>78</c:v>
                </c:pt>
                <c:pt idx="10">
                  <c:v>253</c:v>
                </c:pt>
                <c:pt idx="11">
                  <c:v>14373</c:v>
                </c:pt>
                <c:pt idx="12">
                  <c:v>249</c:v>
                </c:pt>
                <c:pt idx="13">
                  <c:v>1898</c:v>
                </c:pt>
                <c:pt idx="14">
                  <c:v>17643</c:v>
                </c:pt>
                <c:pt idx="15">
                  <c:v>4387</c:v>
                </c:pt>
                <c:pt idx="16">
                  <c:v>28690</c:v>
                </c:pt>
                <c:pt idx="17">
                  <c:v>11309</c:v>
                </c:pt>
                <c:pt idx="18">
                  <c:v>0</c:v>
                </c:pt>
                <c:pt idx="19">
                  <c:v>61886</c:v>
                </c:pt>
                <c:pt idx="20">
                  <c:v>51548</c:v>
                </c:pt>
                <c:pt idx="21">
                  <c:v>1467</c:v>
                </c:pt>
                <c:pt idx="22">
                  <c:v>1113</c:v>
                </c:pt>
                <c:pt idx="23">
                  <c:v>7909</c:v>
                </c:pt>
                <c:pt idx="24">
                  <c:v>86</c:v>
                </c:pt>
                <c:pt idx="25">
                  <c:v>26329</c:v>
                </c:pt>
                <c:pt idx="26">
                  <c:v>0</c:v>
                </c:pt>
                <c:pt idx="27">
                  <c:v>44</c:v>
                </c:pt>
                <c:pt idx="28">
                  <c:v>12475</c:v>
                </c:pt>
                <c:pt idx="29">
                  <c:v>5452</c:v>
                </c:pt>
                <c:pt idx="30">
                  <c:v>19388</c:v>
                </c:pt>
                <c:pt idx="31">
                  <c:v>425494</c:v>
                </c:pt>
                <c:pt idx="32">
                  <c:v>4175</c:v>
                </c:pt>
                <c:pt idx="33">
                  <c:v>11660</c:v>
                </c:pt>
                <c:pt idx="34">
                  <c:v>24643</c:v>
                </c:pt>
                <c:pt idx="35">
                  <c:v>7054</c:v>
                </c:pt>
              </c:numCache>
            </c:numRef>
          </c:val>
          <c:extLst>
            <c:ext xmlns:c16="http://schemas.microsoft.com/office/drawing/2014/chart" uri="{C3380CC4-5D6E-409C-BE32-E72D297353CC}">
              <c16:uniqueId val="{00000003-C60B-4FF4-A225-AC0C027A5193}"/>
            </c:ext>
          </c:extLst>
        </c:ser>
        <c:ser>
          <c:idx val="1"/>
          <c:order val="1"/>
          <c:tx>
            <c:strRef>
              <c:f>'p2'!$C$5</c:f>
              <c:strCache>
                <c:ptCount val="1"/>
                <c:pt idx="0">
                  <c:v>Sum of RFA (as revised by SFDs) - Protected Forests</c:v>
                </c:pt>
              </c:strCache>
            </c:strRef>
          </c:tx>
          <c:spPr>
            <a:solidFill>
              <a:schemeClr val="accent2"/>
            </a:solidFill>
            <a:ln>
              <a:noFill/>
            </a:ln>
            <a:effectLst/>
          </c:spPr>
          <c:invertIfNegative val="0"/>
          <c:cat>
            <c:strRef>
              <c:f>'p2'!$A$6:$A$41</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'p2'!$C$6:$C$41</c:f>
              <c:numCache>
                <c:formatCode>#,##0.00</c:formatCode>
                <c:ptCount val="36"/>
                <c:pt idx="0">
                  <c:v>1558</c:v>
                </c:pt>
                <c:pt idx="1">
                  <c:v>12365</c:v>
                </c:pt>
                <c:pt idx="2">
                  <c:v>9779</c:v>
                </c:pt>
                <c:pt idx="3">
                  <c:v>0</c:v>
                </c:pt>
                <c:pt idx="4">
                  <c:v>5779</c:v>
                </c:pt>
                <c:pt idx="5">
                  <c:v>0</c:v>
                </c:pt>
                <c:pt idx="6">
                  <c:v>24036</c:v>
                </c:pt>
                <c:pt idx="7">
                  <c:v>5</c:v>
                </c:pt>
                <c:pt idx="8">
                  <c:v>0</c:v>
                </c:pt>
                <c:pt idx="9">
                  <c:v>7</c:v>
                </c:pt>
                <c:pt idx="10">
                  <c:v>0</c:v>
                </c:pt>
                <c:pt idx="11">
                  <c:v>2886</c:v>
                </c:pt>
                <c:pt idx="12">
                  <c:v>1158</c:v>
                </c:pt>
                <c:pt idx="13">
                  <c:v>33130</c:v>
                </c:pt>
                <c:pt idx="14">
                  <c:v>2551</c:v>
                </c:pt>
                <c:pt idx="15">
                  <c:v>19185</c:v>
                </c:pt>
                <c:pt idx="16">
                  <c:v>3931</c:v>
                </c:pt>
                <c:pt idx="17">
                  <c:v>0</c:v>
                </c:pt>
                <c:pt idx="18">
                  <c:v>0</c:v>
                </c:pt>
                <c:pt idx="19">
                  <c:v>31098</c:v>
                </c:pt>
                <c:pt idx="20">
                  <c:v>6727</c:v>
                </c:pt>
                <c:pt idx="21">
                  <c:v>4171</c:v>
                </c:pt>
                <c:pt idx="22">
                  <c:v>12</c:v>
                </c:pt>
                <c:pt idx="23">
                  <c:v>3568</c:v>
                </c:pt>
                <c:pt idx="24">
                  <c:v>508</c:v>
                </c:pt>
                <c:pt idx="25">
                  <c:v>15525</c:v>
                </c:pt>
                <c:pt idx="26">
                  <c:v>2</c:v>
                </c:pt>
                <c:pt idx="27">
                  <c:v>1137</c:v>
                </c:pt>
                <c:pt idx="28">
                  <c:v>18217</c:v>
                </c:pt>
                <c:pt idx="29">
                  <c:v>389</c:v>
                </c:pt>
                <c:pt idx="30">
                  <c:v>2183</c:v>
                </c:pt>
                <c:pt idx="31">
                  <c:v>214986</c:v>
                </c:pt>
                <c:pt idx="32">
                  <c:v>2</c:v>
                </c:pt>
                <c:pt idx="33">
                  <c:v>1420</c:v>
                </c:pt>
                <c:pt idx="34">
                  <c:v>9885</c:v>
                </c:pt>
                <c:pt idx="35">
                  <c:v>3772</c:v>
                </c:pt>
              </c:numCache>
            </c:numRef>
          </c:val>
          <c:extLst>
            <c:ext xmlns:c16="http://schemas.microsoft.com/office/drawing/2014/chart" uri="{C3380CC4-5D6E-409C-BE32-E72D297353CC}">
              <c16:uniqueId val="{00000004-C60B-4FF4-A225-AC0C027A5193}"/>
            </c:ext>
          </c:extLst>
        </c:ser>
        <c:ser>
          <c:idx val="2"/>
          <c:order val="2"/>
          <c:tx>
            <c:strRef>
              <c:f>'p2'!$D$5</c:f>
              <c:strCache>
                <c:ptCount val="1"/>
                <c:pt idx="0">
                  <c:v>Sum of RFA (as revised by SFDs) - Unclassed Forests</c:v>
                </c:pt>
              </c:strCache>
            </c:strRef>
          </c:tx>
          <c:spPr>
            <a:solidFill>
              <a:schemeClr val="accent3"/>
            </a:solidFill>
            <a:ln>
              <a:noFill/>
            </a:ln>
            <a:effectLst/>
          </c:spPr>
          <c:invertIfNegative val="0"/>
          <c:cat>
            <c:strRef>
              <c:f>'p2'!$A$6:$A$41</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'p2'!$D$6:$D$41</c:f>
              <c:numCache>
                <c:formatCode>#,##0.00</c:formatCode>
                <c:ptCount val="36"/>
                <c:pt idx="0">
                  <c:v>0</c:v>
                </c:pt>
                <c:pt idx="1">
                  <c:v>970</c:v>
                </c:pt>
                <c:pt idx="2">
                  <c:v>31039</c:v>
                </c:pt>
                <c:pt idx="3">
                  <c:v>8968</c:v>
                </c:pt>
                <c:pt idx="4">
                  <c:v>1</c:v>
                </c:pt>
                <c:pt idx="5">
                  <c:v>3</c:v>
                </c:pt>
                <c:pt idx="6">
                  <c:v>9954</c:v>
                </c:pt>
                <c:pt idx="7">
                  <c:v>0</c:v>
                </c:pt>
                <c:pt idx="8">
                  <c:v>8.0299999999999994</c:v>
                </c:pt>
                <c:pt idx="9">
                  <c:v>0</c:v>
                </c:pt>
                <c:pt idx="10">
                  <c:v>972</c:v>
                </c:pt>
                <c:pt idx="11">
                  <c:v>4388</c:v>
                </c:pt>
                <c:pt idx="12">
                  <c:v>152</c:v>
                </c:pt>
                <c:pt idx="13">
                  <c:v>2005</c:v>
                </c:pt>
                <c:pt idx="14">
                  <c:v>36</c:v>
                </c:pt>
                <c:pt idx="15">
                  <c:v>33</c:v>
                </c:pt>
                <c:pt idx="16">
                  <c:v>5663</c:v>
                </c:pt>
                <c:pt idx="17">
                  <c:v>0</c:v>
                </c:pt>
                <c:pt idx="18">
                  <c:v>0</c:v>
                </c:pt>
                <c:pt idx="19">
                  <c:v>1705</c:v>
                </c:pt>
                <c:pt idx="20">
                  <c:v>3082</c:v>
                </c:pt>
                <c:pt idx="21">
                  <c:v>11780</c:v>
                </c:pt>
                <c:pt idx="22">
                  <c:v>8371</c:v>
                </c:pt>
                <c:pt idx="23">
                  <c:v>5240</c:v>
                </c:pt>
                <c:pt idx="24">
                  <c:v>8628</c:v>
                </c:pt>
                <c:pt idx="25">
                  <c:v>16282</c:v>
                </c:pt>
                <c:pt idx="26">
                  <c:v>11</c:v>
                </c:pt>
                <c:pt idx="27">
                  <c:v>1903</c:v>
                </c:pt>
                <c:pt idx="28">
                  <c:v>2045</c:v>
                </c:pt>
                <c:pt idx="29">
                  <c:v>0</c:v>
                </c:pt>
                <c:pt idx="30">
                  <c:v>1306</c:v>
                </c:pt>
                <c:pt idx="31">
                  <c:v>131341</c:v>
                </c:pt>
                <c:pt idx="32">
                  <c:v>2117</c:v>
                </c:pt>
                <c:pt idx="33">
                  <c:v>3503</c:v>
                </c:pt>
                <c:pt idx="34">
                  <c:v>123</c:v>
                </c:pt>
                <c:pt idx="35">
                  <c:v>1053</c:v>
                </c:pt>
              </c:numCache>
            </c:numRef>
          </c:val>
          <c:extLst>
            <c:ext xmlns:c16="http://schemas.microsoft.com/office/drawing/2014/chart" uri="{C3380CC4-5D6E-409C-BE32-E72D297353CC}">
              <c16:uniqueId val="{00000005-C60B-4FF4-A225-AC0C027A5193}"/>
            </c:ext>
          </c:extLst>
        </c:ser>
        <c:dLbls>
          <c:showLegendKey val="0"/>
          <c:showVal val="0"/>
          <c:showCatName val="0"/>
          <c:showSerName val="0"/>
          <c:showPercent val="0"/>
          <c:showBubbleSize val="0"/>
        </c:dLbls>
        <c:gapWidth val="219"/>
        <c:overlap val="-27"/>
        <c:axId val="1867113183"/>
        <c:axId val="1867114143"/>
      </c:barChart>
      <c:catAx>
        <c:axId val="186711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14143"/>
        <c:crosses val="autoZero"/>
        <c:auto val="1"/>
        <c:lblAlgn val="ctr"/>
        <c:lblOffset val="100"/>
        <c:noMultiLvlLbl val="0"/>
      </c:catAx>
      <c:valAx>
        <c:axId val="186711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13183"/>
        <c:crosses val="autoZero"/>
        <c:crossBetween val="between"/>
      </c:valAx>
      <c:spPr>
        <a:noFill/>
        <a:ln>
          <a:noFill/>
        </a:ln>
        <a:effectLst/>
      </c:spPr>
    </c:plotArea>
    <c:legend>
      <c:legendPos val="r"/>
      <c:layout>
        <c:manualLayout>
          <c:xMode val="edge"/>
          <c:yMode val="edge"/>
          <c:x val="0.75824992513519707"/>
          <c:y val="0.35745470138601099"/>
          <c:w val="0.21490443728091035"/>
          <c:h val="0.485307880922779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1">
              <a:lumMod val="60000"/>
            </a:schemeClr>
          </a:solidFill>
          <a:ln w="19050">
            <a:solidFill>
              <a:schemeClr val="lt1"/>
            </a:solidFill>
          </a:ln>
          <a:effectLst/>
        </c:spPr>
      </c:pivotFmt>
      <c:pivotFmt>
        <c:idx val="8"/>
        <c:spPr>
          <a:solidFill>
            <a:schemeClr val="accent2">
              <a:lumMod val="60000"/>
            </a:schemeClr>
          </a:solidFill>
          <a:ln w="19050">
            <a:solidFill>
              <a:schemeClr val="lt1"/>
            </a:solidFill>
          </a:ln>
          <a:effectLst/>
        </c:spPr>
      </c:pivotFmt>
      <c:pivotFmt>
        <c:idx val="9"/>
        <c:spPr>
          <a:solidFill>
            <a:schemeClr val="accent3">
              <a:lumMod val="60000"/>
            </a:schemeClr>
          </a:solidFill>
          <a:ln w="19050">
            <a:solidFill>
              <a:schemeClr val="lt1"/>
            </a:solidFill>
          </a:ln>
          <a:effectLst/>
        </c:spPr>
      </c:pivotFmt>
      <c:pivotFmt>
        <c:idx val="10"/>
        <c:spPr>
          <a:solidFill>
            <a:schemeClr val="accent4">
              <a:lumMod val="60000"/>
            </a:schemeClr>
          </a:solidFill>
          <a:ln w="19050">
            <a:solidFill>
              <a:schemeClr val="lt1"/>
            </a:solidFill>
          </a:ln>
          <a:effectLst/>
        </c:spPr>
      </c:pivotFmt>
      <c:pivotFmt>
        <c:idx val="11"/>
        <c:spPr>
          <a:solidFill>
            <a:schemeClr val="accent5">
              <a:lumMod val="60000"/>
            </a:schemeClr>
          </a:solidFill>
          <a:ln w="19050">
            <a:solidFill>
              <a:schemeClr val="lt1"/>
            </a:solidFill>
          </a:ln>
          <a:effectLst/>
        </c:spPr>
      </c:pivotFmt>
      <c:pivotFmt>
        <c:idx val="12"/>
        <c:spPr>
          <a:solidFill>
            <a:schemeClr val="accent6">
              <a:lumMod val="60000"/>
            </a:schemeClr>
          </a:solidFill>
          <a:ln w="19050">
            <a:solidFill>
              <a:schemeClr val="lt1"/>
            </a:solidFill>
          </a:ln>
          <a:effectLst/>
        </c:spPr>
      </c:pivotFmt>
      <c:pivotFmt>
        <c:idx val="13"/>
        <c:spPr>
          <a:solidFill>
            <a:schemeClr val="accent1">
              <a:lumMod val="80000"/>
              <a:lumOff val="20000"/>
            </a:schemeClr>
          </a:solidFill>
          <a:ln w="19050">
            <a:solidFill>
              <a:schemeClr val="lt1"/>
            </a:solidFill>
          </a:ln>
          <a:effectLst/>
        </c:spPr>
      </c:pivotFmt>
      <c:pivotFmt>
        <c:idx val="14"/>
        <c:spPr>
          <a:solidFill>
            <a:schemeClr val="accent2">
              <a:lumMod val="80000"/>
              <a:lumOff val="20000"/>
            </a:schemeClr>
          </a:solidFill>
          <a:ln w="19050">
            <a:solidFill>
              <a:schemeClr val="lt1"/>
            </a:solidFill>
          </a:ln>
          <a:effectLst/>
        </c:spPr>
      </c:pivotFmt>
      <c:pivotFmt>
        <c:idx val="15"/>
        <c:spPr>
          <a:solidFill>
            <a:schemeClr val="accent3">
              <a:lumMod val="80000"/>
              <a:lumOff val="20000"/>
            </a:schemeClr>
          </a:solidFill>
          <a:ln w="19050">
            <a:solidFill>
              <a:schemeClr val="lt1"/>
            </a:solidFill>
          </a:ln>
          <a:effectLst/>
        </c:spPr>
      </c:pivotFmt>
      <c:pivotFmt>
        <c:idx val="16"/>
        <c:spPr>
          <a:solidFill>
            <a:schemeClr val="accent4">
              <a:lumMod val="80000"/>
              <a:lumOff val="20000"/>
            </a:schemeClr>
          </a:solidFill>
          <a:ln w="19050">
            <a:solidFill>
              <a:schemeClr val="lt1"/>
            </a:solidFill>
          </a:ln>
          <a:effectLst/>
        </c:spPr>
      </c:pivotFmt>
      <c:pivotFmt>
        <c:idx val="17"/>
        <c:spPr>
          <a:solidFill>
            <a:schemeClr val="accent5">
              <a:lumMod val="80000"/>
              <a:lumOff val="20000"/>
            </a:schemeClr>
          </a:solidFill>
          <a:ln w="19050">
            <a:solidFill>
              <a:schemeClr val="lt1"/>
            </a:solidFill>
          </a:ln>
          <a:effectLst/>
        </c:spPr>
      </c:pivotFmt>
      <c:pivotFmt>
        <c:idx val="18"/>
        <c:spPr>
          <a:solidFill>
            <a:schemeClr val="accent6">
              <a:lumMod val="80000"/>
              <a:lumOff val="20000"/>
            </a:schemeClr>
          </a:solidFill>
          <a:ln w="19050">
            <a:solidFill>
              <a:schemeClr val="lt1"/>
            </a:solidFill>
          </a:ln>
          <a:effectLst/>
        </c:spPr>
      </c:pivotFmt>
      <c:pivotFmt>
        <c:idx val="19"/>
        <c:spPr>
          <a:solidFill>
            <a:schemeClr val="accent1">
              <a:lumMod val="80000"/>
            </a:schemeClr>
          </a:solidFill>
          <a:ln w="19050">
            <a:solidFill>
              <a:schemeClr val="lt1"/>
            </a:solidFill>
          </a:ln>
          <a:effectLst/>
        </c:spPr>
      </c:pivotFmt>
      <c:pivotFmt>
        <c:idx val="20"/>
        <c:spPr>
          <a:solidFill>
            <a:schemeClr val="accent2">
              <a:lumMod val="80000"/>
            </a:schemeClr>
          </a:solidFill>
          <a:ln w="19050">
            <a:solidFill>
              <a:schemeClr val="lt1"/>
            </a:solidFill>
          </a:ln>
          <a:effectLst/>
        </c:spPr>
      </c:pivotFmt>
      <c:pivotFmt>
        <c:idx val="21"/>
        <c:spPr>
          <a:solidFill>
            <a:schemeClr val="accent3">
              <a:lumMod val="80000"/>
            </a:schemeClr>
          </a:solidFill>
          <a:ln w="19050">
            <a:solidFill>
              <a:schemeClr val="lt1"/>
            </a:solidFill>
          </a:ln>
          <a:effectLst/>
        </c:spPr>
      </c:pivotFmt>
      <c:pivotFmt>
        <c:idx val="22"/>
        <c:spPr>
          <a:solidFill>
            <a:schemeClr val="accent4">
              <a:lumMod val="80000"/>
            </a:schemeClr>
          </a:solidFill>
          <a:ln w="19050">
            <a:solidFill>
              <a:schemeClr val="lt1"/>
            </a:solidFill>
          </a:ln>
          <a:effectLst/>
        </c:spPr>
      </c:pivotFmt>
      <c:pivotFmt>
        <c:idx val="23"/>
        <c:spPr>
          <a:solidFill>
            <a:schemeClr val="accent5">
              <a:lumMod val="80000"/>
            </a:schemeClr>
          </a:solidFill>
          <a:ln w="19050">
            <a:solidFill>
              <a:schemeClr val="lt1"/>
            </a:solidFill>
          </a:ln>
          <a:effectLst/>
        </c:spPr>
      </c:pivotFmt>
      <c:pivotFmt>
        <c:idx val="24"/>
        <c:spPr>
          <a:solidFill>
            <a:schemeClr val="accent6">
              <a:lumMod val="80000"/>
            </a:schemeClr>
          </a:solidFill>
          <a:ln w="19050">
            <a:solidFill>
              <a:schemeClr val="lt1"/>
            </a:solidFill>
          </a:ln>
          <a:effectLst/>
        </c:spPr>
      </c:pivotFmt>
      <c:pivotFmt>
        <c:idx val="25"/>
        <c:spPr>
          <a:solidFill>
            <a:schemeClr val="accent1">
              <a:lumMod val="60000"/>
              <a:lumOff val="40000"/>
            </a:schemeClr>
          </a:solidFill>
          <a:ln w="19050">
            <a:solidFill>
              <a:schemeClr val="lt1"/>
            </a:solidFill>
          </a:ln>
          <a:effectLst/>
        </c:spPr>
      </c:pivotFmt>
      <c:pivotFmt>
        <c:idx val="26"/>
        <c:spPr>
          <a:solidFill>
            <a:schemeClr val="accent2">
              <a:lumMod val="60000"/>
              <a:lumOff val="40000"/>
            </a:schemeClr>
          </a:solidFill>
          <a:ln w="19050">
            <a:solidFill>
              <a:schemeClr val="lt1"/>
            </a:solidFill>
          </a:ln>
          <a:effectLst/>
        </c:spPr>
      </c:pivotFmt>
      <c:pivotFmt>
        <c:idx val="27"/>
        <c:spPr>
          <a:solidFill>
            <a:schemeClr val="accent3">
              <a:lumMod val="60000"/>
              <a:lumOff val="40000"/>
            </a:schemeClr>
          </a:solidFill>
          <a:ln w="19050">
            <a:solidFill>
              <a:schemeClr val="lt1"/>
            </a:solidFill>
          </a:ln>
          <a:effectLst/>
        </c:spPr>
      </c:pivotFmt>
      <c:pivotFmt>
        <c:idx val="28"/>
        <c:spPr>
          <a:solidFill>
            <a:schemeClr val="accent4">
              <a:lumMod val="60000"/>
              <a:lumOff val="40000"/>
            </a:schemeClr>
          </a:solidFill>
          <a:ln w="19050">
            <a:solidFill>
              <a:schemeClr val="lt1"/>
            </a:solidFill>
          </a:ln>
          <a:effectLst/>
        </c:spPr>
      </c:pivotFmt>
      <c:pivotFmt>
        <c:idx val="29"/>
        <c:spPr>
          <a:solidFill>
            <a:schemeClr val="accent5">
              <a:lumMod val="60000"/>
              <a:lumOff val="40000"/>
            </a:schemeClr>
          </a:solidFill>
          <a:ln w="19050">
            <a:solidFill>
              <a:schemeClr val="lt1"/>
            </a:solidFill>
          </a:ln>
          <a:effectLst/>
        </c:spPr>
      </c:pivotFmt>
      <c:pivotFmt>
        <c:idx val="30"/>
        <c:spPr>
          <a:solidFill>
            <a:schemeClr val="accent6">
              <a:lumMod val="60000"/>
              <a:lumOff val="40000"/>
            </a:schemeClr>
          </a:solidFill>
          <a:ln w="19050">
            <a:solidFill>
              <a:schemeClr val="lt1"/>
            </a:solidFill>
          </a:ln>
          <a:effectLst/>
        </c:spPr>
      </c:pivotFmt>
      <c:pivotFmt>
        <c:idx val="31"/>
        <c:spPr>
          <a:solidFill>
            <a:schemeClr val="accent1">
              <a:lumMod val="50000"/>
            </a:schemeClr>
          </a:solidFill>
          <a:ln w="19050">
            <a:solidFill>
              <a:schemeClr val="lt1"/>
            </a:solidFill>
          </a:ln>
          <a:effectLst/>
        </c:spPr>
      </c:pivotFmt>
      <c:pivotFmt>
        <c:idx val="32"/>
        <c:spPr>
          <a:solidFill>
            <a:schemeClr val="accent3">
              <a:lumMod val="50000"/>
            </a:schemeClr>
          </a:solidFill>
          <a:ln w="19050">
            <a:solidFill>
              <a:schemeClr val="lt1"/>
            </a:solidFill>
          </a:ln>
          <a:effectLst/>
        </c:spPr>
      </c:pivotFmt>
      <c:pivotFmt>
        <c:idx val="33"/>
        <c:spPr>
          <a:solidFill>
            <a:schemeClr val="accent4">
              <a:lumMod val="50000"/>
            </a:schemeClr>
          </a:solidFill>
          <a:ln w="19050">
            <a:solidFill>
              <a:schemeClr val="lt1"/>
            </a:solidFill>
          </a:ln>
          <a:effectLst/>
        </c:spPr>
      </c:pivotFmt>
      <c:pivotFmt>
        <c:idx val="34"/>
        <c:spPr>
          <a:solidFill>
            <a:schemeClr val="accent5">
              <a:lumMod val="50000"/>
            </a:schemeClr>
          </a:solidFill>
          <a:ln w="19050">
            <a:solidFill>
              <a:schemeClr val="lt1"/>
            </a:solidFill>
          </a:ln>
          <a:effectLst/>
        </c:spPr>
      </c:pivotFmt>
      <c:pivotFmt>
        <c:idx val="35"/>
        <c:spPr>
          <a:solidFill>
            <a:schemeClr val="accent6">
              <a:lumMod val="50000"/>
            </a:schemeClr>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2">
              <a:lumMod val="50000"/>
            </a:schemeClr>
          </a:solidFill>
          <a:ln w="19050">
            <a:solidFill>
              <a:schemeClr val="lt1"/>
            </a:solidFill>
          </a:ln>
          <a:effectLst/>
        </c:spPr>
      </c:pivotFmt>
    </c:pivotFmts>
    <c:plotArea>
      <c:layout/>
      <c:pieChart>
        <c:varyColors val="1"/>
        <c:ser>
          <c:idx val="0"/>
          <c:order val="0"/>
          <c:tx>
            <c:strRef>
              <c:f>'p3'!$B$3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BB-47B8-A8CA-6D822D906F64}"/>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cat>
            <c:strRef>
              <c:f>'p3'!$A$4:$A$39</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'p3'!$B$4:$B$39</c:f>
              <c:numCache>
                <c:formatCode>0.00</c:formatCode>
                <c:ptCount val="36"/>
                <c:pt idx="0">
                  <c:v>869.31749302945821</c:v>
                </c:pt>
                <c:pt idx="1">
                  <c:v>231.99270001345118</c:v>
                </c:pt>
                <c:pt idx="2">
                  <c:v>615.46636733816558</c:v>
                </c:pt>
                <c:pt idx="3">
                  <c:v>342.0790943165303</c:v>
                </c:pt>
                <c:pt idx="4">
                  <c:v>68.742499707953243</c:v>
                </c:pt>
                <c:pt idx="5">
                  <c:v>307.01754385964915</c:v>
                </c:pt>
                <c:pt idx="6">
                  <c:v>442.13002344830647</c:v>
                </c:pt>
                <c:pt idx="7">
                  <c:v>415.47861507128306</c:v>
                </c:pt>
                <c:pt idx="8">
                  <c:v>71.428571428571431</c:v>
                </c:pt>
                <c:pt idx="9">
                  <c:v>57.316250842886042</c:v>
                </c:pt>
                <c:pt idx="10">
                  <c:v>330.90221501890869</c:v>
                </c:pt>
                <c:pt idx="11">
                  <c:v>110.43148218057156</c:v>
                </c:pt>
                <c:pt idx="12">
                  <c:v>35.261919840767213</c:v>
                </c:pt>
                <c:pt idx="13">
                  <c:v>665.18779300558617</c:v>
                </c:pt>
                <c:pt idx="14">
                  <c:v>91.029356179916846</c:v>
                </c:pt>
                <c:pt idx="15">
                  <c:v>296.12113305065606</c:v>
                </c:pt>
                <c:pt idx="16">
                  <c:v>199.61312053224603</c:v>
                </c:pt>
                <c:pt idx="17">
                  <c:v>290.99657772174049</c:v>
                </c:pt>
                <c:pt idx="18">
                  <c:v>0</c:v>
                </c:pt>
                <c:pt idx="19">
                  <c:v>307.18746451686155</c:v>
                </c:pt>
                <c:pt idx="20">
                  <c:v>199.39684056247216</c:v>
                </c:pt>
                <c:pt idx="21">
                  <c:v>780.13167913288839</c:v>
                </c:pt>
                <c:pt idx="22">
                  <c:v>423.38044495965045</c:v>
                </c:pt>
                <c:pt idx="23">
                  <c:v>792.98894739338743</c:v>
                </c:pt>
                <c:pt idx="24">
                  <c:v>556.24585318776769</c:v>
                </c:pt>
                <c:pt idx="25">
                  <c:v>373.36792822416459</c:v>
                </c:pt>
                <c:pt idx="26">
                  <c:v>27.083333333333336</c:v>
                </c:pt>
                <c:pt idx="27">
                  <c:v>61.23664667805091</c:v>
                </c:pt>
                <c:pt idx="28">
                  <c:v>95.655375337118215</c:v>
                </c:pt>
                <c:pt idx="29">
                  <c:v>823.13979706877114</c:v>
                </c:pt>
                <c:pt idx="30">
                  <c:v>175.89844530901595</c:v>
                </c:pt>
                <c:pt idx="31">
                  <c:v>234.79137507403576</c:v>
                </c:pt>
                <c:pt idx="32">
                  <c:v>600.22887659736784</c:v>
                </c:pt>
                <c:pt idx="33">
                  <c:v>68.829691858148493</c:v>
                </c:pt>
                <c:pt idx="34">
                  <c:v>647.8881139801432</c:v>
                </c:pt>
                <c:pt idx="35">
                  <c:v>133.84487110149632</c:v>
                </c:pt>
              </c:numCache>
            </c:numRef>
          </c:val>
          <c:extLst>
            <c:ext xmlns:c16="http://schemas.microsoft.com/office/drawing/2014/chart" uri="{C3380CC4-5D6E-409C-BE32-E72D297353CC}">
              <c16:uniqueId val="{00000048-AEC0-42C4-8F27-3F4825BB046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[cu_semester_project.xlsx]p4!PivotTable4</c:name>
    <c:fmtId val="0"/>
  </c:pivotSource>
  <c:chart>
    <c:title>
      <c:layout>
        <c:manualLayout>
          <c:xMode val="edge"/>
          <c:yMode val="edge"/>
          <c:x val="7.7222222222222262E-2"/>
          <c:y val="0.21092155147273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6301224846894136"/>
          <c:y val="8.2064741907261596E-2"/>
          <c:w val="0.30513582677165352"/>
          <c:h val="0.77812846310877803"/>
        </c:manualLayout>
      </c:layout>
      <c:barChart>
        <c:barDir val="bar"/>
        <c:grouping val="clustered"/>
        <c:varyColors val="0"/>
        <c:ser>
          <c:idx val="0"/>
          <c:order val="0"/>
          <c:tx>
            <c:strRef>
              <c:f>'p4'!$B$3</c:f>
              <c:strCache>
                <c:ptCount val="1"/>
                <c:pt idx="0">
                  <c:v>Total</c:v>
                </c:pt>
              </c:strCache>
            </c:strRef>
          </c:tx>
          <c:spPr>
            <a:solidFill>
              <a:schemeClr val="accent1"/>
            </a:solidFill>
            <a:ln>
              <a:noFill/>
            </a:ln>
            <a:effectLst/>
          </c:spPr>
          <c:invertIfNegative val="0"/>
          <c:cat>
            <c:strRef>
              <c:f>'p4'!$A$4:$A$39</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'p4'!$B$4:$B$39</c:f>
              <c:numCache>
                <c:formatCode>General</c:formatCode>
                <c:ptCount val="36"/>
                <c:pt idx="0">
                  <c:v>0.929101436732092</c:v>
                </c:pt>
                <c:pt idx="1">
                  <c:v>8.2679792335269457</c:v>
                </c:pt>
                <c:pt idx="2">
                  <c:v>6.6778436969193642</c:v>
                </c:pt>
                <c:pt idx="3">
                  <c:v>3.4764537373302882</c:v>
                </c:pt>
                <c:pt idx="4">
                  <c:v>0.83866596011251315</c:v>
                </c:pt>
                <c:pt idx="5">
                  <c:v>4.53473020298748E-3</c:v>
                </c:pt>
                <c:pt idx="6">
                  <c:v>7.7442826769419337</c:v>
                </c:pt>
                <c:pt idx="7">
                  <c:v>2.6430998897412742E-2</c:v>
                </c:pt>
                <c:pt idx="8">
                  <c:v>1.0365097606828528E-3</c:v>
                </c:pt>
                <c:pt idx="9">
                  <c:v>1.1012916207255309E-2</c:v>
                </c:pt>
                <c:pt idx="10">
                  <c:v>0.15871555710456181</c:v>
                </c:pt>
                <c:pt idx="11">
                  <c:v>2.8046658486877138</c:v>
                </c:pt>
                <c:pt idx="12">
                  <c:v>0.2019898396130709</c:v>
                </c:pt>
                <c:pt idx="13">
                  <c:v>4.7981332459210098</c:v>
                </c:pt>
                <c:pt idx="14">
                  <c:v>2.6210740573267635</c:v>
                </c:pt>
                <c:pt idx="15">
                  <c:v>3.058351612614842</c:v>
                </c:pt>
                <c:pt idx="16">
                  <c:v>4.960217459747791</c:v>
                </c:pt>
                <c:pt idx="17">
                  <c:v>1.4652361104452976</c:v>
                </c:pt>
                <c:pt idx="18">
                  <c:v>0</c:v>
                </c:pt>
                <c:pt idx="19">
                  <c:v>12.268259091162328</c:v>
                </c:pt>
                <c:pt idx="20">
                  <c:v>7.9496411732772234</c:v>
                </c:pt>
                <c:pt idx="21">
                  <c:v>2.2567408764467412</c:v>
                </c:pt>
                <c:pt idx="22">
                  <c:v>1.230337085930546</c:v>
                </c:pt>
                <c:pt idx="23">
                  <c:v>2.1659167086669062</c:v>
                </c:pt>
                <c:pt idx="24">
                  <c:v>1.1948366266271584</c:v>
                </c:pt>
                <c:pt idx="25">
                  <c:v>7.5323164308822896</c:v>
                </c:pt>
                <c:pt idx="26">
                  <c:v>1.6843283611096356E-3</c:v>
                </c:pt>
                <c:pt idx="27">
                  <c:v>0.39957451274323974</c:v>
                </c:pt>
                <c:pt idx="28">
                  <c:v>4.2415275044343188</c:v>
                </c:pt>
                <c:pt idx="29">
                  <c:v>0.75678168901856779</c:v>
                </c:pt>
                <c:pt idx="30">
                  <c:v>2.9640292243927022</c:v>
                </c:pt>
                <c:pt idx="32">
                  <c:v>0.81547405421723429</c:v>
                </c:pt>
                <c:pt idx="33">
                  <c:v>2.1485551701754679</c:v>
                </c:pt>
                <c:pt idx="34">
                  <c:v>4.4895124646776914</c:v>
                </c:pt>
                <c:pt idx="35">
                  <c:v>1.5390874308939508</c:v>
                </c:pt>
              </c:numCache>
            </c:numRef>
          </c:val>
          <c:extLst>
            <c:ext xmlns:c16="http://schemas.microsoft.com/office/drawing/2014/chart" uri="{C3380CC4-5D6E-409C-BE32-E72D297353CC}">
              <c16:uniqueId val="{00000001-50E2-462B-A043-53FDDC363D6D}"/>
            </c:ext>
          </c:extLst>
        </c:ser>
        <c:dLbls>
          <c:showLegendKey val="0"/>
          <c:showVal val="0"/>
          <c:showCatName val="0"/>
          <c:showSerName val="0"/>
          <c:showPercent val="0"/>
          <c:showBubbleSize val="0"/>
        </c:dLbls>
        <c:gapWidth val="182"/>
        <c:axId val="1862457423"/>
        <c:axId val="1541848895"/>
      </c:barChart>
      <c:catAx>
        <c:axId val="1862457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48895"/>
        <c:crosses val="autoZero"/>
        <c:auto val="1"/>
        <c:lblAlgn val="ctr"/>
        <c:lblOffset val="100"/>
        <c:noMultiLvlLbl val="0"/>
      </c:catAx>
      <c:valAx>
        <c:axId val="1541848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45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634-4881-BA9D-8D1B3BE95E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634-4881-BA9D-8D1B3BE95E2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634-4881-BA9D-8D1B3BE95E2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634-4881-BA9D-8D1B3BE95E2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634-4881-BA9D-8D1B3BE95E2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634-4881-BA9D-8D1B3BE95E2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634-4881-BA9D-8D1B3BE95E2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634-4881-BA9D-8D1B3BE95E2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634-4881-BA9D-8D1B3BE95E2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634-4881-BA9D-8D1B3BE95E2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634-4881-BA9D-8D1B3BE95E2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634-4881-BA9D-8D1B3BE95E2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634-4881-BA9D-8D1B3BE95E2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634-4881-BA9D-8D1B3BE95E2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634-4881-BA9D-8D1B3BE95E2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634-4881-BA9D-8D1B3BE95E2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634-4881-BA9D-8D1B3BE95E27}"/>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E634-4881-BA9D-8D1B3BE95E27}"/>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634-4881-BA9D-8D1B3BE95E27}"/>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634-4881-BA9D-8D1B3BE95E27}"/>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634-4881-BA9D-8D1B3BE95E27}"/>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E634-4881-BA9D-8D1B3BE95E27}"/>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E634-4881-BA9D-8D1B3BE95E27}"/>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E634-4881-BA9D-8D1B3BE95E27}"/>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E634-4881-BA9D-8D1B3BE95E27}"/>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E634-4881-BA9D-8D1B3BE95E27}"/>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E634-4881-BA9D-8D1B3BE95E27}"/>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E634-4881-BA9D-8D1B3BE95E27}"/>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E634-4881-BA9D-8D1B3BE95E27}"/>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E634-4881-BA9D-8D1B3BE95E27}"/>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E634-4881-BA9D-8D1B3BE95E27}"/>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E634-4881-BA9D-8D1B3BE95E27}"/>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E634-4881-BA9D-8D1B3BE95E27}"/>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E634-4881-BA9D-8D1B3BE95E27}"/>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E634-4881-BA9D-8D1B3BE95E27}"/>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6DD3-4553-976E-D3C6E99A5227}"/>
              </c:ext>
            </c:extLst>
          </c:dPt>
          <c:cat>
            <c:strRef>
              <c:f>'p5'!$A$4:$A$39</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'p5'!$B$4:$B$39</c:f>
              <c:numCache>
                <c:formatCode>0.00</c:formatCode>
                <c:ptCount val="36"/>
                <c:pt idx="0">
                  <c:v>3.6026957637997432</c:v>
                </c:pt>
                <c:pt idx="1">
                  <c:v>4.0824100283057012</c:v>
                </c:pt>
                <c:pt idx="2">
                  <c:v>1.0965333878719705</c:v>
                </c:pt>
                <c:pt idx="3">
                  <c:v>0</c:v>
                </c:pt>
                <c:pt idx="4">
                  <c:v>0.11991694064717079</c:v>
                </c:pt>
                <c:pt idx="5">
                  <c:v>0</c:v>
                </c:pt>
                <c:pt idx="6">
                  <c:v>1.0726410384423366</c:v>
                </c:pt>
                <c:pt idx="7">
                  <c:v>39.799999999999997</c:v>
                </c:pt>
                <c:pt idx="8">
                  <c:v>0</c:v>
                </c:pt>
                <c:pt idx="9">
                  <c:v>11.142857142857142</c:v>
                </c:pt>
                <c:pt idx="10">
                  <c:v>0</c:v>
                </c:pt>
                <c:pt idx="11">
                  <c:v>4.9802494802494799</c:v>
                </c:pt>
                <c:pt idx="12">
                  <c:v>0.21502590673575128</c:v>
                </c:pt>
                <c:pt idx="13">
                  <c:v>5.7289465741020222E-2</c:v>
                </c:pt>
                <c:pt idx="14">
                  <c:v>6.9161113288906311</c:v>
                </c:pt>
                <c:pt idx="15">
                  <c:v>0.22866823038832421</c:v>
                </c:pt>
                <c:pt idx="16">
                  <c:v>7.2983973543627574</c:v>
                </c:pt>
                <c:pt idx="17">
                  <c:v>0</c:v>
                </c:pt>
                <c:pt idx="18">
                  <c:v>0</c:v>
                </c:pt>
                <c:pt idx="19">
                  <c:v>1.9900315132805968</c:v>
                </c:pt>
                <c:pt idx="20">
                  <c:v>7.6628511966701351</c:v>
                </c:pt>
                <c:pt idx="21">
                  <c:v>0.35171421721409735</c:v>
                </c:pt>
                <c:pt idx="22">
                  <c:v>92.75</c:v>
                </c:pt>
                <c:pt idx="23">
                  <c:v>2.2166479820627805</c:v>
                </c:pt>
                <c:pt idx="24">
                  <c:v>0.16929133858267717</c:v>
                </c:pt>
                <c:pt idx="25">
                  <c:v>1.6959098228663445</c:v>
                </c:pt>
                <c:pt idx="26">
                  <c:v>0</c:v>
                </c:pt>
                <c:pt idx="27">
                  <c:v>3.8698328935795952E-2</c:v>
                </c:pt>
                <c:pt idx="28">
                  <c:v>0.68479991216995117</c:v>
                </c:pt>
                <c:pt idx="29">
                  <c:v>14.015424164524422</c:v>
                </c:pt>
                <c:pt idx="30">
                  <c:v>8.8813559322033893</c:v>
                </c:pt>
                <c:pt idx="31">
                  <c:v>1.9791707366991338</c:v>
                </c:pt>
                <c:pt idx="32">
                  <c:v>2087.5</c:v>
                </c:pt>
                <c:pt idx="33">
                  <c:v>8.2112676056338021</c:v>
                </c:pt>
                <c:pt idx="34">
                  <c:v>2.4929691451694485</c:v>
                </c:pt>
                <c:pt idx="35">
                  <c:v>1.8700954400848355</c:v>
                </c:pt>
              </c:numCache>
            </c:numRef>
          </c:val>
          <c:extLst>
            <c:ext xmlns:c16="http://schemas.microsoft.com/office/drawing/2014/chart" uri="{C3380CC4-5D6E-409C-BE32-E72D297353CC}">
              <c16:uniqueId val="{00000000-CB67-4ABB-9418-E31DCC3EF1A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7760249691972"/>
          <c:y val="0.16840097635910409"/>
          <c:w val="0.86218637394901909"/>
          <c:h val="0.49333924319062766"/>
        </c:manualLayout>
      </c:layout>
      <c:barChart>
        <c:barDir val="col"/>
        <c:grouping val="clustered"/>
        <c:varyColors val="0"/>
        <c:ser>
          <c:idx val="0"/>
          <c:order val="0"/>
          <c:tx>
            <c:strRef>
              <c:f>'p1'!$B$3</c:f>
              <c:strCache>
                <c:ptCount val="1"/>
                <c:pt idx="0">
                  <c:v>Total</c:v>
                </c:pt>
              </c:strCache>
            </c:strRef>
          </c:tx>
          <c:spPr>
            <a:solidFill>
              <a:schemeClr val="accent1"/>
            </a:solidFill>
            <a:ln>
              <a:noFill/>
            </a:ln>
            <a:effectLst/>
          </c:spPr>
          <c:invertIfNegative val="0"/>
          <c:cat>
            <c:strRef>
              <c:f>'p1'!$A$4:$A$39</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'p1'!$B$4:$B$39</c:f>
              <c:numCache>
                <c:formatCode>#,##0.00</c:formatCode>
                <c:ptCount val="36"/>
                <c:pt idx="0">
                  <c:v>7171</c:v>
                </c:pt>
                <c:pt idx="1">
                  <c:v>63814</c:v>
                </c:pt>
                <c:pt idx="2">
                  <c:v>51541</c:v>
                </c:pt>
                <c:pt idx="3">
                  <c:v>26832</c:v>
                </c:pt>
                <c:pt idx="4">
                  <c:v>6473</c:v>
                </c:pt>
                <c:pt idx="5">
                  <c:v>35</c:v>
                </c:pt>
                <c:pt idx="6">
                  <c:v>59772</c:v>
                </c:pt>
                <c:pt idx="7">
                  <c:v>204</c:v>
                </c:pt>
                <c:pt idx="8">
                  <c:v>8</c:v>
                </c:pt>
                <c:pt idx="9">
                  <c:v>85</c:v>
                </c:pt>
                <c:pt idx="10">
                  <c:v>1225</c:v>
                </c:pt>
                <c:pt idx="11">
                  <c:v>21647</c:v>
                </c:pt>
                <c:pt idx="12">
                  <c:v>1559</c:v>
                </c:pt>
                <c:pt idx="13">
                  <c:v>37033</c:v>
                </c:pt>
                <c:pt idx="14">
                  <c:v>20230</c:v>
                </c:pt>
                <c:pt idx="15">
                  <c:v>23605</c:v>
                </c:pt>
                <c:pt idx="16">
                  <c:v>38284</c:v>
                </c:pt>
                <c:pt idx="17">
                  <c:v>11309</c:v>
                </c:pt>
                <c:pt idx="18">
                  <c:v>0</c:v>
                </c:pt>
                <c:pt idx="19">
                  <c:v>94689</c:v>
                </c:pt>
                <c:pt idx="20">
                  <c:v>61357</c:v>
                </c:pt>
                <c:pt idx="21">
                  <c:v>17418</c:v>
                </c:pt>
                <c:pt idx="22">
                  <c:v>9496</c:v>
                </c:pt>
                <c:pt idx="23">
                  <c:v>16717</c:v>
                </c:pt>
                <c:pt idx="24">
                  <c:v>9222</c:v>
                </c:pt>
                <c:pt idx="25">
                  <c:v>58136</c:v>
                </c:pt>
                <c:pt idx="26">
                  <c:v>13</c:v>
                </c:pt>
                <c:pt idx="27">
                  <c:v>3084</c:v>
                </c:pt>
                <c:pt idx="28">
                  <c:v>32737</c:v>
                </c:pt>
                <c:pt idx="29">
                  <c:v>5841</c:v>
                </c:pt>
                <c:pt idx="30">
                  <c:v>22877</c:v>
                </c:pt>
                <c:pt idx="31">
                  <c:v>771821</c:v>
                </c:pt>
                <c:pt idx="32">
                  <c:v>6294</c:v>
                </c:pt>
                <c:pt idx="33">
                  <c:v>16583</c:v>
                </c:pt>
                <c:pt idx="34">
                  <c:v>34651</c:v>
                </c:pt>
                <c:pt idx="35">
                  <c:v>11879</c:v>
                </c:pt>
              </c:numCache>
            </c:numRef>
          </c:val>
          <c:extLst>
            <c:ext xmlns:c16="http://schemas.microsoft.com/office/drawing/2014/chart" uri="{C3380CC4-5D6E-409C-BE32-E72D297353CC}">
              <c16:uniqueId val="{00000000-3287-4CF2-B055-F746FE30616A}"/>
            </c:ext>
          </c:extLst>
        </c:ser>
        <c:dLbls>
          <c:showLegendKey val="0"/>
          <c:showVal val="0"/>
          <c:showCatName val="0"/>
          <c:showSerName val="0"/>
          <c:showPercent val="0"/>
          <c:showBubbleSize val="0"/>
        </c:dLbls>
        <c:gapWidth val="219"/>
        <c:overlap val="-27"/>
        <c:axId val="1542472271"/>
        <c:axId val="1857801183"/>
      </c:barChart>
      <c:catAx>
        <c:axId val="154247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01183"/>
        <c:crosses val="autoZero"/>
        <c:auto val="1"/>
        <c:lblAlgn val="ctr"/>
        <c:lblOffset val="100"/>
        <c:noMultiLvlLbl val="0"/>
      </c:catAx>
      <c:valAx>
        <c:axId val="18578011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72271"/>
        <c:crosses val="autoZero"/>
        <c:crossBetween val="between"/>
      </c:valAx>
      <c:spPr>
        <a:noFill/>
        <a:ln>
          <a:noFill/>
        </a:ln>
        <a:effectLst/>
      </c:spPr>
    </c:plotArea>
    <c:legend>
      <c:legendPos val="r"/>
      <c:layout>
        <c:manualLayout>
          <c:xMode val="edge"/>
          <c:yMode val="edge"/>
          <c:x val="0.61708167405798409"/>
          <c:y val="2.9650778385526273E-2"/>
          <c:w val="9.1365630822864696E-2"/>
          <c:h val="6.9751136530420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2969402314644"/>
          <c:y val="0.18479186812174794"/>
          <c:w val="0.6479945040426992"/>
          <c:h val="0.47917386149099783"/>
        </c:manualLayout>
      </c:layout>
      <c:barChart>
        <c:barDir val="col"/>
        <c:grouping val="clustered"/>
        <c:varyColors val="0"/>
        <c:ser>
          <c:idx val="0"/>
          <c:order val="0"/>
          <c:tx>
            <c:strRef>
              <c:f>'p2'!$B$5</c:f>
              <c:strCache>
                <c:ptCount val="1"/>
                <c:pt idx="0">
                  <c:v>Sum of RFA (as revised by SFDs) - Reserved Forests</c:v>
                </c:pt>
              </c:strCache>
            </c:strRef>
          </c:tx>
          <c:spPr>
            <a:solidFill>
              <a:schemeClr val="accent1"/>
            </a:solidFill>
            <a:ln>
              <a:noFill/>
            </a:ln>
            <a:effectLst/>
          </c:spPr>
          <c:invertIfNegative val="0"/>
          <c:cat>
            <c:strRef>
              <c:f>'p2'!$A$6:$A$41</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'p2'!$B$6:$B$41</c:f>
              <c:numCache>
                <c:formatCode>#,##0.00</c:formatCode>
                <c:ptCount val="36"/>
                <c:pt idx="0">
                  <c:v>5613</c:v>
                </c:pt>
                <c:pt idx="1">
                  <c:v>50479</c:v>
                </c:pt>
                <c:pt idx="2">
                  <c:v>10723</c:v>
                </c:pt>
                <c:pt idx="3">
                  <c:v>17864</c:v>
                </c:pt>
                <c:pt idx="4">
                  <c:v>693</c:v>
                </c:pt>
                <c:pt idx="5">
                  <c:v>32</c:v>
                </c:pt>
                <c:pt idx="6">
                  <c:v>25782</c:v>
                </c:pt>
                <c:pt idx="7">
                  <c:v>199</c:v>
                </c:pt>
                <c:pt idx="8">
                  <c:v>0.24</c:v>
                </c:pt>
                <c:pt idx="9">
                  <c:v>78</c:v>
                </c:pt>
                <c:pt idx="10">
                  <c:v>253</c:v>
                </c:pt>
                <c:pt idx="11">
                  <c:v>14373</c:v>
                </c:pt>
                <c:pt idx="12">
                  <c:v>249</c:v>
                </c:pt>
                <c:pt idx="13">
                  <c:v>1898</c:v>
                </c:pt>
                <c:pt idx="14">
                  <c:v>17643</c:v>
                </c:pt>
                <c:pt idx="15">
                  <c:v>4387</c:v>
                </c:pt>
                <c:pt idx="16">
                  <c:v>28690</c:v>
                </c:pt>
                <c:pt idx="17">
                  <c:v>11309</c:v>
                </c:pt>
                <c:pt idx="18">
                  <c:v>0</c:v>
                </c:pt>
                <c:pt idx="19">
                  <c:v>61886</c:v>
                </c:pt>
                <c:pt idx="20">
                  <c:v>51548</c:v>
                </c:pt>
                <c:pt idx="21">
                  <c:v>1467</c:v>
                </c:pt>
                <c:pt idx="22">
                  <c:v>1113</c:v>
                </c:pt>
                <c:pt idx="23">
                  <c:v>7909</c:v>
                </c:pt>
                <c:pt idx="24">
                  <c:v>86</c:v>
                </c:pt>
                <c:pt idx="25">
                  <c:v>26329</c:v>
                </c:pt>
                <c:pt idx="26">
                  <c:v>0</c:v>
                </c:pt>
                <c:pt idx="27">
                  <c:v>44</c:v>
                </c:pt>
                <c:pt idx="28">
                  <c:v>12475</c:v>
                </c:pt>
                <c:pt idx="29">
                  <c:v>5452</c:v>
                </c:pt>
                <c:pt idx="30">
                  <c:v>19388</c:v>
                </c:pt>
                <c:pt idx="31">
                  <c:v>425494</c:v>
                </c:pt>
                <c:pt idx="32">
                  <c:v>4175</c:v>
                </c:pt>
                <c:pt idx="33">
                  <c:v>11660</c:v>
                </c:pt>
                <c:pt idx="34">
                  <c:v>24643</c:v>
                </c:pt>
                <c:pt idx="35">
                  <c:v>7054</c:v>
                </c:pt>
              </c:numCache>
            </c:numRef>
          </c:val>
          <c:extLst>
            <c:ext xmlns:c16="http://schemas.microsoft.com/office/drawing/2014/chart" uri="{C3380CC4-5D6E-409C-BE32-E72D297353CC}">
              <c16:uniqueId val="{00000004-E308-4859-AC27-59445D56DC4F}"/>
            </c:ext>
          </c:extLst>
        </c:ser>
        <c:ser>
          <c:idx val="1"/>
          <c:order val="1"/>
          <c:tx>
            <c:strRef>
              <c:f>'p2'!$C$5</c:f>
              <c:strCache>
                <c:ptCount val="1"/>
                <c:pt idx="0">
                  <c:v>Sum of RFA (as revised by SFDs) - Protected Forests</c:v>
                </c:pt>
              </c:strCache>
            </c:strRef>
          </c:tx>
          <c:spPr>
            <a:solidFill>
              <a:schemeClr val="accent2"/>
            </a:solidFill>
            <a:ln>
              <a:noFill/>
            </a:ln>
            <a:effectLst/>
          </c:spPr>
          <c:invertIfNegative val="0"/>
          <c:cat>
            <c:strRef>
              <c:f>'p2'!$A$6:$A$41</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'p2'!$C$6:$C$41</c:f>
              <c:numCache>
                <c:formatCode>#,##0.00</c:formatCode>
                <c:ptCount val="36"/>
                <c:pt idx="0">
                  <c:v>1558</c:v>
                </c:pt>
                <c:pt idx="1">
                  <c:v>12365</c:v>
                </c:pt>
                <c:pt idx="2">
                  <c:v>9779</c:v>
                </c:pt>
                <c:pt idx="3">
                  <c:v>0</c:v>
                </c:pt>
                <c:pt idx="4">
                  <c:v>5779</c:v>
                </c:pt>
                <c:pt idx="5">
                  <c:v>0</c:v>
                </c:pt>
                <c:pt idx="6">
                  <c:v>24036</c:v>
                </c:pt>
                <c:pt idx="7">
                  <c:v>5</c:v>
                </c:pt>
                <c:pt idx="8">
                  <c:v>0</c:v>
                </c:pt>
                <c:pt idx="9">
                  <c:v>7</c:v>
                </c:pt>
                <c:pt idx="10">
                  <c:v>0</c:v>
                </c:pt>
                <c:pt idx="11">
                  <c:v>2886</c:v>
                </c:pt>
                <c:pt idx="12">
                  <c:v>1158</c:v>
                </c:pt>
                <c:pt idx="13">
                  <c:v>33130</c:v>
                </c:pt>
                <c:pt idx="14">
                  <c:v>2551</c:v>
                </c:pt>
                <c:pt idx="15">
                  <c:v>19185</c:v>
                </c:pt>
                <c:pt idx="16">
                  <c:v>3931</c:v>
                </c:pt>
                <c:pt idx="17">
                  <c:v>0</c:v>
                </c:pt>
                <c:pt idx="18">
                  <c:v>0</c:v>
                </c:pt>
                <c:pt idx="19">
                  <c:v>31098</c:v>
                </c:pt>
                <c:pt idx="20">
                  <c:v>6727</c:v>
                </c:pt>
                <c:pt idx="21">
                  <c:v>4171</c:v>
                </c:pt>
                <c:pt idx="22">
                  <c:v>12</c:v>
                </c:pt>
                <c:pt idx="23">
                  <c:v>3568</c:v>
                </c:pt>
                <c:pt idx="24">
                  <c:v>508</c:v>
                </c:pt>
                <c:pt idx="25">
                  <c:v>15525</c:v>
                </c:pt>
                <c:pt idx="26">
                  <c:v>2</c:v>
                </c:pt>
                <c:pt idx="27">
                  <c:v>1137</c:v>
                </c:pt>
                <c:pt idx="28">
                  <c:v>18217</c:v>
                </c:pt>
                <c:pt idx="29">
                  <c:v>389</c:v>
                </c:pt>
                <c:pt idx="30">
                  <c:v>2183</c:v>
                </c:pt>
                <c:pt idx="31">
                  <c:v>214986</c:v>
                </c:pt>
                <c:pt idx="32">
                  <c:v>2</c:v>
                </c:pt>
                <c:pt idx="33">
                  <c:v>1420</c:v>
                </c:pt>
                <c:pt idx="34">
                  <c:v>9885</c:v>
                </c:pt>
                <c:pt idx="35">
                  <c:v>3772</c:v>
                </c:pt>
              </c:numCache>
            </c:numRef>
          </c:val>
          <c:extLst>
            <c:ext xmlns:c16="http://schemas.microsoft.com/office/drawing/2014/chart" uri="{C3380CC4-5D6E-409C-BE32-E72D297353CC}">
              <c16:uniqueId val="{00000005-E308-4859-AC27-59445D56DC4F}"/>
            </c:ext>
          </c:extLst>
        </c:ser>
        <c:ser>
          <c:idx val="2"/>
          <c:order val="2"/>
          <c:tx>
            <c:strRef>
              <c:f>'p2'!$D$5</c:f>
              <c:strCache>
                <c:ptCount val="1"/>
                <c:pt idx="0">
                  <c:v>Sum of RFA (as revised by SFDs) - Unclassed Forests</c:v>
                </c:pt>
              </c:strCache>
            </c:strRef>
          </c:tx>
          <c:spPr>
            <a:solidFill>
              <a:schemeClr val="accent3"/>
            </a:solidFill>
            <a:ln>
              <a:noFill/>
            </a:ln>
            <a:effectLst/>
          </c:spPr>
          <c:invertIfNegative val="0"/>
          <c:cat>
            <c:strRef>
              <c:f>'p2'!$A$6:$A$41</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'p2'!$D$6:$D$41</c:f>
              <c:numCache>
                <c:formatCode>#,##0.00</c:formatCode>
                <c:ptCount val="36"/>
                <c:pt idx="0">
                  <c:v>0</c:v>
                </c:pt>
                <c:pt idx="1">
                  <c:v>970</c:v>
                </c:pt>
                <c:pt idx="2">
                  <c:v>31039</c:v>
                </c:pt>
                <c:pt idx="3">
                  <c:v>8968</c:v>
                </c:pt>
                <c:pt idx="4">
                  <c:v>1</c:v>
                </c:pt>
                <c:pt idx="5">
                  <c:v>3</c:v>
                </c:pt>
                <c:pt idx="6">
                  <c:v>9954</c:v>
                </c:pt>
                <c:pt idx="7">
                  <c:v>0</c:v>
                </c:pt>
                <c:pt idx="8">
                  <c:v>8.0299999999999994</c:v>
                </c:pt>
                <c:pt idx="9">
                  <c:v>0</c:v>
                </c:pt>
                <c:pt idx="10">
                  <c:v>972</c:v>
                </c:pt>
                <c:pt idx="11">
                  <c:v>4388</c:v>
                </c:pt>
                <c:pt idx="12">
                  <c:v>152</c:v>
                </c:pt>
                <c:pt idx="13">
                  <c:v>2005</c:v>
                </c:pt>
                <c:pt idx="14">
                  <c:v>36</c:v>
                </c:pt>
                <c:pt idx="15">
                  <c:v>33</c:v>
                </c:pt>
                <c:pt idx="16">
                  <c:v>5663</c:v>
                </c:pt>
                <c:pt idx="17">
                  <c:v>0</c:v>
                </c:pt>
                <c:pt idx="18">
                  <c:v>0</c:v>
                </c:pt>
                <c:pt idx="19">
                  <c:v>1705</c:v>
                </c:pt>
                <c:pt idx="20">
                  <c:v>3082</c:v>
                </c:pt>
                <c:pt idx="21">
                  <c:v>11780</c:v>
                </c:pt>
                <c:pt idx="22">
                  <c:v>8371</c:v>
                </c:pt>
                <c:pt idx="23">
                  <c:v>5240</c:v>
                </c:pt>
                <c:pt idx="24">
                  <c:v>8628</c:v>
                </c:pt>
                <c:pt idx="25">
                  <c:v>16282</c:v>
                </c:pt>
                <c:pt idx="26">
                  <c:v>11</c:v>
                </c:pt>
                <c:pt idx="27">
                  <c:v>1903</c:v>
                </c:pt>
                <c:pt idx="28">
                  <c:v>2045</c:v>
                </c:pt>
                <c:pt idx="29">
                  <c:v>0</c:v>
                </c:pt>
                <c:pt idx="30">
                  <c:v>1306</c:v>
                </c:pt>
                <c:pt idx="31">
                  <c:v>131341</c:v>
                </c:pt>
                <c:pt idx="32">
                  <c:v>2117</c:v>
                </c:pt>
                <c:pt idx="33">
                  <c:v>3503</c:v>
                </c:pt>
                <c:pt idx="34">
                  <c:v>123</c:v>
                </c:pt>
                <c:pt idx="35">
                  <c:v>1053</c:v>
                </c:pt>
              </c:numCache>
            </c:numRef>
          </c:val>
          <c:extLst>
            <c:ext xmlns:c16="http://schemas.microsoft.com/office/drawing/2014/chart" uri="{C3380CC4-5D6E-409C-BE32-E72D297353CC}">
              <c16:uniqueId val="{00000006-E308-4859-AC27-59445D56DC4F}"/>
            </c:ext>
          </c:extLst>
        </c:ser>
        <c:dLbls>
          <c:showLegendKey val="0"/>
          <c:showVal val="0"/>
          <c:showCatName val="0"/>
          <c:showSerName val="0"/>
          <c:showPercent val="0"/>
          <c:showBubbleSize val="0"/>
        </c:dLbls>
        <c:gapWidth val="219"/>
        <c:overlap val="-27"/>
        <c:axId val="1867113183"/>
        <c:axId val="1867114143"/>
      </c:barChart>
      <c:catAx>
        <c:axId val="186711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14143"/>
        <c:crosses val="autoZero"/>
        <c:auto val="1"/>
        <c:lblAlgn val="ctr"/>
        <c:lblOffset val="100"/>
        <c:noMultiLvlLbl val="0"/>
      </c:catAx>
      <c:valAx>
        <c:axId val="186711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13183"/>
        <c:crosses val="autoZero"/>
        <c:crossBetween val="between"/>
      </c:valAx>
      <c:spPr>
        <a:noFill/>
        <a:ln>
          <a:noFill/>
        </a:ln>
        <a:effectLst/>
      </c:spPr>
    </c:plotArea>
    <c:legend>
      <c:legendPos val="r"/>
      <c:layout>
        <c:manualLayout>
          <c:xMode val="edge"/>
          <c:yMode val="edge"/>
          <c:x val="0.75824992513519707"/>
          <c:y val="0.35745470138601099"/>
          <c:w val="0.2417500683313302"/>
          <c:h val="0.38696379586981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[cu_semester_project.xlsx]p3!PivotTable3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s>
    <c:plotArea>
      <c:layout/>
      <c:pieChart>
        <c:varyColors val="1"/>
        <c:ser>
          <c:idx val="0"/>
          <c:order val="0"/>
          <c:tx>
            <c:strRef>
              <c:f>'p3'!$B$3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C8-4640-AE35-A8CC608C5FA6}"/>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cat>
            <c:strRef>
              <c:f>'p3'!$A$4:$A$39</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'p3'!$B$4:$B$39</c:f>
              <c:numCache>
                <c:formatCode>0.00</c:formatCode>
                <c:ptCount val="36"/>
                <c:pt idx="0">
                  <c:v>869.31749302945821</c:v>
                </c:pt>
                <c:pt idx="1">
                  <c:v>231.99270001345118</c:v>
                </c:pt>
                <c:pt idx="2">
                  <c:v>615.46636733816558</c:v>
                </c:pt>
                <c:pt idx="3">
                  <c:v>342.0790943165303</c:v>
                </c:pt>
                <c:pt idx="4">
                  <c:v>68.742499707953243</c:v>
                </c:pt>
                <c:pt idx="5">
                  <c:v>307.01754385964915</c:v>
                </c:pt>
                <c:pt idx="6">
                  <c:v>442.13002344830647</c:v>
                </c:pt>
                <c:pt idx="7">
                  <c:v>415.47861507128306</c:v>
                </c:pt>
                <c:pt idx="8">
                  <c:v>71.428571428571431</c:v>
                </c:pt>
                <c:pt idx="9">
                  <c:v>57.316250842886042</c:v>
                </c:pt>
                <c:pt idx="10">
                  <c:v>330.90221501890869</c:v>
                </c:pt>
                <c:pt idx="11">
                  <c:v>110.43148218057156</c:v>
                </c:pt>
                <c:pt idx="12">
                  <c:v>35.261919840767213</c:v>
                </c:pt>
                <c:pt idx="13">
                  <c:v>665.18779300558617</c:v>
                </c:pt>
                <c:pt idx="14">
                  <c:v>91.029356179916846</c:v>
                </c:pt>
                <c:pt idx="15">
                  <c:v>296.12113305065606</c:v>
                </c:pt>
                <c:pt idx="16">
                  <c:v>199.61312053224603</c:v>
                </c:pt>
                <c:pt idx="17">
                  <c:v>290.99657772174049</c:v>
                </c:pt>
                <c:pt idx="18">
                  <c:v>0</c:v>
                </c:pt>
                <c:pt idx="19">
                  <c:v>307.18746451686155</c:v>
                </c:pt>
                <c:pt idx="20">
                  <c:v>199.39684056247216</c:v>
                </c:pt>
                <c:pt idx="21">
                  <c:v>780.13167913288839</c:v>
                </c:pt>
                <c:pt idx="22">
                  <c:v>423.38044495965045</c:v>
                </c:pt>
                <c:pt idx="23">
                  <c:v>792.98894739338743</c:v>
                </c:pt>
                <c:pt idx="24">
                  <c:v>556.24585318776769</c:v>
                </c:pt>
                <c:pt idx="25">
                  <c:v>373.36792822416459</c:v>
                </c:pt>
                <c:pt idx="26">
                  <c:v>27.083333333333336</c:v>
                </c:pt>
                <c:pt idx="27">
                  <c:v>61.23664667805091</c:v>
                </c:pt>
                <c:pt idx="28">
                  <c:v>95.655375337118215</c:v>
                </c:pt>
                <c:pt idx="29">
                  <c:v>823.13979706877114</c:v>
                </c:pt>
                <c:pt idx="30">
                  <c:v>175.89844530901595</c:v>
                </c:pt>
                <c:pt idx="31">
                  <c:v>234.79137507403576</c:v>
                </c:pt>
                <c:pt idx="32">
                  <c:v>600.22887659736784</c:v>
                </c:pt>
                <c:pt idx="33">
                  <c:v>68.829691858148493</c:v>
                </c:pt>
                <c:pt idx="34">
                  <c:v>647.8881139801432</c:v>
                </c:pt>
                <c:pt idx="35">
                  <c:v>133.84487110149632</c:v>
                </c:pt>
              </c:numCache>
            </c:numRef>
          </c:val>
          <c:extLst>
            <c:ext xmlns:c16="http://schemas.microsoft.com/office/drawing/2014/chart" uri="{C3380CC4-5D6E-409C-BE32-E72D297353CC}">
              <c16:uniqueId val="{00000048-C9BF-47E9-A49A-37A1DDB834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[cu_semester_project.xlsx]p4!PivotTable4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6301224846894136"/>
          <c:y val="8.2064741907261596E-2"/>
          <c:w val="0.30513582677165352"/>
          <c:h val="0.77812846310877803"/>
        </c:manualLayout>
      </c:layout>
      <c:barChart>
        <c:barDir val="bar"/>
        <c:grouping val="clustered"/>
        <c:varyColors val="0"/>
        <c:ser>
          <c:idx val="0"/>
          <c:order val="0"/>
          <c:tx>
            <c:strRef>
              <c:f>'p4'!$B$3</c:f>
              <c:strCache>
                <c:ptCount val="1"/>
                <c:pt idx="0">
                  <c:v>Total</c:v>
                </c:pt>
              </c:strCache>
            </c:strRef>
          </c:tx>
          <c:spPr>
            <a:solidFill>
              <a:schemeClr val="accent1"/>
            </a:solidFill>
            <a:ln>
              <a:noFill/>
            </a:ln>
            <a:effectLst/>
          </c:spPr>
          <c:invertIfNegative val="0"/>
          <c:cat>
            <c:strRef>
              <c:f>'p4'!$A$4:$A$39</c:f>
              <c:strCache>
                <c:ptCount val="36"/>
                <c:pt idx="0">
                  <c:v>Andaman and Nicobar Islands</c:v>
                </c:pt>
                <c:pt idx="1">
                  <c:v>Andhra Pradesh</c:v>
                </c:pt>
                <c:pt idx="2">
                  <c:v>Arunachal Pradesh</c:v>
                </c:pt>
                <c:pt idx="3">
                  <c:v>Assam</c:v>
                </c:pt>
                <c:pt idx="4">
                  <c:v>Bihar</c:v>
                </c:pt>
                <c:pt idx="5">
                  <c:v>Chandigarh</c:v>
                </c:pt>
                <c:pt idx="6">
                  <c:v>Chhattisgarh</c:v>
                </c:pt>
                <c:pt idx="7">
                  <c:v>Dadra and NagarHaveli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Total</c:v>
                </c:pt>
                <c:pt idx="32">
                  <c:v>Tripura</c:v>
                </c:pt>
                <c:pt idx="33">
                  <c:v>Uttar Pradesh</c:v>
                </c:pt>
                <c:pt idx="34">
                  <c:v>Uttarakhand</c:v>
                </c:pt>
                <c:pt idx="35">
                  <c:v>West Bengal</c:v>
                </c:pt>
              </c:strCache>
            </c:strRef>
          </c:cat>
          <c:val>
            <c:numRef>
              <c:f>'p4'!$B$4:$B$39</c:f>
              <c:numCache>
                <c:formatCode>General</c:formatCode>
                <c:ptCount val="36"/>
                <c:pt idx="0">
                  <c:v>0.929101436732092</c:v>
                </c:pt>
                <c:pt idx="1">
                  <c:v>8.2679792335269457</c:v>
                </c:pt>
                <c:pt idx="2">
                  <c:v>6.6778436969193642</c:v>
                </c:pt>
                <c:pt idx="3">
                  <c:v>3.4764537373302882</c:v>
                </c:pt>
                <c:pt idx="4">
                  <c:v>0.83866596011251315</c:v>
                </c:pt>
                <c:pt idx="5">
                  <c:v>4.53473020298748E-3</c:v>
                </c:pt>
                <c:pt idx="6">
                  <c:v>7.7442826769419337</c:v>
                </c:pt>
                <c:pt idx="7">
                  <c:v>2.6430998897412742E-2</c:v>
                </c:pt>
                <c:pt idx="8">
                  <c:v>1.0365097606828528E-3</c:v>
                </c:pt>
                <c:pt idx="9">
                  <c:v>1.1012916207255309E-2</c:v>
                </c:pt>
                <c:pt idx="10">
                  <c:v>0.15871555710456181</c:v>
                </c:pt>
                <c:pt idx="11">
                  <c:v>2.8046658486877138</c:v>
                </c:pt>
                <c:pt idx="12">
                  <c:v>0.2019898396130709</c:v>
                </c:pt>
                <c:pt idx="13">
                  <c:v>4.7981332459210098</c:v>
                </c:pt>
                <c:pt idx="14">
                  <c:v>2.6210740573267635</c:v>
                </c:pt>
                <c:pt idx="15">
                  <c:v>3.058351612614842</c:v>
                </c:pt>
                <c:pt idx="16">
                  <c:v>4.960217459747791</c:v>
                </c:pt>
                <c:pt idx="17">
                  <c:v>1.4652361104452976</c:v>
                </c:pt>
                <c:pt idx="18">
                  <c:v>0</c:v>
                </c:pt>
                <c:pt idx="19">
                  <c:v>12.268259091162328</c:v>
                </c:pt>
                <c:pt idx="20">
                  <c:v>7.9496411732772234</c:v>
                </c:pt>
                <c:pt idx="21">
                  <c:v>2.2567408764467412</c:v>
                </c:pt>
                <c:pt idx="22">
                  <c:v>1.230337085930546</c:v>
                </c:pt>
                <c:pt idx="23">
                  <c:v>2.1659167086669062</c:v>
                </c:pt>
                <c:pt idx="24">
                  <c:v>1.1948366266271584</c:v>
                </c:pt>
                <c:pt idx="25">
                  <c:v>7.5323164308822896</c:v>
                </c:pt>
                <c:pt idx="26">
                  <c:v>1.6843283611096356E-3</c:v>
                </c:pt>
                <c:pt idx="27">
                  <c:v>0.39957451274323974</c:v>
                </c:pt>
                <c:pt idx="28">
                  <c:v>4.2415275044343188</c:v>
                </c:pt>
                <c:pt idx="29">
                  <c:v>0.75678168901856779</c:v>
                </c:pt>
                <c:pt idx="30">
                  <c:v>2.9640292243927022</c:v>
                </c:pt>
                <c:pt idx="32">
                  <c:v>0.81547405421723429</c:v>
                </c:pt>
                <c:pt idx="33">
                  <c:v>2.1485551701754679</c:v>
                </c:pt>
                <c:pt idx="34">
                  <c:v>4.4895124646776914</c:v>
                </c:pt>
                <c:pt idx="35">
                  <c:v>1.5390874308939508</c:v>
                </c:pt>
              </c:numCache>
            </c:numRef>
          </c:val>
          <c:extLst>
            <c:ext xmlns:c16="http://schemas.microsoft.com/office/drawing/2014/chart" uri="{C3380CC4-5D6E-409C-BE32-E72D297353CC}">
              <c16:uniqueId val="{00000002-A06E-4A36-A76C-671D91887B93}"/>
            </c:ext>
          </c:extLst>
        </c:ser>
        <c:dLbls>
          <c:showLegendKey val="0"/>
          <c:showVal val="0"/>
          <c:showCatName val="0"/>
          <c:showSerName val="0"/>
          <c:showPercent val="0"/>
          <c:showBubbleSize val="0"/>
        </c:dLbls>
        <c:gapWidth val="182"/>
        <c:axId val="1862457423"/>
        <c:axId val="1541848895"/>
      </c:barChart>
      <c:catAx>
        <c:axId val="1862457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48895"/>
        <c:crosses val="autoZero"/>
        <c:auto val="1"/>
        <c:lblAlgn val="ctr"/>
        <c:lblOffset val="100"/>
        <c:noMultiLvlLbl val="0"/>
      </c:catAx>
      <c:valAx>
        <c:axId val="1541848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45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228600</xdr:colOff>
      <xdr:row>4</xdr:row>
      <xdr:rowOff>76200</xdr:rowOff>
    </xdr:from>
    <xdr:to>
      <xdr:col>14</xdr:col>
      <xdr:colOff>129540</xdr:colOff>
      <xdr:row>27</xdr:row>
      <xdr:rowOff>114300</xdr:rowOff>
    </xdr:to>
    <xdr:graphicFrame macro="">
      <xdr:nvGraphicFramePr>
        <xdr:cNvPr id="3" name="Chart 2">
          <a:extLst>
            <a:ext uri="{FF2B5EF4-FFF2-40B4-BE49-F238E27FC236}">
              <a16:creationId xmlns:a16="http://schemas.microsoft.com/office/drawing/2014/main" id="{8514FB42-44E1-09C1-81A9-A57C77869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99060</xdr:colOff>
      <xdr:row>6</xdr:row>
      <xdr:rowOff>45720</xdr:rowOff>
    </xdr:from>
    <xdr:to>
      <xdr:col>15</xdr:col>
      <xdr:colOff>289560</xdr:colOff>
      <xdr:row>25</xdr:row>
      <xdr:rowOff>45720</xdr:rowOff>
    </xdr:to>
    <xdr:graphicFrame macro="">
      <xdr:nvGraphicFramePr>
        <xdr:cNvPr id="3" name="Chart 2">
          <a:extLst>
            <a:ext uri="{FF2B5EF4-FFF2-40B4-BE49-F238E27FC236}">
              <a16:creationId xmlns:a16="http://schemas.microsoft.com/office/drawing/2014/main" id="{6B55C857-8921-6FF4-7F50-47153C859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2</xdr:row>
      <xdr:rowOff>160020</xdr:rowOff>
    </xdr:from>
    <xdr:to>
      <xdr:col>10</xdr:col>
      <xdr:colOff>228600</xdr:colOff>
      <xdr:row>17</xdr:row>
      <xdr:rowOff>160020</xdr:rowOff>
    </xdr:to>
    <xdr:graphicFrame macro="">
      <xdr:nvGraphicFramePr>
        <xdr:cNvPr id="2" name="Chart 1">
          <a:extLst>
            <a:ext uri="{FF2B5EF4-FFF2-40B4-BE49-F238E27FC236}">
              <a16:creationId xmlns:a16="http://schemas.microsoft.com/office/drawing/2014/main" id="{899D739C-A5B5-C21C-D0DA-8E13308B8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160020</xdr:colOff>
      <xdr:row>5</xdr:row>
      <xdr:rowOff>167640</xdr:rowOff>
    </xdr:from>
    <xdr:to>
      <xdr:col>10</xdr:col>
      <xdr:colOff>464820</xdr:colOff>
      <xdr:row>20</xdr:row>
      <xdr:rowOff>167640</xdr:rowOff>
    </xdr:to>
    <xdr:graphicFrame macro="">
      <xdr:nvGraphicFramePr>
        <xdr:cNvPr id="2" name="Chart 1">
          <a:extLst>
            <a:ext uri="{FF2B5EF4-FFF2-40B4-BE49-F238E27FC236}">
              <a16:creationId xmlns:a16="http://schemas.microsoft.com/office/drawing/2014/main" id="{B85C8846-D4E2-1838-2800-FFEBD8E06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297180</xdr:colOff>
      <xdr:row>10</xdr:row>
      <xdr:rowOff>106680</xdr:rowOff>
    </xdr:from>
    <xdr:to>
      <xdr:col>10</xdr:col>
      <xdr:colOff>601980</xdr:colOff>
      <xdr:row>25</xdr:row>
      <xdr:rowOff>106680</xdr:rowOff>
    </xdr:to>
    <xdr:graphicFrame macro="">
      <xdr:nvGraphicFramePr>
        <xdr:cNvPr id="2" name="Chart 1">
          <a:extLst>
            <a:ext uri="{FF2B5EF4-FFF2-40B4-BE49-F238E27FC236}">
              <a16:creationId xmlns:a16="http://schemas.microsoft.com/office/drawing/2014/main" id="{D055C067-4014-8722-76CE-94F13A846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426720</xdr:colOff>
      <xdr:row>0</xdr:row>
      <xdr:rowOff>175260</xdr:rowOff>
    </xdr:from>
    <xdr:to>
      <xdr:col>9</xdr:col>
      <xdr:colOff>541020</xdr:colOff>
      <xdr:row>18</xdr:row>
      <xdr:rowOff>53340</xdr:rowOff>
    </xdr:to>
    <xdr:graphicFrame macro="">
      <xdr:nvGraphicFramePr>
        <xdr:cNvPr id="2" name="Chart 1">
          <a:extLst>
            <a:ext uri="{FF2B5EF4-FFF2-40B4-BE49-F238E27FC236}">
              <a16:creationId xmlns:a16="http://schemas.microsoft.com/office/drawing/2014/main" id="{0E77898E-4AFF-4A5E-B876-2E5683FF7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548640</xdr:colOff>
      <xdr:row>0</xdr:row>
      <xdr:rowOff>160020</xdr:rowOff>
    </xdr:from>
    <xdr:to>
      <xdr:col>18</xdr:col>
      <xdr:colOff>403860</xdr:colOff>
      <xdr:row>18</xdr:row>
      <xdr:rowOff>38100</xdr:rowOff>
    </xdr:to>
    <xdr:graphicFrame macro="">
      <xdr:nvGraphicFramePr>
        <xdr:cNvPr id="3" name="Chart 2">
          <a:extLst>
            <a:ext uri="{FF2B5EF4-FFF2-40B4-BE49-F238E27FC236}">
              <a16:creationId xmlns:a16="http://schemas.microsoft.com/office/drawing/2014/main" id="{716E6008-18A3-47A2-973B-947818784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409303</xdr:colOff>
      <xdr:row>18</xdr:row>
      <xdr:rowOff>70757</xdr:rowOff>
    </xdr:from>
    <xdr:to>
      <xdr:col>9</xdr:col>
      <xdr:colOff>508363</xdr:colOff>
      <xdr:row>33</xdr:row>
      <xdr:rowOff>2177</xdr:rowOff>
    </xdr:to>
    <xdr:graphicFrame macro="">
      <xdr:nvGraphicFramePr>
        <xdr:cNvPr id="6" name="Chart 5">
          <a:extLst>
            <a:ext uri="{FF2B5EF4-FFF2-40B4-BE49-F238E27FC236}">
              <a16:creationId xmlns:a16="http://schemas.microsoft.com/office/drawing/2014/main" id="{2DFACA6B-344C-40DE-B13E-8DFFEBF49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18</xdr:row>
      <xdr:rowOff>129540</xdr:rowOff>
    </xdr:from>
    <xdr:to>
      <xdr:col>18</xdr:col>
      <xdr:colOff>403860</xdr:colOff>
      <xdr:row>33</xdr:row>
      <xdr:rowOff>76200</xdr:rowOff>
    </xdr:to>
    <xdr:graphicFrame macro="">
      <xdr:nvGraphicFramePr>
        <xdr:cNvPr id="7" name="Chart 6">
          <a:extLst>
            <a:ext uri="{FF2B5EF4-FFF2-40B4-BE49-F238E27FC236}">
              <a16:creationId xmlns:a16="http://schemas.microsoft.com/office/drawing/2014/main" id="{8B6C124C-EF3D-42C9-8B5F-9D47009A5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472440</xdr:colOff>
      <xdr:row>0</xdr:row>
      <xdr:rowOff>160020</xdr:rowOff>
    </xdr:from>
    <xdr:to>
      <xdr:col>26</xdr:col>
      <xdr:colOff>457200</xdr:colOff>
      <xdr:row>33</xdr:row>
      <xdr:rowOff>76200</xdr:rowOff>
    </xdr:to>
    <xdr:graphicFrame macro="">
      <xdr:nvGraphicFramePr>
        <xdr:cNvPr id="8" name="Chart 7">
          <a:extLst>
            <a:ext uri="{FF2B5EF4-FFF2-40B4-BE49-F238E27FC236}">
              <a16:creationId xmlns:a16="http://schemas.microsoft.com/office/drawing/2014/main" id="{4A256CC7-C5DB-44F8-894C-6190C3EE1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114300</xdr:colOff>
      <xdr:row>33</xdr:row>
      <xdr:rowOff>144780</xdr:rowOff>
    </xdr:from>
    <xdr:to>
      <xdr:col>3</xdr:col>
      <xdr:colOff>114300</xdr:colOff>
      <xdr:row>47</xdr:row>
      <xdr:rowOff>51435</xdr:rowOff>
    </xdr:to>
    <mc:AlternateContent xmlns:mc="http://schemas.openxmlformats.org/markup-compatibility/2006" xmlns:a14="http://schemas.microsoft.com/office/drawing/2010/main">
      <mc:Choice Requires="a14">
        <xdr:graphicFrame macro="">
          <xdr:nvGraphicFramePr>
            <xdr:cNvPr id="4" name="States/UTs">
              <a:extLst>
                <a:ext uri="{FF2B5EF4-FFF2-40B4-BE49-F238E27FC236}">
                  <a16:creationId xmlns:a16="http://schemas.microsoft.com/office/drawing/2014/main" id="{CFCD005A-7116-7BA8-105D-46D24BC898F6}"/>
                </a:ext>
              </a:extLst>
            </xdr:cNvPr>
            <xdr:cNvGraphicFramePr/>
          </xdr:nvGraphicFramePr>
          <xdr:xfrm>
            <a:off x="0" y="0"/>
            <a:ext cx="0" cy="0"/>
          </xdr:xfrm>
          <a:graphic>
            <a:graphicData uri="http://schemas.microsoft.com/office/drawing/2010/slicer">
              <sle:slicer xmlns:sle="http://schemas.microsoft.com/office/drawing/2010/slicer" name="States/UTs"/>
            </a:graphicData>
          </a:graphic>
        </xdr:graphicFrame>
      </mc:Choice>
      <mc:Fallback xmlns="">
        <xdr:sp macro="" textlink="">
          <xdr:nvSpPr>
            <xdr:cNvPr id="0" name=""/>
            <xdr:cNvSpPr>
              <a:spLocks noTextEdit="1"/>
            </xdr:cNvSpPr>
          </xdr:nvSpPr>
          <xdr:spPr>
            <a:xfrm>
              <a:off x="114300" y="6251666"/>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167640</xdr:colOff>
      <xdr:row>33</xdr:row>
      <xdr:rowOff>150223</xdr:rowOff>
    </xdr:from>
    <xdr:to>
      <xdr:col>6</xdr:col>
      <xdr:colOff>167640</xdr:colOff>
      <xdr:row>47</xdr:row>
      <xdr:rowOff>56878</xdr:rowOff>
    </xdr:to>
    <mc:AlternateContent xmlns:mc="http://schemas.openxmlformats.org/markup-compatibility/2006" xmlns:a14="http://schemas.microsoft.com/office/drawing/2010/main">
      <mc:Choice Requires="a14">
        <xdr:graphicFrame macro="">
          <xdr:nvGraphicFramePr>
            <xdr:cNvPr id="5" name="RFA as - reported in ISFR 2011">
              <a:extLst>
                <a:ext uri="{FF2B5EF4-FFF2-40B4-BE49-F238E27FC236}">
                  <a16:creationId xmlns:a16="http://schemas.microsoft.com/office/drawing/2014/main" id="{9D77DDBD-8116-9286-2C2D-1F8B4B0DAA5F}"/>
                </a:ext>
              </a:extLst>
            </xdr:cNvPr>
            <xdr:cNvGraphicFramePr/>
          </xdr:nvGraphicFramePr>
          <xdr:xfrm>
            <a:off x="0" y="0"/>
            <a:ext cx="0" cy="0"/>
          </xdr:xfrm>
          <a:graphic>
            <a:graphicData uri="http://schemas.microsoft.com/office/drawing/2010/slicer">
              <sle:slicer xmlns:sle="http://schemas.microsoft.com/office/drawing/2010/slicer" name="RFA as - reported in ISFR 2011"/>
            </a:graphicData>
          </a:graphic>
        </xdr:graphicFrame>
      </mc:Choice>
      <mc:Fallback xmlns="">
        <xdr:sp macro="" textlink="">
          <xdr:nvSpPr>
            <xdr:cNvPr id="0" name=""/>
            <xdr:cNvSpPr>
              <a:spLocks noTextEdit="1"/>
            </xdr:cNvSpPr>
          </xdr:nvSpPr>
          <xdr:spPr>
            <a:xfrm>
              <a:off x="1996440" y="6257109"/>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33</xdr:row>
      <xdr:rowOff>137160</xdr:rowOff>
    </xdr:from>
    <xdr:to>
      <xdr:col>9</xdr:col>
      <xdr:colOff>266700</xdr:colOff>
      <xdr:row>47</xdr:row>
      <xdr:rowOff>43815</xdr:rowOff>
    </xdr:to>
    <mc:AlternateContent xmlns:mc="http://schemas.openxmlformats.org/markup-compatibility/2006" xmlns:a14="http://schemas.microsoft.com/office/drawing/2010/main">
      <mc:Choice Requires="a14">
        <xdr:graphicFrame macro="">
          <xdr:nvGraphicFramePr>
            <xdr:cNvPr id="9" name="Total - RFA">
              <a:extLst>
                <a:ext uri="{FF2B5EF4-FFF2-40B4-BE49-F238E27FC236}">
                  <a16:creationId xmlns:a16="http://schemas.microsoft.com/office/drawing/2014/main" id="{EC9728E4-8AA6-F557-FE3B-8F5E6CE7EC3A}"/>
                </a:ext>
              </a:extLst>
            </xdr:cNvPr>
            <xdr:cNvGraphicFramePr/>
          </xdr:nvGraphicFramePr>
          <xdr:xfrm>
            <a:off x="0" y="0"/>
            <a:ext cx="0" cy="0"/>
          </xdr:xfrm>
          <a:graphic>
            <a:graphicData uri="http://schemas.microsoft.com/office/drawing/2010/slicer">
              <sle:slicer xmlns:sle="http://schemas.microsoft.com/office/drawing/2010/slicer" name="Total - RFA"/>
            </a:graphicData>
          </a:graphic>
        </xdr:graphicFrame>
      </mc:Choice>
      <mc:Fallback xmlns="">
        <xdr:sp macro="" textlink="">
          <xdr:nvSpPr>
            <xdr:cNvPr id="0" name=""/>
            <xdr:cNvSpPr>
              <a:spLocks noTextEdit="1"/>
            </xdr:cNvSpPr>
          </xdr:nvSpPr>
          <xdr:spPr>
            <a:xfrm>
              <a:off x="3924300" y="6244046"/>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388620</xdr:colOff>
      <xdr:row>33</xdr:row>
      <xdr:rowOff>144780</xdr:rowOff>
    </xdr:from>
    <xdr:to>
      <xdr:col>12</xdr:col>
      <xdr:colOff>388620</xdr:colOff>
      <xdr:row>47</xdr:row>
      <xdr:rowOff>51435</xdr:rowOff>
    </xdr:to>
    <mc:AlternateContent xmlns:mc="http://schemas.openxmlformats.org/markup-compatibility/2006" xmlns:a14="http://schemas.microsoft.com/office/drawing/2010/main">
      <mc:Choice Requires="a14">
        <xdr:graphicFrame macro="">
          <xdr:nvGraphicFramePr>
            <xdr:cNvPr id="10" name="% of GA">
              <a:extLst>
                <a:ext uri="{FF2B5EF4-FFF2-40B4-BE49-F238E27FC236}">
                  <a16:creationId xmlns:a16="http://schemas.microsoft.com/office/drawing/2014/main" id="{C2385BBE-41FD-61B9-2395-C537798ADAC7}"/>
                </a:ext>
              </a:extLst>
            </xdr:cNvPr>
            <xdr:cNvGraphicFramePr/>
          </xdr:nvGraphicFramePr>
          <xdr:xfrm>
            <a:off x="0" y="0"/>
            <a:ext cx="0" cy="0"/>
          </xdr:xfrm>
          <a:graphic>
            <a:graphicData uri="http://schemas.microsoft.com/office/drawing/2010/slicer">
              <sle:slicer xmlns:sle="http://schemas.microsoft.com/office/drawing/2010/slicer" name="% of GA"/>
            </a:graphicData>
          </a:graphic>
        </xdr:graphicFrame>
      </mc:Choice>
      <mc:Fallback xmlns="">
        <xdr:sp macro="" textlink="">
          <xdr:nvSpPr>
            <xdr:cNvPr id="0" name=""/>
            <xdr:cNvSpPr>
              <a:spLocks noTextEdit="1"/>
            </xdr:cNvSpPr>
          </xdr:nvSpPr>
          <xdr:spPr>
            <a:xfrm>
              <a:off x="5875020" y="6251666"/>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33</xdr:row>
      <xdr:rowOff>121920</xdr:rowOff>
    </xdr:from>
    <xdr:to>
      <xdr:col>15</xdr:col>
      <xdr:colOff>594360</xdr:colOff>
      <xdr:row>47</xdr:row>
      <xdr:rowOff>28575</xdr:rowOff>
    </xdr:to>
    <mc:AlternateContent xmlns:mc="http://schemas.openxmlformats.org/markup-compatibility/2006" xmlns:a14="http://schemas.microsoft.com/office/drawing/2010/main">
      <mc:Choice Requires="a14">
        <xdr:graphicFrame macro="">
          <xdr:nvGraphicFramePr>
            <xdr:cNvPr id="11" name="% of Reserved Forest">
              <a:extLst>
                <a:ext uri="{FF2B5EF4-FFF2-40B4-BE49-F238E27FC236}">
                  <a16:creationId xmlns:a16="http://schemas.microsoft.com/office/drawing/2014/main" id="{C6A90BBD-2F64-8B8F-CADC-E5AAA0A7B9DA}"/>
                </a:ext>
              </a:extLst>
            </xdr:cNvPr>
            <xdr:cNvGraphicFramePr/>
          </xdr:nvGraphicFramePr>
          <xdr:xfrm>
            <a:off x="0" y="0"/>
            <a:ext cx="0" cy="0"/>
          </xdr:xfrm>
          <a:graphic>
            <a:graphicData uri="http://schemas.microsoft.com/office/drawing/2010/slicer">
              <sle:slicer xmlns:sle="http://schemas.microsoft.com/office/drawing/2010/slicer" name="% of Reserved Forest"/>
            </a:graphicData>
          </a:graphic>
        </xdr:graphicFrame>
      </mc:Choice>
      <mc:Fallback xmlns="">
        <xdr:sp macro="" textlink="">
          <xdr:nvSpPr>
            <xdr:cNvPr id="0" name=""/>
            <xdr:cNvSpPr>
              <a:spLocks noTextEdit="1"/>
            </xdr:cNvSpPr>
          </xdr:nvSpPr>
          <xdr:spPr>
            <a:xfrm>
              <a:off x="7909560" y="6228806"/>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33</xdr:row>
      <xdr:rowOff>137160</xdr:rowOff>
    </xdr:from>
    <xdr:to>
      <xdr:col>19</xdr:col>
      <xdr:colOff>137160</xdr:colOff>
      <xdr:row>47</xdr:row>
      <xdr:rowOff>43815</xdr:rowOff>
    </xdr:to>
    <mc:AlternateContent xmlns:mc="http://schemas.openxmlformats.org/markup-compatibility/2006" xmlns:a14="http://schemas.microsoft.com/office/drawing/2010/main">
      <mc:Choice Requires="a14">
        <xdr:graphicFrame macro="">
          <xdr:nvGraphicFramePr>
            <xdr:cNvPr id="12" name="% of Unclassed Forest">
              <a:extLst>
                <a:ext uri="{FF2B5EF4-FFF2-40B4-BE49-F238E27FC236}">
                  <a16:creationId xmlns:a16="http://schemas.microsoft.com/office/drawing/2014/main" id="{70E51726-828B-6B33-9BC2-F54AD2023E45}"/>
                </a:ext>
              </a:extLst>
            </xdr:cNvPr>
            <xdr:cNvGraphicFramePr/>
          </xdr:nvGraphicFramePr>
          <xdr:xfrm>
            <a:off x="0" y="0"/>
            <a:ext cx="0" cy="0"/>
          </xdr:xfrm>
          <a:graphic>
            <a:graphicData uri="http://schemas.microsoft.com/office/drawing/2010/slicer">
              <sle:slicer xmlns:sle="http://schemas.microsoft.com/office/drawing/2010/slicer" name="% of Unclassed Forest"/>
            </a:graphicData>
          </a:graphic>
        </xdr:graphicFrame>
      </mc:Choice>
      <mc:Fallback xmlns="">
        <xdr:sp macro="" textlink="">
          <xdr:nvSpPr>
            <xdr:cNvPr id="0" name=""/>
            <xdr:cNvSpPr>
              <a:spLocks noTextEdit="1"/>
            </xdr:cNvSpPr>
          </xdr:nvSpPr>
          <xdr:spPr>
            <a:xfrm>
              <a:off x="9890760" y="6244046"/>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320040</xdr:colOff>
      <xdr:row>33</xdr:row>
      <xdr:rowOff>144780</xdr:rowOff>
    </xdr:from>
    <xdr:to>
      <xdr:col>22</xdr:col>
      <xdr:colOff>320040</xdr:colOff>
      <xdr:row>47</xdr:row>
      <xdr:rowOff>51435</xdr:rowOff>
    </xdr:to>
    <mc:AlternateContent xmlns:mc="http://schemas.openxmlformats.org/markup-compatibility/2006" xmlns:a14="http://schemas.microsoft.com/office/drawing/2010/main">
      <mc:Choice Requires="a14">
        <xdr:graphicFrame macro="">
          <xdr:nvGraphicFramePr>
            <xdr:cNvPr id="13" name="Forest Density (RFA per 1,000 km² of GA)">
              <a:extLst>
                <a:ext uri="{FF2B5EF4-FFF2-40B4-BE49-F238E27FC236}">
                  <a16:creationId xmlns:a16="http://schemas.microsoft.com/office/drawing/2014/main" id="{E3CC0787-A368-F6E6-0B2F-351800296802}"/>
                </a:ext>
              </a:extLst>
            </xdr:cNvPr>
            <xdr:cNvGraphicFramePr/>
          </xdr:nvGraphicFramePr>
          <xdr:xfrm>
            <a:off x="0" y="0"/>
            <a:ext cx="0" cy="0"/>
          </xdr:xfrm>
          <a:graphic>
            <a:graphicData uri="http://schemas.microsoft.com/office/drawing/2010/slicer">
              <sle:slicer xmlns:sle="http://schemas.microsoft.com/office/drawing/2010/slicer" name="Forest Density (RFA per 1,000 km² of GA)"/>
            </a:graphicData>
          </a:graphic>
        </xdr:graphicFrame>
      </mc:Choice>
      <mc:Fallback xmlns="">
        <xdr:sp macro="" textlink="">
          <xdr:nvSpPr>
            <xdr:cNvPr id="0" name=""/>
            <xdr:cNvSpPr>
              <a:spLocks noTextEdit="1"/>
            </xdr:cNvSpPr>
          </xdr:nvSpPr>
          <xdr:spPr>
            <a:xfrm>
              <a:off x="11902440" y="6251666"/>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3.409447569444" createdVersion="8" refreshedVersion="8" minRefreshableVersion="3" recordCount="36" xr:uid="{4D0CEDC2-DEFE-44C0-9099-2F141147FDAB}">
  <cacheSource type="worksheet">
    <worksheetSource ref="A1:N37" sheet="cleaning"/>
  </cacheSource>
  <cacheFields count="14">
    <cacheField name="States/UTs" numFmtId="0">
      <sharedItems count="36">
        <s v="Andhra Pradesh"/>
        <s v="Arunachal Pradesh"/>
        <s v="Assam"/>
        <s v="Bihar"/>
        <s v="Chhattisgarh"/>
        <s v="Delhi"/>
        <s v="Goa"/>
        <s v="Gujarat"/>
        <s v="Haryana"/>
        <s v="Himachal Pradesh"/>
        <s v="Jammu and Kashmir"/>
        <s v="Jharkhand"/>
        <s v="Karnataka"/>
        <s v="Kerala"/>
        <s v="Madhya Pradesh"/>
        <s v="Maharashtra"/>
        <s v="Manipur"/>
        <s v="Meghalaya"/>
        <s v="Mizoram"/>
        <s v="Nagaland"/>
        <s v="Odisha"/>
        <s v="Punjab"/>
        <s v="Rajasthan"/>
        <s v="Sikkim"/>
        <s v="Tamil Nadu"/>
        <s v="Tripura"/>
        <s v="Uttar Pradesh"/>
        <s v="Uttarakhand"/>
        <s v="West Bengal"/>
        <s v="Andaman and Nicobar Islands"/>
        <s v="Chandigarh"/>
        <s v="Dadra and NagarHaveli"/>
        <s v="Daman and Diu"/>
        <s v="Lakshadweep"/>
        <s v="Puducherry"/>
        <s v="Total"/>
      </sharedItems>
    </cacheField>
    <cacheField name="Area (GA)" numFmtId="4">
      <sharedItems containsSemiMixedTypes="0" containsString="0" containsNumber="1" containsInteger="1" minValue="32" maxValue="3287263"/>
    </cacheField>
    <cacheField name="RFA as - reported in ISFR 2011" numFmtId="4">
      <sharedItems containsSemiMixedTypes="0" containsString="0" containsNumber="1" containsInteger="1" minValue="0" maxValue="769538" count="36">
        <n v="63814"/>
        <n v="51540"/>
        <n v="26832"/>
        <n v="6473"/>
        <n v="59772"/>
        <n v="85"/>
        <n v="1224"/>
        <n v="18927"/>
        <n v="1559"/>
        <n v="37033"/>
        <n v="20230"/>
        <n v="23605"/>
        <n v="38284"/>
        <n v="11265"/>
        <n v="94689"/>
        <n v="61939"/>
        <n v="17418"/>
        <n v="9496"/>
        <n v="16717"/>
        <n v="9222"/>
        <n v="58136"/>
        <n v="3084"/>
        <n v="32639"/>
        <n v="5841"/>
        <n v="22877"/>
        <n v="6294"/>
        <n v="16583"/>
        <n v="34651"/>
        <n v="11879"/>
        <n v="7171"/>
        <n v="34"/>
        <n v="204"/>
        <n v="8"/>
        <n v="0"/>
        <n v="13"/>
        <n v="769538"/>
      </sharedItems>
    </cacheField>
    <cacheField name="RFA (as revised by SFDs) - Reserved Forests" numFmtId="4">
      <sharedItems containsSemiMixedTypes="0" containsString="0" containsNumber="1" minValue="0" maxValue="425494"/>
    </cacheField>
    <cacheField name="RFA (as revised by SFDs) - Protected Forests" numFmtId="4">
      <sharedItems containsSemiMixedTypes="0" containsString="0" containsNumber="1" containsInteger="1" minValue="0" maxValue="214986"/>
    </cacheField>
    <cacheField name="RFA (as revised by SFDs) - Unclassed Forests" numFmtId="4">
      <sharedItems containsSemiMixedTypes="0" containsString="0" containsNumber="1" minValue="0" maxValue="131341"/>
    </cacheField>
    <cacheField name="Total - RFA" numFmtId="4">
      <sharedItems containsSemiMixedTypes="0" containsString="0" containsNumber="1" containsInteger="1" minValue="0" maxValue="771821" count="36">
        <n v="63814"/>
        <n v="51541"/>
        <n v="26832"/>
        <n v="6473"/>
        <n v="59772"/>
        <n v="85"/>
        <n v="1225"/>
        <n v="21647"/>
        <n v="1559"/>
        <n v="37033"/>
        <n v="20230"/>
        <n v="23605"/>
        <n v="38284"/>
        <n v="11309"/>
        <n v="94689"/>
        <n v="61357"/>
        <n v="17418"/>
        <n v="9496"/>
        <n v="16717"/>
        <n v="9222"/>
        <n v="58136"/>
        <n v="3084"/>
        <n v="32737"/>
        <n v="5841"/>
        <n v="22877"/>
        <n v="6294"/>
        <n v="16583"/>
        <n v="34651"/>
        <n v="11879"/>
        <n v="7171"/>
        <n v="35"/>
        <n v="204"/>
        <n v="8"/>
        <n v="0"/>
        <n v="13"/>
        <n v="771821"/>
      </sharedItems>
    </cacheField>
    <cacheField name="% of GA" numFmtId="4">
      <sharedItems containsSemiMixedTypes="0" containsString="0" containsNumber="1" minValue="0" maxValue="86.93" count="36">
        <n v="23.2"/>
        <n v="61.55"/>
        <n v="34.21"/>
        <n v="6.87"/>
        <n v="44.21"/>
        <n v="5.73"/>
        <n v="33.090000000000003"/>
        <n v="11.04"/>
        <n v="3.53"/>
        <n v="66.52"/>
        <n v="9.1"/>
        <n v="29.61"/>
        <n v="19.96"/>
        <n v="29.1"/>
        <n v="30.72"/>
        <n v="19.940000000000001"/>
        <n v="78.010000000000005"/>
        <n v="42.34"/>
        <n v="79.3"/>
        <n v="55.62"/>
        <n v="37.340000000000003"/>
        <n v="6.12"/>
        <n v="9.57"/>
        <n v="82.31"/>
        <n v="17.59"/>
        <n v="60.02"/>
        <n v="6.88"/>
        <n v="64.790000000000006"/>
        <n v="13.38"/>
        <n v="86.93"/>
        <n v="30.7"/>
        <n v="41.55"/>
        <n v="7.38"/>
        <n v="0"/>
        <n v="2.71"/>
        <n v="23.48"/>
      </sharedItems>
    </cacheField>
    <cacheField name="% of Reserved Forest" numFmtId="2">
      <sharedItems containsSemiMixedTypes="0" containsString="0" containsNumber="1" minValue="0" maxValue="100" count="35">
        <n v="79.103331557338521"/>
        <n v="20.804796181680604"/>
        <n v="66.577221228384019"/>
        <n v="10.706009578248107"/>
        <n v="43.133908853643845"/>
        <n v="91.764705882352942"/>
        <n v="20.653061224489797"/>
        <n v="66.397191296715491"/>
        <n v="15.97177677998717"/>
        <n v="5.1251586422920097"/>
        <n v="87.212061295106281"/>
        <n v="18.585045541198898"/>
        <n v="74.939922683105209"/>
        <n v="100"/>
        <n v="65.357116454920856"/>
        <n v="84.013234023827764"/>
        <n v="8.4223217361350322"/>
        <n v="11.720724515585509"/>
        <n v="47.311120416342646"/>
        <n v="0.93255259162871396"/>
        <n v="45.288633548919776"/>
        <n v="1.4267185473411155"/>
        <n v="38.106729388765004"/>
        <n v="93.340181475774699"/>
        <n v="84.748874415351665"/>
        <n v="66.333015570384489"/>
        <n v="70.312971114997296"/>
        <n v="71.117716660413848"/>
        <n v="59.382102870612009"/>
        <n v="78.273602008088133"/>
        <n v="91.428571428571431"/>
        <n v="97.549019607843135"/>
        <n v="3"/>
        <n v="0"/>
        <n v="55.128585513998708"/>
      </sharedItems>
    </cacheField>
    <cacheField name="% of Protected Forest" numFmtId="2">
      <sharedItems containsSemiMixedTypes="0" containsString="0" containsNumber="1" minValue="0" maxValue="89.460751221883186" count="31">
        <n v="19.376625818785847"/>
        <n v="18.973244601385307"/>
        <n v="0"/>
        <n v="89.278541634481684"/>
        <n v="40.212808672957237"/>
        <n v="8.235294117647058"/>
        <n v="13.33210144592784"/>
        <n v="74.278383579217447"/>
        <n v="89.460751221883186"/>
        <n v="12.609985170538804"/>
        <n v="81.275153569159073"/>
        <n v="10.267997074495874"/>
        <n v="32.84225200392865"/>
        <n v="10.963704222827062"/>
        <n v="23.946492134573429"/>
        <n v="0.12636899747262004"/>
        <n v="21.343542501645032"/>
        <n v="5.5085664714812399"/>
        <n v="26.704623641117379"/>
        <n v="36.867704280155642"/>
        <n v="55.646516174359284"/>
        <n v="6.6598185242253045"/>
        <n v="9.5423350963850151"/>
        <n v="3.1776294884016523E-2"/>
        <n v="8.5629861906771989"/>
        <n v="28.527315228997718"/>
        <n v="31.753514605606529"/>
        <n v="21.726397991911867"/>
        <n v="2.4509803921568629"/>
        <n v="15.384615384615385"/>
        <n v="27.854385926270471"/>
      </sharedItems>
    </cacheField>
    <cacheField name="% of Unclassed Forest" numFmtId="2">
      <sharedItems containsSemiMixedTypes="0" containsString="0" containsNumber="1" minValue="0" maxValue="100.37499999999999" count="31">
        <n v="1.5200426238756386"/>
        <n v="60.221959216934096"/>
        <n v="33.422778771615981"/>
        <n v="1.5448787270199289E-2"/>
        <n v="16.653282473398917"/>
        <n v="0"/>
        <n v="79.346938775510196"/>
        <n v="20.270707257356676"/>
        <n v="9.7498396407953809"/>
        <n v="5.4140901358248046"/>
        <n v="0.17795353435491845"/>
        <n v="0.139800889642025"/>
        <n v="14.792080242398914"/>
        <n v="1.8006315411505034"/>
        <n v="5.0230617533451767"/>
        <n v="67.631186129291549"/>
        <n v="88.152906486941873"/>
        <n v="31.345337082012321"/>
        <n v="93.558880936890048"/>
        <n v="28.006742809962848"/>
        <n v="61.705577172503247"/>
        <n v="6.2467544368757064"/>
        <n v="5.7087904882633209"/>
        <n v="33.635208134731492"/>
        <n v="21.124042694325514"/>
        <n v="0.35496811058843902"/>
        <n v="8.8643825237814617"/>
        <n v="8.5714285714285712"/>
        <n v="100.37499999999999"/>
        <n v="84.615384615384613"/>
        <n v="17.017028559730818"/>
      </sharedItems>
    </cacheField>
    <cacheField name="Forest Density (RFA per 1,000 km² of GA)" numFmtId="2">
      <sharedItems containsSemiMixedTypes="0" containsString="0" containsNumber="1" minValue="0" maxValue="869.31749302945821" count="36">
        <n v="231.99270001345118"/>
        <n v="615.46636733816558"/>
        <n v="342.0790943165303"/>
        <n v="68.742499707953243"/>
        <n v="442.13002344830647"/>
        <n v="57.316250842886042"/>
        <n v="330.90221501890869"/>
        <n v="110.43148218057156"/>
        <n v="35.261919840767213"/>
        <n v="665.18779300558617"/>
        <n v="91.029356179916846"/>
        <n v="296.12113305065606"/>
        <n v="199.61312053224603"/>
        <n v="290.99657772174049"/>
        <n v="307.18746451686155"/>
        <n v="199.39684056247216"/>
        <n v="780.13167913288839"/>
        <n v="423.38044495965045"/>
        <n v="792.98894739338743"/>
        <n v="556.24585318776769"/>
        <n v="373.36792822416459"/>
        <n v="61.23664667805091"/>
        <n v="95.655375337118215"/>
        <n v="823.13979706877114"/>
        <n v="175.89844530901595"/>
        <n v="600.22887659736784"/>
        <n v="68.829691858148493"/>
        <n v="647.8881139801432"/>
        <n v="133.84487110149632"/>
        <n v="869.31749302945821"/>
        <n v="307.01754385964915"/>
        <n v="415.47861507128306"/>
        <n v="71.428571428571431"/>
        <n v="0"/>
        <n v="27.083333333333336"/>
        <n v="234.79137507403576"/>
      </sharedItems>
    </cacheField>
    <cacheField name="State’s Contribution to National Forest Area" numFmtId="2">
      <sharedItems containsString="0" containsBlank="1" containsNumber="1" minValue="0" maxValue="12.268259091162328"/>
    </cacheField>
    <cacheField name=" Ratio of Reserved to Protected Forest" numFmtId="2">
      <sharedItems containsSemiMixedTypes="0" containsString="0" containsNumber="1" minValue="0" maxValue="2087.5"/>
    </cacheField>
  </cacheFields>
  <extLst>
    <ext xmlns:x14="http://schemas.microsoft.com/office/spreadsheetml/2009/9/main" uri="{725AE2AE-9491-48be-B2B4-4EB974FC3084}">
      <x14:pivotCacheDefinition pivotCacheId="1480060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275069"/>
    <x v="0"/>
    <n v="50479"/>
    <n v="12365"/>
    <n v="970"/>
    <x v="0"/>
    <x v="0"/>
    <x v="0"/>
    <x v="0"/>
    <x v="0"/>
    <x v="0"/>
    <n v="8.2679792335269457"/>
    <n v="4.0824100283057012"/>
  </r>
  <r>
    <x v="1"/>
    <n v="83743"/>
    <x v="1"/>
    <n v="10723"/>
    <n v="9779"/>
    <n v="31039"/>
    <x v="1"/>
    <x v="1"/>
    <x v="1"/>
    <x v="1"/>
    <x v="1"/>
    <x v="1"/>
    <n v="6.6778436969193642"/>
    <n v="1.0965333878719705"/>
  </r>
  <r>
    <x v="2"/>
    <n v="78438"/>
    <x v="2"/>
    <n v="17864"/>
    <n v="0"/>
    <n v="8968"/>
    <x v="2"/>
    <x v="2"/>
    <x v="2"/>
    <x v="2"/>
    <x v="2"/>
    <x v="2"/>
    <n v="3.4764537373302882"/>
    <n v="0"/>
  </r>
  <r>
    <x v="3"/>
    <n v="94163"/>
    <x v="3"/>
    <n v="693"/>
    <n v="5779"/>
    <n v="1"/>
    <x v="3"/>
    <x v="3"/>
    <x v="3"/>
    <x v="3"/>
    <x v="3"/>
    <x v="3"/>
    <n v="0.83866596011251315"/>
    <n v="0.11991694064717079"/>
  </r>
  <r>
    <x v="4"/>
    <n v="135191"/>
    <x v="4"/>
    <n v="25782"/>
    <n v="24036"/>
    <n v="9954"/>
    <x v="4"/>
    <x v="4"/>
    <x v="4"/>
    <x v="4"/>
    <x v="4"/>
    <x v="4"/>
    <n v="7.7442826769419337"/>
    <n v="1.0726410384423366"/>
  </r>
  <r>
    <x v="5"/>
    <n v="1483"/>
    <x v="5"/>
    <n v="78"/>
    <n v="7"/>
    <n v="0"/>
    <x v="5"/>
    <x v="5"/>
    <x v="5"/>
    <x v="5"/>
    <x v="5"/>
    <x v="5"/>
    <n v="1.1012916207255309E-2"/>
    <n v="11.142857142857142"/>
  </r>
  <r>
    <x v="6"/>
    <n v="3702"/>
    <x v="6"/>
    <n v="253"/>
    <n v="0"/>
    <n v="972"/>
    <x v="6"/>
    <x v="6"/>
    <x v="6"/>
    <x v="2"/>
    <x v="6"/>
    <x v="6"/>
    <n v="0.15871555710456181"/>
    <n v="0"/>
  </r>
  <r>
    <x v="7"/>
    <n v="196022"/>
    <x v="7"/>
    <n v="14373"/>
    <n v="2886"/>
    <n v="4388"/>
    <x v="7"/>
    <x v="7"/>
    <x v="7"/>
    <x v="6"/>
    <x v="7"/>
    <x v="7"/>
    <n v="2.8046658486877138"/>
    <n v="4.9802494802494799"/>
  </r>
  <r>
    <x v="8"/>
    <n v="44212"/>
    <x v="8"/>
    <n v="249"/>
    <n v="1158"/>
    <n v="152"/>
    <x v="8"/>
    <x v="8"/>
    <x v="8"/>
    <x v="7"/>
    <x v="8"/>
    <x v="8"/>
    <n v="0.2019898396130709"/>
    <n v="0.21502590673575128"/>
  </r>
  <r>
    <x v="9"/>
    <n v="55673"/>
    <x v="9"/>
    <n v="1898"/>
    <n v="33130"/>
    <n v="2005"/>
    <x v="9"/>
    <x v="9"/>
    <x v="9"/>
    <x v="8"/>
    <x v="9"/>
    <x v="9"/>
    <n v="4.7981332459210098"/>
    <n v="5.7289465741020222E-2"/>
  </r>
  <r>
    <x v="10"/>
    <n v="222236"/>
    <x v="10"/>
    <n v="17643"/>
    <n v="2551"/>
    <n v="36"/>
    <x v="10"/>
    <x v="10"/>
    <x v="10"/>
    <x v="9"/>
    <x v="10"/>
    <x v="10"/>
    <n v="2.6210740573267635"/>
    <n v="6.9161113288906311"/>
  </r>
  <r>
    <x v="11"/>
    <n v="79714"/>
    <x v="11"/>
    <n v="4387"/>
    <n v="19185"/>
    <n v="33"/>
    <x v="11"/>
    <x v="11"/>
    <x v="11"/>
    <x v="10"/>
    <x v="11"/>
    <x v="11"/>
    <n v="3.058351612614842"/>
    <n v="0.22866823038832421"/>
  </r>
  <r>
    <x v="12"/>
    <n v="191791"/>
    <x v="12"/>
    <n v="28690"/>
    <n v="3931"/>
    <n v="5663"/>
    <x v="12"/>
    <x v="12"/>
    <x v="12"/>
    <x v="11"/>
    <x v="12"/>
    <x v="12"/>
    <n v="4.960217459747791"/>
    <n v="7.2983973543627574"/>
  </r>
  <r>
    <x v="13"/>
    <n v="38863"/>
    <x v="13"/>
    <n v="11309"/>
    <n v="0"/>
    <n v="0"/>
    <x v="13"/>
    <x v="13"/>
    <x v="13"/>
    <x v="2"/>
    <x v="5"/>
    <x v="13"/>
    <n v="1.4652361104452976"/>
    <n v="0"/>
  </r>
  <r>
    <x v="14"/>
    <n v="308245"/>
    <x v="14"/>
    <n v="61886"/>
    <n v="31098"/>
    <n v="1705"/>
    <x v="14"/>
    <x v="14"/>
    <x v="14"/>
    <x v="12"/>
    <x v="13"/>
    <x v="14"/>
    <n v="12.268259091162328"/>
    <n v="1.9900315132805968"/>
  </r>
  <r>
    <x v="15"/>
    <n v="307713"/>
    <x v="15"/>
    <n v="51548"/>
    <n v="6727"/>
    <n v="3082"/>
    <x v="15"/>
    <x v="15"/>
    <x v="15"/>
    <x v="13"/>
    <x v="14"/>
    <x v="15"/>
    <n v="7.9496411732772234"/>
    <n v="7.6628511966701351"/>
  </r>
  <r>
    <x v="16"/>
    <n v="22327"/>
    <x v="16"/>
    <n v="1467"/>
    <n v="4171"/>
    <n v="11780"/>
    <x v="16"/>
    <x v="16"/>
    <x v="16"/>
    <x v="14"/>
    <x v="15"/>
    <x v="16"/>
    <n v="2.2567408764467412"/>
    <n v="0.35171421721409735"/>
  </r>
  <r>
    <x v="17"/>
    <n v="22429"/>
    <x v="17"/>
    <n v="1113"/>
    <n v="12"/>
    <n v="8371"/>
    <x v="17"/>
    <x v="17"/>
    <x v="17"/>
    <x v="15"/>
    <x v="16"/>
    <x v="17"/>
    <n v="1.230337085930546"/>
    <n v="92.75"/>
  </r>
  <r>
    <x v="18"/>
    <n v="21081"/>
    <x v="18"/>
    <n v="7909"/>
    <n v="3568"/>
    <n v="5240"/>
    <x v="18"/>
    <x v="18"/>
    <x v="18"/>
    <x v="16"/>
    <x v="17"/>
    <x v="18"/>
    <n v="2.1659167086669062"/>
    <n v="2.2166479820627805"/>
  </r>
  <r>
    <x v="19"/>
    <n v="16579"/>
    <x v="19"/>
    <n v="86"/>
    <n v="508"/>
    <n v="8628"/>
    <x v="19"/>
    <x v="19"/>
    <x v="19"/>
    <x v="17"/>
    <x v="18"/>
    <x v="19"/>
    <n v="1.1948366266271584"/>
    <n v="0.16929133858267717"/>
  </r>
  <r>
    <x v="20"/>
    <n v="155707"/>
    <x v="20"/>
    <n v="26329"/>
    <n v="15525"/>
    <n v="16282"/>
    <x v="20"/>
    <x v="20"/>
    <x v="20"/>
    <x v="18"/>
    <x v="19"/>
    <x v="20"/>
    <n v="7.5323164308822896"/>
    <n v="1.6959098228663445"/>
  </r>
  <r>
    <x v="21"/>
    <n v="50362"/>
    <x v="21"/>
    <n v="44"/>
    <n v="1137"/>
    <n v="1903"/>
    <x v="21"/>
    <x v="21"/>
    <x v="21"/>
    <x v="19"/>
    <x v="20"/>
    <x v="21"/>
    <n v="0.39957451274323974"/>
    <n v="3.8698328935795952E-2"/>
  </r>
  <r>
    <x v="22"/>
    <n v="342239"/>
    <x v="22"/>
    <n v="12475"/>
    <n v="18217"/>
    <n v="2045"/>
    <x v="22"/>
    <x v="22"/>
    <x v="22"/>
    <x v="20"/>
    <x v="21"/>
    <x v="22"/>
    <n v="4.2415275044343188"/>
    <n v="0.68479991216995117"/>
  </r>
  <r>
    <x v="23"/>
    <n v="7096"/>
    <x v="23"/>
    <n v="5452"/>
    <n v="389"/>
    <n v="0"/>
    <x v="23"/>
    <x v="23"/>
    <x v="23"/>
    <x v="21"/>
    <x v="5"/>
    <x v="23"/>
    <n v="0.75678168901856779"/>
    <n v="14.015424164524422"/>
  </r>
  <r>
    <x v="24"/>
    <n v="130058"/>
    <x v="24"/>
    <n v="19388"/>
    <n v="2183"/>
    <n v="1306"/>
    <x v="24"/>
    <x v="24"/>
    <x v="24"/>
    <x v="22"/>
    <x v="22"/>
    <x v="24"/>
    <n v="2.9640292243927022"/>
    <n v="8.8813559322033893"/>
  </r>
  <r>
    <x v="25"/>
    <n v="10486"/>
    <x v="25"/>
    <n v="4175"/>
    <n v="2"/>
    <n v="2117"/>
    <x v="25"/>
    <x v="25"/>
    <x v="25"/>
    <x v="23"/>
    <x v="23"/>
    <x v="25"/>
    <n v="0.81547405421723429"/>
    <n v="2087.5"/>
  </r>
  <r>
    <x v="26"/>
    <n v="240928"/>
    <x v="26"/>
    <n v="11660"/>
    <n v="1420"/>
    <n v="3503"/>
    <x v="26"/>
    <x v="26"/>
    <x v="26"/>
    <x v="24"/>
    <x v="24"/>
    <x v="26"/>
    <n v="2.1485551701754679"/>
    <n v="8.2112676056338021"/>
  </r>
  <r>
    <x v="27"/>
    <n v="53483"/>
    <x v="27"/>
    <n v="24643"/>
    <n v="9885"/>
    <n v="123"/>
    <x v="27"/>
    <x v="27"/>
    <x v="27"/>
    <x v="25"/>
    <x v="25"/>
    <x v="27"/>
    <n v="4.4895124646776914"/>
    <n v="2.4929691451694485"/>
  </r>
  <r>
    <x v="28"/>
    <n v="88752"/>
    <x v="28"/>
    <n v="7054"/>
    <n v="3772"/>
    <n v="1053"/>
    <x v="28"/>
    <x v="28"/>
    <x v="28"/>
    <x v="26"/>
    <x v="26"/>
    <x v="28"/>
    <n v="1.5390874308939508"/>
    <n v="1.8700954400848355"/>
  </r>
  <r>
    <x v="29"/>
    <n v="8249"/>
    <x v="29"/>
    <n v="5613"/>
    <n v="1558"/>
    <n v="0"/>
    <x v="29"/>
    <x v="29"/>
    <x v="29"/>
    <x v="27"/>
    <x v="5"/>
    <x v="29"/>
    <n v="0.929101436732092"/>
    <n v="3.6026957637997432"/>
  </r>
  <r>
    <x v="30"/>
    <n v="114"/>
    <x v="30"/>
    <n v="32"/>
    <n v="0"/>
    <n v="3"/>
    <x v="30"/>
    <x v="30"/>
    <x v="30"/>
    <x v="2"/>
    <x v="27"/>
    <x v="30"/>
    <n v="4.53473020298748E-3"/>
    <n v="0"/>
  </r>
  <r>
    <x v="31"/>
    <n v="491"/>
    <x v="31"/>
    <n v="199"/>
    <n v="5"/>
    <n v="0"/>
    <x v="31"/>
    <x v="31"/>
    <x v="31"/>
    <x v="28"/>
    <x v="5"/>
    <x v="31"/>
    <n v="2.6430998897412742E-2"/>
    <n v="39.799999999999997"/>
  </r>
  <r>
    <x v="32"/>
    <n v="112"/>
    <x v="32"/>
    <n v="0.24"/>
    <n v="0"/>
    <n v="8.0299999999999994"/>
    <x v="32"/>
    <x v="32"/>
    <x v="32"/>
    <x v="2"/>
    <x v="28"/>
    <x v="32"/>
    <n v="1.0365097606828528E-3"/>
    <n v="0"/>
  </r>
  <r>
    <x v="33"/>
    <n v="32"/>
    <x v="33"/>
    <n v="0"/>
    <n v="0"/>
    <n v="0"/>
    <x v="33"/>
    <x v="33"/>
    <x v="33"/>
    <x v="2"/>
    <x v="5"/>
    <x v="33"/>
    <n v="0"/>
    <n v="0"/>
  </r>
  <r>
    <x v="34"/>
    <n v="480"/>
    <x v="34"/>
    <n v="0"/>
    <n v="2"/>
    <n v="11"/>
    <x v="34"/>
    <x v="34"/>
    <x v="33"/>
    <x v="29"/>
    <x v="29"/>
    <x v="34"/>
    <n v="1.6843283611096356E-3"/>
    <n v="0"/>
  </r>
  <r>
    <x v="35"/>
    <n v="3287263"/>
    <x v="35"/>
    <n v="425494"/>
    <n v="214986"/>
    <n v="131341"/>
    <x v="35"/>
    <x v="35"/>
    <x v="34"/>
    <x v="30"/>
    <x v="30"/>
    <x v="35"/>
    <m/>
    <n v="1.97917073669913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5681C6-7070-4700-9AB8-251E9EDCCA6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39" firstHeaderRow="1" firstDataRow="1" firstDataCol="1" rowPageCount="1" colPageCount="1"/>
  <pivotFields count="14">
    <pivotField axis="axisRow" showAll="0">
      <items count="37">
        <item x="29"/>
        <item x="0"/>
        <item x="1"/>
        <item x="2"/>
        <item x="3"/>
        <item x="30"/>
        <item x="4"/>
        <item x="31"/>
        <item x="32"/>
        <item x="5"/>
        <item x="6"/>
        <item x="7"/>
        <item x="8"/>
        <item x="9"/>
        <item x="10"/>
        <item x="11"/>
        <item x="12"/>
        <item x="13"/>
        <item x="33"/>
        <item x="14"/>
        <item x="15"/>
        <item x="16"/>
        <item x="17"/>
        <item x="18"/>
        <item x="19"/>
        <item x="20"/>
        <item x="34"/>
        <item x="21"/>
        <item x="22"/>
        <item x="23"/>
        <item x="24"/>
        <item x="35"/>
        <item x="25"/>
        <item x="26"/>
        <item x="27"/>
        <item x="28"/>
        <item t="default"/>
      </items>
    </pivotField>
    <pivotField numFmtId="4" showAll="0"/>
    <pivotField axis="axisPage" numFmtId="4" showAll="0">
      <items count="37">
        <item x="33"/>
        <item x="32"/>
        <item x="34"/>
        <item x="30"/>
        <item x="5"/>
        <item x="31"/>
        <item x="6"/>
        <item x="8"/>
        <item x="21"/>
        <item x="23"/>
        <item x="25"/>
        <item x="3"/>
        <item x="29"/>
        <item x="19"/>
        <item x="17"/>
        <item x="13"/>
        <item x="28"/>
        <item x="26"/>
        <item x="18"/>
        <item x="16"/>
        <item x="7"/>
        <item x="10"/>
        <item x="24"/>
        <item x="11"/>
        <item x="2"/>
        <item x="22"/>
        <item x="27"/>
        <item x="9"/>
        <item x="12"/>
        <item x="1"/>
        <item x="20"/>
        <item x="4"/>
        <item x="15"/>
        <item x="0"/>
        <item x="14"/>
        <item x="35"/>
        <item t="default"/>
      </items>
    </pivotField>
    <pivotField numFmtId="4" showAll="0"/>
    <pivotField numFmtId="4" showAll="0"/>
    <pivotField numFmtId="4" showAll="0"/>
    <pivotField dataField="1" numFmtId="4" showAll="0">
      <items count="37">
        <item x="33"/>
        <item x="32"/>
        <item x="34"/>
        <item x="30"/>
        <item x="5"/>
        <item x="31"/>
        <item x="6"/>
        <item x="8"/>
        <item x="21"/>
        <item x="23"/>
        <item x="25"/>
        <item x="3"/>
        <item x="29"/>
        <item x="19"/>
        <item x="17"/>
        <item x="13"/>
        <item x="28"/>
        <item x="26"/>
        <item x="18"/>
        <item x="16"/>
        <item x="10"/>
        <item x="7"/>
        <item x="24"/>
        <item x="11"/>
        <item x="2"/>
        <item x="22"/>
        <item x="27"/>
        <item x="9"/>
        <item x="12"/>
        <item x="1"/>
        <item x="20"/>
        <item x="4"/>
        <item x="15"/>
        <item x="0"/>
        <item x="14"/>
        <item x="35"/>
        <item t="default"/>
      </items>
    </pivotField>
    <pivotField numFmtId="4" showAll="0">
      <items count="37">
        <item x="33"/>
        <item x="34"/>
        <item x="8"/>
        <item x="5"/>
        <item x="21"/>
        <item x="3"/>
        <item x="26"/>
        <item x="32"/>
        <item x="10"/>
        <item x="22"/>
        <item x="7"/>
        <item x="28"/>
        <item x="24"/>
        <item x="15"/>
        <item x="12"/>
        <item x="0"/>
        <item x="35"/>
        <item x="13"/>
        <item x="11"/>
        <item x="30"/>
        <item x="14"/>
        <item x="6"/>
        <item x="2"/>
        <item x="20"/>
        <item x="31"/>
        <item x="17"/>
        <item x="4"/>
        <item x="19"/>
        <item x="25"/>
        <item x="1"/>
        <item x="27"/>
        <item x="9"/>
        <item x="16"/>
        <item x="18"/>
        <item x="23"/>
        <item x="29"/>
        <item t="default"/>
      </items>
    </pivotField>
    <pivotField numFmtId="2" showAll="0">
      <items count="36">
        <item x="33"/>
        <item x="19"/>
        <item x="21"/>
        <item x="32"/>
        <item x="9"/>
        <item x="16"/>
        <item x="3"/>
        <item x="17"/>
        <item x="8"/>
        <item x="11"/>
        <item x="6"/>
        <item x="1"/>
        <item x="22"/>
        <item x="4"/>
        <item x="20"/>
        <item x="18"/>
        <item x="34"/>
        <item x="28"/>
        <item x="14"/>
        <item x="25"/>
        <item x="7"/>
        <item x="2"/>
        <item x="26"/>
        <item x="27"/>
        <item x="12"/>
        <item x="29"/>
        <item x="0"/>
        <item x="15"/>
        <item x="24"/>
        <item x="10"/>
        <item x="30"/>
        <item x="5"/>
        <item x="23"/>
        <item x="31"/>
        <item x="13"/>
        <item t="default"/>
      </items>
    </pivotField>
    <pivotField numFmtId="2" showAll="0"/>
    <pivotField numFmtId="2" showAll="0">
      <items count="32">
        <item x="5"/>
        <item x="3"/>
        <item x="11"/>
        <item x="10"/>
        <item x="25"/>
        <item x="0"/>
        <item x="13"/>
        <item x="14"/>
        <item x="9"/>
        <item x="22"/>
        <item x="21"/>
        <item x="27"/>
        <item x="26"/>
        <item x="8"/>
        <item x="12"/>
        <item x="4"/>
        <item x="30"/>
        <item x="7"/>
        <item x="24"/>
        <item x="19"/>
        <item x="17"/>
        <item x="2"/>
        <item x="23"/>
        <item x="1"/>
        <item x="20"/>
        <item x="15"/>
        <item x="6"/>
        <item x="29"/>
        <item x="16"/>
        <item x="18"/>
        <item x="28"/>
        <item t="default"/>
      </items>
    </pivotField>
    <pivotField numFmtId="2" showAll="0">
      <items count="37">
        <item x="33"/>
        <item x="34"/>
        <item x="8"/>
        <item x="5"/>
        <item x="21"/>
        <item x="3"/>
        <item x="26"/>
        <item x="32"/>
        <item x="10"/>
        <item x="22"/>
        <item x="7"/>
        <item x="28"/>
        <item x="24"/>
        <item x="15"/>
        <item x="12"/>
        <item x="0"/>
        <item x="35"/>
        <item x="13"/>
        <item x="11"/>
        <item x="30"/>
        <item x="14"/>
        <item x="6"/>
        <item x="2"/>
        <item x="20"/>
        <item x="31"/>
        <item x="17"/>
        <item x="4"/>
        <item x="19"/>
        <item x="25"/>
        <item x="1"/>
        <item x="27"/>
        <item x="9"/>
        <item x="16"/>
        <item x="18"/>
        <item x="23"/>
        <item x="29"/>
        <item t="default"/>
      </items>
    </pivotField>
    <pivotField showAll="0"/>
    <pivotField numFmtId="2"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pageFields count="1">
    <pageField fld="2" hier="-1"/>
  </pageFields>
  <dataFields count="1">
    <dataField name="Sum of Total - RFA" fld="6" baseField="0" baseItem="0" numFmtId="4"/>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FD928-5B6E-4326-9DB5-723FAAF2768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5:D41" firstHeaderRow="0" firstDataRow="1" firstDataCol="1" rowPageCount="3" colPageCount="1"/>
  <pivotFields count="14">
    <pivotField axis="axisRow" showAll="0">
      <items count="37">
        <item x="29"/>
        <item x="0"/>
        <item x="1"/>
        <item x="2"/>
        <item x="3"/>
        <item x="30"/>
        <item x="4"/>
        <item x="31"/>
        <item x="32"/>
        <item x="5"/>
        <item x="6"/>
        <item x="7"/>
        <item x="8"/>
        <item x="9"/>
        <item x="10"/>
        <item x="11"/>
        <item x="12"/>
        <item x="13"/>
        <item x="33"/>
        <item x="14"/>
        <item x="15"/>
        <item x="16"/>
        <item x="17"/>
        <item x="18"/>
        <item x="19"/>
        <item x="20"/>
        <item x="34"/>
        <item x="21"/>
        <item x="22"/>
        <item x="23"/>
        <item x="24"/>
        <item x="35"/>
        <item x="25"/>
        <item x="26"/>
        <item x="27"/>
        <item x="28"/>
        <item t="default"/>
      </items>
    </pivotField>
    <pivotField numFmtId="4" showAll="0"/>
    <pivotField numFmtId="4" showAll="0"/>
    <pivotField dataField="1" numFmtId="4" showAll="0"/>
    <pivotField dataField="1" numFmtId="4" showAll="0"/>
    <pivotField dataField="1" numFmtId="4" showAll="0"/>
    <pivotField numFmtId="4" showAll="0"/>
    <pivotField numFmtId="4" showAll="0"/>
    <pivotField axis="axisPage" numFmtId="2" showAll="0">
      <items count="36">
        <item x="33"/>
        <item x="19"/>
        <item x="21"/>
        <item x="32"/>
        <item x="9"/>
        <item x="16"/>
        <item x="3"/>
        <item x="17"/>
        <item x="8"/>
        <item x="11"/>
        <item x="6"/>
        <item x="1"/>
        <item x="22"/>
        <item x="4"/>
        <item x="20"/>
        <item x="18"/>
        <item x="34"/>
        <item x="28"/>
        <item x="14"/>
        <item x="25"/>
        <item x="7"/>
        <item x="2"/>
        <item x="26"/>
        <item x="27"/>
        <item x="12"/>
        <item x="29"/>
        <item x="0"/>
        <item x="15"/>
        <item x="24"/>
        <item x="10"/>
        <item x="30"/>
        <item x="5"/>
        <item x="23"/>
        <item x="31"/>
        <item x="13"/>
        <item t="default"/>
      </items>
    </pivotField>
    <pivotField axis="axisPage" numFmtId="2" showAll="0">
      <items count="32">
        <item x="2"/>
        <item x="23"/>
        <item x="15"/>
        <item x="28"/>
        <item x="17"/>
        <item x="21"/>
        <item x="5"/>
        <item x="24"/>
        <item x="22"/>
        <item x="11"/>
        <item x="13"/>
        <item x="9"/>
        <item x="6"/>
        <item x="29"/>
        <item x="1"/>
        <item x="0"/>
        <item x="16"/>
        <item x="27"/>
        <item x="14"/>
        <item x="18"/>
        <item x="30"/>
        <item x="25"/>
        <item x="26"/>
        <item x="12"/>
        <item x="19"/>
        <item x="4"/>
        <item x="20"/>
        <item x="7"/>
        <item x="10"/>
        <item x="3"/>
        <item x="8"/>
        <item t="default"/>
      </items>
    </pivotField>
    <pivotField axis="axisPage" numFmtId="2" showAll="0">
      <items count="32">
        <item x="5"/>
        <item x="3"/>
        <item x="11"/>
        <item x="10"/>
        <item x="25"/>
        <item x="0"/>
        <item x="13"/>
        <item x="14"/>
        <item x="9"/>
        <item x="22"/>
        <item x="21"/>
        <item x="27"/>
        <item x="26"/>
        <item x="8"/>
        <item x="12"/>
        <item x="4"/>
        <item x="30"/>
        <item x="7"/>
        <item x="24"/>
        <item x="19"/>
        <item x="17"/>
        <item x="2"/>
        <item x="23"/>
        <item x="1"/>
        <item x="20"/>
        <item x="15"/>
        <item x="6"/>
        <item x="29"/>
        <item x="16"/>
        <item x="18"/>
        <item x="28"/>
        <item t="default"/>
      </items>
    </pivotField>
    <pivotField numFmtId="2" showAll="0"/>
    <pivotField showAll="0"/>
    <pivotField numFmtId="2"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3">
    <i>
      <x/>
    </i>
    <i i="1">
      <x v="1"/>
    </i>
    <i i="2">
      <x v="2"/>
    </i>
  </colItems>
  <pageFields count="3">
    <pageField fld="8" hier="-1"/>
    <pageField fld="9" hier="-1"/>
    <pageField fld="10" hier="-1"/>
  </pageFields>
  <dataFields count="3">
    <dataField name="Sum of RFA (as revised by SFDs) - Reserved Forests" fld="3" baseField="0" baseItem="0" numFmtId="4"/>
    <dataField name="Sum of RFA (as revised by SFDs) - Protected Forests" fld="4" baseField="0" baseItem="0" numFmtId="4"/>
    <dataField name="Sum of RFA (as revised by SFDs) - Unclassed Forests" fld="5" baseField="0" baseItem="0" numFmtId="4"/>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6885B1-ABBB-4730-BAEC-A206E0271F3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39" firstHeaderRow="1" firstDataRow="1" firstDataCol="1" rowPageCount="1" colPageCount="1"/>
  <pivotFields count="14">
    <pivotField axis="axisRow" showAll="0">
      <items count="37">
        <item x="29"/>
        <item x="0"/>
        <item x="1"/>
        <item x="2"/>
        <item x="3"/>
        <item x="30"/>
        <item x="4"/>
        <item x="31"/>
        <item x="32"/>
        <item x="5"/>
        <item x="6"/>
        <item x="7"/>
        <item x="8"/>
        <item x="9"/>
        <item x="10"/>
        <item x="11"/>
        <item x="12"/>
        <item x="13"/>
        <item x="33"/>
        <item x="14"/>
        <item x="15"/>
        <item x="16"/>
        <item x="17"/>
        <item x="18"/>
        <item x="19"/>
        <item x="20"/>
        <item x="34"/>
        <item x="21"/>
        <item x="22"/>
        <item x="23"/>
        <item x="24"/>
        <item x="35"/>
        <item x="25"/>
        <item x="26"/>
        <item x="27"/>
        <item x="28"/>
        <item t="default"/>
      </items>
    </pivotField>
    <pivotField numFmtId="4" showAll="0"/>
    <pivotField numFmtId="4" showAll="0"/>
    <pivotField numFmtId="4" showAll="0"/>
    <pivotField numFmtId="4" showAll="0"/>
    <pivotField numFmtId="4" showAll="0"/>
    <pivotField numFmtId="4" showAll="0"/>
    <pivotField axis="axisPage" numFmtId="4" showAll="0">
      <items count="37">
        <item x="33"/>
        <item x="34"/>
        <item x="8"/>
        <item x="5"/>
        <item x="21"/>
        <item x="3"/>
        <item x="26"/>
        <item x="32"/>
        <item x="10"/>
        <item x="22"/>
        <item x="7"/>
        <item x="28"/>
        <item x="24"/>
        <item x="15"/>
        <item x="12"/>
        <item x="0"/>
        <item x="35"/>
        <item x="13"/>
        <item x="11"/>
        <item x="30"/>
        <item x="14"/>
        <item x="6"/>
        <item x="2"/>
        <item x="20"/>
        <item x="31"/>
        <item x="17"/>
        <item x="4"/>
        <item x="19"/>
        <item x="25"/>
        <item x="1"/>
        <item x="27"/>
        <item x="9"/>
        <item x="16"/>
        <item x="18"/>
        <item x="23"/>
        <item x="29"/>
        <item t="default"/>
      </items>
    </pivotField>
    <pivotField numFmtId="2" showAll="0"/>
    <pivotField numFmtId="2" showAll="0"/>
    <pivotField numFmtId="2" showAll="0"/>
    <pivotField dataField="1" numFmtId="2" showAll="0">
      <items count="37">
        <item x="33"/>
        <item x="34"/>
        <item x="8"/>
        <item x="5"/>
        <item x="21"/>
        <item x="3"/>
        <item x="26"/>
        <item x="32"/>
        <item x="10"/>
        <item x="22"/>
        <item x="7"/>
        <item x="28"/>
        <item x="24"/>
        <item x="15"/>
        <item x="12"/>
        <item x="0"/>
        <item x="35"/>
        <item x="13"/>
        <item x="11"/>
        <item x="30"/>
        <item x="14"/>
        <item x="6"/>
        <item x="2"/>
        <item x="20"/>
        <item x="31"/>
        <item x="17"/>
        <item x="4"/>
        <item x="19"/>
        <item x="25"/>
        <item x="1"/>
        <item x="27"/>
        <item x="9"/>
        <item x="16"/>
        <item x="18"/>
        <item x="23"/>
        <item x="29"/>
        <item t="default"/>
      </items>
    </pivotField>
    <pivotField showAll="0"/>
    <pivotField numFmtId="2"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pageFields count="1">
    <pageField fld="7" hier="-1"/>
  </pageFields>
  <dataFields count="1">
    <dataField name="Sum of Forest Density (RFA per 1,000 km² of GA)" fld="11" baseField="0" baseItem="0" numFmtId="2"/>
  </dataFields>
  <chartFormats count="76">
    <chartFormat chart="0" format="0"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0" count="1" selected="0">
            <x v="0"/>
          </reference>
        </references>
      </pivotArea>
    </chartFormat>
    <chartFormat chart="5" format="39">
      <pivotArea type="data" outline="0" fieldPosition="0">
        <references count="2">
          <reference field="4294967294" count="1" selected="0">
            <x v="0"/>
          </reference>
          <reference field="0" count="1" selected="0">
            <x v="1"/>
          </reference>
        </references>
      </pivotArea>
    </chartFormat>
    <chartFormat chart="5" format="40">
      <pivotArea type="data" outline="0" fieldPosition="0">
        <references count="2">
          <reference field="4294967294" count="1" selected="0">
            <x v="0"/>
          </reference>
          <reference field="0" count="1" selected="0">
            <x v="2"/>
          </reference>
        </references>
      </pivotArea>
    </chartFormat>
    <chartFormat chart="5" format="41">
      <pivotArea type="data" outline="0" fieldPosition="0">
        <references count="2">
          <reference field="4294967294" count="1" selected="0">
            <x v="0"/>
          </reference>
          <reference field="0" count="1" selected="0">
            <x v="3"/>
          </reference>
        </references>
      </pivotArea>
    </chartFormat>
    <chartFormat chart="5" format="42">
      <pivotArea type="data" outline="0" fieldPosition="0">
        <references count="2">
          <reference field="4294967294" count="1" selected="0">
            <x v="0"/>
          </reference>
          <reference field="0" count="1" selected="0">
            <x v="4"/>
          </reference>
        </references>
      </pivotArea>
    </chartFormat>
    <chartFormat chart="5" format="43">
      <pivotArea type="data" outline="0" fieldPosition="0">
        <references count="2">
          <reference field="4294967294" count="1" selected="0">
            <x v="0"/>
          </reference>
          <reference field="0" count="1" selected="0">
            <x v="5"/>
          </reference>
        </references>
      </pivotArea>
    </chartFormat>
    <chartFormat chart="5" format="44">
      <pivotArea type="data" outline="0" fieldPosition="0">
        <references count="2">
          <reference field="4294967294" count="1" selected="0">
            <x v="0"/>
          </reference>
          <reference field="0" count="1" selected="0">
            <x v="6"/>
          </reference>
        </references>
      </pivotArea>
    </chartFormat>
    <chartFormat chart="5" format="45">
      <pivotArea type="data" outline="0" fieldPosition="0">
        <references count="2">
          <reference field="4294967294" count="1" selected="0">
            <x v="0"/>
          </reference>
          <reference field="0" count="1" selected="0">
            <x v="7"/>
          </reference>
        </references>
      </pivotArea>
    </chartFormat>
    <chartFormat chart="5" format="46">
      <pivotArea type="data" outline="0" fieldPosition="0">
        <references count="2">
          <reference field="4294967294" count="1" selected="0">
            <x v="0"/>
          </reference>
          <reference field="0" count="1" selected="0">
            <x v="8"/>
          </reference>
        </references>
      </pivotArea>
    </chartFormat>
    <chartFormat chart="5" format="47">
      <pivotArea type="data" outline="0" fieldPosition="0">
        <references count="2">
          <reference field="4294967294" count="1" selected="0">
            <x v="0"/>
          </reference>
          <reference field="0" count="1" selected="0">
            <x v="9"/>
          </reference>
        </references>
      </pivotArea>
    </chartFormat>
    <chartFormat chart="5" format="48">
      <pivotArea type="data" outline="0" fieldPosition="0">
        <references count="2">
          <reference field="4294967294" count="1" selected="0">
            <x v="0"/>
          </reference>
          <reference field="0" count="1" selected="0">
            <x v="10"/>
          </reference>
        </references>
      </pivotArea>
    </chartFormat>
    <chartFormat chart="5" format="49">
      <pivotArea type="data" outline="0" fieldPosition="0">
        <references count="2">
          <reference field="4294967294" count="1" selected="0">
            <x v="0"/>
          </reference>
          <reference field="0" count="1" selected="0">
            <x v="11"/>
          </reference>
        </references>
      </pivotArea>
    </chartFormat>
    <chartFormat chart="5" format="50">
      <pivotArea type="data" outline="0" fieldPosition="0">
        <references count="2">
          <reference field="4294967294" count="1" selected="0">
            <x v="0"/>
          </reference>
          <reference field="0" count="1" selected="0">
            <x v="12"/>
          </reference>
        </references>
      </pivotArea>
    </chartFormat>
    <chartFormat chart="5" format="51">
      <pivotArea type="data" outline="0" fieldPosition="0">
        <references count="2">
          <reference field="4294967294" count="1" selected="0">
            <x v="0"/>
          </reference>
          <reference field="0" count="1" selected="0">
            <x v="13"/>
          </reference>
        </references>
      </pivotArea>
    </chartFormat>
    <chartFormat chart="5" format="52">
      <pivotArea type="data" outline="0" fieldPosition="0">
        <references count="2">
          <reference field="4294967294" count="1" selected="0">
            <x v="0"/>
          </reference>
          <reference field="0" count="1" selected="0">
            <x v="14"/>
          </reference>
        </references>
      </pivotArea>
    </chartFormat>
    <chartFormat chart="5" format="53">
      <pivotArea type="data" outline="0" fieldPosition="0">
        <references count="2">
          <reference field="4294967294" count="1" selected="0">
            <x v="0"/>
          </reference>
          <reference field="0" count="1" selected="0">
            <x v="15"/>
          </reference>
        </references>
      </pivotArea>
    </chartFormat>
    <chartFormat chart="5" format="54">
      <pivotArea type="data" outline="0" fieldPosition="0">
        <references count="2">
          <reference field="4294967294" count="1" selected="0">
            <x v="0"/>
          </reference>
          <reference field="0" count="1" selected="0">
            <x v="16"/>
          </reference>
        </references>
      </pivotArea>
    </chartFormat>
    <chartFormat chart="5" format="55">
      <pivotArea type="data" outline="0" fieldPosition="0">
        <references count="2">
          <reference field="4294967294" count="1" selected="0">
            <x v="0"/>
          </reference>
          <reference field="0" count="1" selected="0">
            <x v="17"/>
          </reference>
        </references>
      </pivotArea>
    </chartFormat>
    <chartFormat chart="5" format="56">
      <pivotArea type="data" outline="0" fieldPosition="0">
        <references count="2">
          <reference field="4294967294" count="1" selected="0">
            <x v="0"/>
          </reference>
          <reference field="0" count="1" selected="0">
            <x v="18"/>
          </reference>
        </references>
      </pivotArea>
    </chartFormat>
    <chartFormat chart="5" format="57">
      <pivotArea type="data" outline="0" fieldPosition="0">
        <references count="2">
          <reference field="4294967294" count="1" selected="0">
            <x v="0"/>
          </reference>
          <reference field="0" count="1" selected="0">
            <x v="19"/>
          </reference>
        </references>
      </pivotArea>
    </chartFormat>
    <chartFormat chart="5" format="58">
      <pivotArea type="data" outline="0" fieldPosition="0">
        <references count="2">
          <reference field="4294967294" count="1" selected="0">
            <x v="0"/>
          </reference>
          <reference field="0" count="1" selected="0">
            <x v="20"/>
          </reference>
        </references>
      </pivotArea>
    </chartFormat>
    <chartFormat chart="5" format="59">
      <pivotArea type="data" outline="0" fieldPosition="0">
        <references count="2">
          <reference field="4294967294" count="1" selected="0">
            <x v="0"/>
          </reference>
          <reference field="0" count="1" selected="0">
            <x v="21"/>
          </reference>
        </references>
      </pivotArea>
    </chartFormat>
    <chartFormat chart="5" format="60">
      <pivotArea type="data" outline="0" fieldPosition="0">
        <references count="2">
          <reference field="4294967294" count="1" selected="0">
            <x v="0"/>
          </reference>
          <reference field="0" count="1" selected="0">
            <x v="22"/>
          </reference>
        </references>
      </pivotArea>
    </chartFormat>
    <chartFormat chart="5" format="61">
      <pivotArea type="data" outline="0" fieldPosition="0">
        <references count="2">
          <reference field="4294967294" count="1" selected="0">
            <x v="0"/>
          </reference>
          <reference field="0" count="1" selected="0">
            <x v="23"/>
          </reference>
        </references>
      </pivotArea>
    </chartFormat>
    <chartFormat chart="5" format="62">
      <pivotArea type="data" outline="0" fieldPosition="0">
        <references count="2">
          <reference field="4294967294" count="1" selected="0">
            <x v="0"/>
          </reference>
          <reference field="0" count="1" selected="0">
            <x v="24"/>
          </reference>
        </references>
      </pivotArea>
    </chartFormat>
    <chartFormat chart="5" format="63">
      <pivotArea type="data" outline="0" fieldPosition="0">
        <references count="2">
          <reference field="4294967294" count="1" selected="0">
            <x v="0"/>
          </reference>
          <reference field="0" count="1" selected="0">
            <x v="25"/>
          </reference>
        </references>
      </pivotArea>
    </chartFormat>
    <chartFormat chart="5" format="64">
      <pivotArea type="data" outline="0" fieldPosition="0">
        <references count="2">
          <reference field="4294967294" count="1" selected="0">
            <x v="0"/>
          </reference>
          <reference field="0" count="1" selected="0">
            <x v="26"/>
          </reference>
        </references>
      </pivotArea>
    </chartFormat>
    <chartFormat chart="5" format="65">
      <pivotArea type="data" outline="0" fieldPosition="0">
        <references count="2">
          <reference field="4294967294" count="1" selected="0">
            <x v="0"/>
          </reference>
          <reference field="0" count="1" selected="0">
            <x v="27"/>
          </reference>
        </references>
      </pivotArea>
    </chartFormat>
    <chartFormat chart="5" format="66">
      <pivotArea type="data" outline="0" fieldPosition="0">
        <references count="2">
          <reference field="4294967294" count="1" selected="0">
            <x v="0"/>
          </reference>
          <reference field="0" count="1" selected="0">
            <x v="28"/>
          </reference>
        </references>
      </pivotArea>
    </chartFormat>
    <chartFormat chart="5" format="67">
      <pivotArea type="data" outline="0" fieldPosition="0">
        <references count="2">
          <reference field="4294967294" count="1" selected="0">
            <x v="0"/>
          </reference>
          <reference field="0" count="1" selected="0">
            <x v="29"/>
          </reference>
        </references>
      </pivotArea>
    </chartFormat>
    <chartFormat chart="5" format="68">
      <pivotArea type="data" outline="0" fieldPosition="0">
        <references count="2">
          <reference field="4294967294" count="1" selected="0">
            <x v="0"/>
          </reference>
          <reference field="0" count="1" selected="0">
            <x v="30"/>
          </reference>
        </references>
      </pivotArea>
    </chartFormat>
    <chartFormat chart="5" format="69">
      <pivotArea type="data" outline="0" fieldPosition="0">
        <references count="2">
          <reference field="4294967294" count="1" selected="0">
            <x v="0"/>
          </reference>
          <reference field="0" count="1" selected="0">
            <x v="32"/>
          </reference>
        </references>
      </pivotArea>
    </chartFormat>
    <chartFormat chart="5" format="70">
      <pivotArea type="data" outline="0" fieldPosition="0">
        <references count="2">
          <reference field="4294967294" count="1" selected="0">
            <x v="0"/>
          </reference>
          <reference field="0" count="1" selected="0">
            <x v="33"/>
          </reference>
        </references>
      </pivotArea>
    </chartFormat>
    <chartFormat chart="5" format="71">
      <pivotArea type="data" outline="0" fieldPosition="0">
        <references count="2">
          <reference field="4294967294" count="1" selected="0">
            <x v="0"/>
          </reference>
          <reference field="0" count="1" selected="0">
            <x v="34"/>
          </reference>
        </references>
      </pivotArea>
    </chartFormat>
    <chartFormat chart="5" format="72">
      <pivotArea type="data" outline="0" fieldPosition="0">
        <references count="2">
          <reference field="4294967294" count="1" selected="0">
            <x v="0"/>
          </reference>
          <reference field="0" count="1" selected="0">
            <x v="3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0" format="24">
      <pivotArea type="data" outline="0" fieldPosition="0">
        <references count="2">
          <reference field="4294967294" count="1" selected="0">
            <x v="0"/>
          </reference>
          <reference field="0" count="1" selected="0">
            <x v="23"/>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25"/>
          </reference>
        </references>
      </pivotArea>
    </chartFormat>
    <chartFormat chart="0" format="27">
      <pivotArea type="data" outline="0" fieldPosition="0">
        <references count="2">
          <reference field="4294967294" count="1" selected="0">
            <x v="0"/>
          </reference>
          <reference field="0" count="1" selected="0">
            <x v="26"/>
          </reference>
        </references>
      </pivotArea>
    </chartFormat>
    <chartFormat chart="0" format="28">
      <pivotArea type="data" outline="0" fieldPosition="0">
        <references count="2">
          <reference field="4294967294" count="1" selected="0">
            <x v="0"/>
          </reference>
          <reference field="0" count="1" selected="0">
            <x v="27"/>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0" format="31">
      <pivotArea type="data" outline="0" fieldPosition="0">
        <references count="2">
          <reference field="4294967294" count="1" selected="0">
            <x v="0"/>
          </reference>
          <reference field="0" count="1" selected="0">
            <x v="30"/>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35"/>
          </reference>
        </references>
      </pivotArea>
    </chartFormat>
    <chartFormat chart="5" format="73">
      <pivotArea type="data" outline="0" fieldPosition="0">
        <references count="2">
          <reference field="4294967294" count="1" selected="0">
            <x v="0"/>
          </reference>
          <reference field="0" count="1" selected="0">
            <x v="31"/>
          </reference>
        </references>
      </pivotArea>
    </chartFormat>
    <chartFormat chart="0" format="36">
      <pivotArea type="data" outline="0" fieldPosition="0">
        <references count="1">
          <reference field="4294967294" count="1" selected="0">
            <x v="0"/>
          </reference>
        </references>
      </pivotArea>
    </chartFormat>
    <chartFormat chart="5" format="74">
      <pivotArea type="data" outline="0" fieldPosition="0">
        <references count="1">
          <reference field="4294967294" count="1" selected="0">
            <x v="0"/>
          </reference>
        </references>
      </pivotArea>
    </chartFormat>
    <chartFormat chart="0" format="37">
      <pivotArea type="data" outline="0" fieldPosition="0">
        <references count="2">
          <reference field="4294967294" count="1" selected="0">
            <x v="0"/>
          </reference>
          <reference field="0"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348EC9-4487-4880-ACF6-A4EA3DA41B5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39" firstHeaderRow="1" firstDataRow="1" firstDataCol="1" rowPageCount="1" colPageCount="1"/>
  <pivotFields count="14">
    <pivotField axis="axisRow" showAll="0">
      <items count="37">
        <item x="29"/>
        <item x="0"/>
        <item x="1"/>
        <item x="2"/>
        <item x="3"/>
        <item x="30"/>
        <item x="4"/>
        <item x="31"/>
        <item x="32"/>
        <item x="5"/>
        <item x="6"/>
        <item x="7"/>
        <item x="8"/>
        <item x="9"/>
        <item x="10"/>
        <item x="11"/>
        <item x="12"/>
        <item x="13"/>
        <item x="33"/>
        <item x="14"/>
        <item x="15"/>
        <item x="16"/>
        <item x="17"/>
        <item x="18"/>
        <item x="19"/>
        <item x="20"/>
        <item x="34"/>
        <item x="21"/>
        <item x="22"/>
        <item x="23"/>
        <item x="24"/>
        <item x="35"/>
        <item x="25"/>
        <item x="26"/>
        <item x="27"/>
        <item x="28"/>
        <item t="default"/>
      </items>
    </pivotField>
    <pivotField numFmtId="4" showAll="0"/>
    <pivotField numFmtId="4" showAll="0">
      <items count="37">
        <item x="33"/>
        <item x="32"/>
        <item x="34"/>
        <item x="30"/>
        <item x="5"/>
        <item x="31"/>
        <item x="6"/>
        <item x="8"/>
        <item x="21"/>
        <item x="23"/>
        <item x="25"/>
        <item x="3"/>
        <item x="29"/>
        <item x="19"/>
        <item x="17"/>
        <item x="13"/>
        <item x="28"/>
        <item x="26"/>
        <item x="18"/>
        <item x="16"/>
        <item x="7"/>
        <item x="10"/>
        <item x="24"/>
        <item x="11"/>
        <item x="2"/>
        <item x="22"/>
        <item x="27"/>
        <item x="9"/>
        <item x="12"/>
        <item x="1"/>
        <item x="20"/>
        <item x="4"/>
        <item x="15"/>
        <item x="0"/>
        <item x="14"/>
        <item x="35"/>
        <item t="default"/>
      </items>
    </pivotField>
    <pivotField numFmtId="4" showAll="0"/>
    <pivotField numFmtId="4" showAll="0"/>
    <pivotField numFmtId="4" showAll="0"/>
    <pivotField numFmtId="4" showAll="0">
      <items count="37">
        <item x="33"/>
        <item x="32"/>
        <item x="34"/>
        <item x="30"/>
        <item x="5"/>
        <item x="31"/>
        <item x="6"/>
        <item x="8"/>
        <item x="21"/>
        <item x="23"/>
        <item x="25"/>
        <item x="3"/>
        <item x="29"/>
        <item x="19"/>
        <item x="17"/>
        <item x="13"/>
        <item x="28"/>
        <item x="26"/>
        <item x="18"/>
        <item x="16"/>
        <item x="10"/>
        <item x="7"/>
        <item x="24"/>
        <item x="11"/>
        <item x="2"/>
        <item x="22"/>
        <item x="27"/>
        <item x="9"/>
        <item x="12"/>
        <item x="1"/>
        <item x="20"/>
        <item x="4"/>
        <item x="15"/>
        <item x="0"/>
        <item x="14"/>
        <item x="35"/>
        <item t="default"/>
      </items>
    </pivotField>
    <pivotField numFmtId="4" showAll="0">
      <items count="37">
        <item x="33"/>
        <item x="34"/>
        <item x="8"/>
        <item x="5"/>
        <item x="21"/>
        <item x="3"/>
        <item x="26"/>
        <item x="32"/>
        <item x="10"/>
        <item x="22"/>
        <item x="7"/>
        <item x="28"/>
        <item x="24"/>
        <item x="15"/>
        <item x="12"/>
        <item x="0"/>
        <item x="35"/>
        <item x="13"/>
        <item x="11"/>
        <item x="30"/>
        <item x="14"/>
        <item x="6"/>
        <item x="2"/>
        <item x="20"/>
        <item x="31"/>
        <item x="17"/>
        <item x="4"/>
        <item x="19"/>
        <item x="25"/>
        <item x="1"/>
        <item x="27"/>
        <item x="9"/>
        <item x="16"/>
        <item x="18"/>
        <item x="23"/>
        <item x="29"/>
        <item t="default"/>
      </items>
    </pivotField>
    <pivotField axis="axisPage" numFmtId="2" showAll="0">
      <items count="36">
        <item x="33"/>
        <item x="19"/>
        <item x="21"/>
        <item x="32"/>
        <item x="9"/>
        <item x="16"/>
        <item x="3"/>
        <item x="17"/>
        <item x="8"/>
        <item x="11"/>
        <item x="6"/>
        <item x="1"/>
        <item x="22"/>
        <item x="4"/>
        <item x="20"/>
        <item x="18"/>
        <item x="34"/>
        <item x="28"/>
        <item x="14"/>
        <item x="25"/>
        <item x="7"/>
        <item x="2"/>
        <item x="26"/>
        <item x="27"/>
        <item x="12"/>
        <item x="29"/>
        <item x="0"/>
        <item x="15"/>
        <item x="24"/>
        <item x="10"/>
        <item x="30"/>
        <item x="5"/>
        <item x="23"/>
        <item x="31"/>
        <item x="13"/>
        <item t="default"/>
      </items>
    </pivotField>
    <pivotField numFmtId="2" showAll="0"/>
    <pivotField numFmtId="2" showAll="0"/>
    <pivotField numFmtId="2" showAll="0"/>
    <pivotField dataField="1" showAll="0"/>
    <pivotField numFmtId="2"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pageFields count="1">
    <pageField fld="8" hier="-1"/>
  </pageFields>
  <dataFields count="1">
    <dataField name="Sum of State’s Contribution to National Forest Area"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209DCA-9DA4-4D79-8519-7960515DCE2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39" firstHeaderRow="1" firstDataRow="1" firstDataCol="1" rowPageCount="1" colPageCount="1"/>
  <pivotFields count="14">
    <pivotField axis="axisRow" showAll="0">
      <items count="37">
        <item x="29"/>
        <item x="0"/>
        <item x="1"/>
        <item x="2"/>
        <item x="3"/>
        <item x="30"/>
        <item x="4"/>
        <item x="31"/>
        <item x="32"/>
        <item x="5"/>
        <item x="6"/>
        <item x="7"/>
        <item x="8"/>
        <item x="9"/>
        <item x="10"/>
        <item x="11"/>
        <item x="12"/>
        <item x="13"/>
        <item x="33"/>
        <item x="14"/>
        <item x="15"/>
        <item x="16"/>
        <item x="17"/>
        <item x="18"/>
        <item x="19"/>
        <item x="20"/>
        <item x="34"/>
        <item x="21"/>
        <item x="22"/>
        <item x="23"/>
        <item x="24"/>
        <item x="35"/>
        <item x="25"/>
        <item x="26"/>
        <item x="27"/>
        <item x="28"/>
        <item t="default"/>
      </items>
    </pivotField>
    <pivotField numFmtId="4" showAll="0"/>
    <pivotField numFmtId="4" showAll="0"/>
    <pivotField numFmtId="4" showAll="0"/>
    <pivotField numFmtId="4" showAll="0"/>
    <pivotField numFmtId="4" showAll="0"/>
    <pivotField numFmtId="4" showAll="0"/>
    <pivotField numFmtId="4" showAll="0"/>
    <pivotField numFmtId="2" showAll="0"/>
    <pivotField numFmtId="2" showAll="0"/>
    <pivotField axis="axisPage" numFmtId="2" showAll="0">
      <items count="32">
        <item x="5"/>
        <item x="3"/>
        <item x="11"/>
        <item x="10"/>
        <item x="25"/>
        <item x="0"/>
        <item x="13"/>
        <item x="14"/>
        <item x="9"/>
        <item x="22"/>
        <item x="21"/>
        <item x="27"/>
        <item x="26"/>
        <item x="8"/>
        <item x="12"/>
        <item x="4"/>
        <item x="30"/>
        <item x="7"/>
        <item x="24"/>
        <item x="19"/>
        <item x="17"/>
        <item x="2"/>
        <item x="23"/>
        <item x="1"/>
        <item x="20"/>
        <item x="15"/>
        <item x="6"/>
        <item x="29"/>
        <item x="16"/>
        <item x="18"/>
        <item x="28"/>
        <item t="default"/>
      </items>
    </pivotField>
    <pivotField numFmtId="2" showAll="0"/>
    <pivotField showAll="0"/>
    <pivotField dataField="1" numFmtId="2"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Items count="1">
    <i/>
  </colItems>
  <pageFields count="1">
    <pageField fld="10" hier="-1"/>
  </pageFields>
  <dataFields count="1">
    <dataField name="Sum of  Ratio of Reserved to Protected Forest" fld="13" baseField="0" baseItem="0" numFmtId="2"/>
  </dataFields>
  <chartFormats count="75">
    <chartFormat chart="0" format="0"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2"/>
          </reference>
        </references>
      </pivotArea>
    </chartFormat>
    <chartFormat chart="3" format="70">
      <pivotArea type="data" outline="0" fieldPosition="0">
        <references count="2">
          <reference field="4294967294" count="1" selected="0">
            <x v="0"/>
          </reference>
          <reference field="0" count="1" selected="0">
            <x v="33"/>
          </reference>
        </references>
      </pivotArea>
    </chartFormat>
    <chartFormat chart="3" format="71">
      <pivotArea type="data" outline="0" fieldPosition="0">
        <references count="2">
          <reference field="4294967294" count="1" selected="0">
            <x v="0"/>
          </reference>
          <reference field="0" count="1" selected="0">
            <x v="34"/>
          </reference>
        </references>
      </pivotArea>
    </chartFormat>
    <chartFormat chart="3" format="72">
      <pivotArea type="data" outline="0" fieldPosition="0">
        <references count="2">
          <reference field="4294967294" count="1" selected="0">
            <x v="0"/>
          </reference>
          <reference field="0" count="1" selected="0">
            <x v="3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0" format="24">
      <pivotArea type="data" outline="0" fieldPosition="0">
        <references count="2">
          <reference field="4294967294" count="1" selected="0">
            <x v="0"/>
          </reference>
          <reference field="0" count="1" selected="0">
            <x v="23"/>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25"/>
          </reference>
        </references>
      </pivotArea>
    </chartFormat>
    <chartFormat chart="0" format="27">
      <pivotArea type="data" outline="0" fieldPosition="0">
        <references count="2">
          <reference field="4294967294" count="1" selected="0">
            <x v="0"/>
          </reference>
          <reference field="0" count="1" selected="0">
            <x v="26"/>
          </reference>
        </references>
      </pivotArea>
    </chartFormat>
    <chartFormat chart="0" format="28">
      <pivotArea type="data" outline="0" fieldPosition="0">
        <references count="2">
          <reference field="4294967294" count="1" selected="0">
            <x v="0"/>
          </reference>
          <reference field="0" count="1" selected="0">
            <x v="27"/>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0" format="31">
      <pivotArea type="data" outline="0" fieldPosition="0">
        <references count="2">
          <reference field="4294967294" count="1" selected="0">
            <x v="0"/>
          </reference>
          <reference field="0" count="1" selected="0">
            <x v="30"/>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35"/>
          </reference>
        </references>
      </pivotArea>
    </chartFormat>
    <chartFormat chart="3" format="73">
      <pivotArea type="data" outline="0" fieldPosition="0">
        <references count="2">
          <reference field="4294967294" count="1" selected="0">
            <x v="0"/>
          </reference>
          <reference field="0" count="1" selected="0">
            <x v="31"/>
          </reference>
        </references>
      </pivotArea>
    </chartFormat>
    <chartFormat chart="0" format="36">
      <pivotArea type="data" outline="0" fieldPosition="0">
        <references count="1">
          <reference field="4294967294" count="1" selected="0">
            <x v="0"/>
          </reference>
        </references>
      </pivotArea>
    </chartFormat>
    <chartFormat chart="3" format="7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 xr10:uid="{C96D2EB0-30D9-4DF0-8A82-4ABB41330061}" sourceName="States/UTs">
  <pivotTables>
    <pivotTable tabId="3" name="PivotTable1"/>
    <pivotTable tabId="6" name="PivotTable2"/>
    <pivotTable tabId="7" name="PivotTable3"/>
    <pivotTable tabId="8" name="PivotTable4"/>
    <pivotTable tabId="9" name="PivotTable5"/>
  </pivotTables>
  <data>
    <tabular pivotCacheId="1480060486">
      <items count="36">
        <i x="29" s="1"/>
        <i x="0" s="1"/>
        <i x="1" s="1"/>
        <i x="2" s="1"/>
        <i x="3" s="1"/>
        <i x="30" s="1"/>
        <i x="4" s="1"/>
        <i x="31" s="1"/>
        <i x="32" s="1"/>
        <i x="5" s="1"/>
        <i x="6" s="1"/>
        <i x="7" s="1"/>
        <i x="8" s="1"/>
        <i x="9" s="1"/>
        <i x="10" s="1"/>
        <i x="11" s="1"/>
        <i x="12" s="1"/>
        <i x="13" s="1"/>
        <i x="33" s="1"/>
        <i x="14" s="1"/>
        <i x="15" s="1"/>
        <i x="16" s="1"/>
        <i x="17" s="1"/>
        <i x="18" s="1"/>
        <i x="19" s="1"/>
        <i x="20" s="1"/>
        <i x="34" s="1"/>
        <i x="21" s="1"/>
        <i x="22" s="1"/>
        <i x="23" s="1"/>
        <i x="24" s="1"/>
        <i x="35" s="1"/>
        <i x="25" s="1"/>
        <i x="26" s="1"/>
        <i x="27"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FA_as___reported_in_ISFR_2011" xr10:uid="{490DC12F-08A1-46D2-82BD-1738E20ADCF6}" sourceName="RFA as - reported in ISFR 2011">
  <pivotTables>
    <pivotTable tabId="3" name="PivotTable1"/>
    <pivotTable tabId="8" name="PivotTable4"/>
  </pivotTables>
  <data>
    <tabular pivotCacheId="1480060486">
      <items count="36">
        <i x="33" s="1"/>
        <i x="32" s="1"/>
        <i x="34" s="1"/>
        <i x="30" s="1"/>
        <i x="5" s="1"/>
        <i x="31" s="1"/>
        <i x="6" s="1"/>
        <i x="8" s="1"/>
        <i x="21" s="1"/>
        <i x="23" s="1"/>
        <i x="25" s="1"/>
        <i x="3" s="1"/>
        <i x="29" s="1"/>
        <i x="19" s="1"/>
        <i x="17" s="1"/>
        <i x="13" s="1"/>
        <i x="28" s="1"/>
        <i x="26" s="1"/>
        <i x="18" s="1"/>
        <i x="16" s="1"/>
        <i x="7" s="1"/>
        <i x="10" s="1"/>
        <i x="24" s="1"/>
        <i x="11" s="1"/>
        <i x="2" s="1"/>
        <i x="22" s="1"/>
        <i x="27" s="1"/>
        <i x="9" s="1"/>
        <i x="12" s="1"/>
        <i x="1" s="1"/>
        <i x="20" s="1"/>
        <i x="4" s="1"/>
        <i x="15" s="1"/>
        <i x="0" s="1"/>
        <i x="14" s="1"/>
        <i x="3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__RFA" xr10:uid="{C3A46125-E508-4A60-B8F9-9FA10D2667C8}" sourceName="Total - RFA">
  <pivotTables>
    <pivotTable tabId="3" name="PivotTable1"/>
    <pivotTable tabId="8" name="PivotTable4"/>
  </pivotTables>
  <data>
    <tabular pivotCacheId="1480060486">
      <items count="36">
        <i x="33" s="1"/>
        <i x="32" s="1"/>
        <i x="34" s="1"/>
        <i x="30" s="1"/>
        <i x="5" s="1"/>
        <i x="31" s="1"/>
        <i x="6" s="1"/>
        <i x="8" s="1"/>
        <i x="21" s="1"/>
        <i x="23" s="1"/>
        <i x="25" s="1"/>
        <i x="3" s="1"/>
        <i x="29" s="1"/>
        <i x="19" s="1"/>
        <i x="17" s="1"/>
        <i x="13" s="1"/>
        <i x="28" s="1"/>
        <i x="26" s="1"/>
        <i x="18" s="1"/>
        <i x="16" s="1"/>
        <i x="10" s="1"/>
        <i x="7" s="1"/>
        <i x="24" s="1"/>
        <i x="11" s="1"/>
        <i x="2" s="1"/>
        <i x="22" s="1"/>
        <i x="27" s="1"/>
        <i x="9" s="1"/>
        <i x="12" s="1"/>
        <i x="1" s="1"/>
        <i x="20" s="1"/>
        <i x="4" s="1"/>
        <i x="15" s="1"/>
        <i x="0" s="1"/>
        <i x="14" s="1"/>
        <i x="3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of_GA" xr10:uid="{3EFE30A0-E50A-4ECE-8736-AB1F4CE3EBE3}" sourceName="% of GA">
  <pivotTables>
    <pivotTable tabId="7" name="PivotTable3"/>
    <pivotTable tabId="8" name="PivotTable4"/>
  </pivotTables>
  <data>
    <tabular pivotCacheId="1480060486">
      <items count="36">
        <i x="33" s="1"/>
        <i x="34" s="1"/>
        <i x="8" s="1"/>
        <i x="5" s="1"/>
        <i x="21" s="1"/>
        <i x="3" s="1"/>
        <i x="26" s="1"/>
        <i x="32" s="1"/>
        <i x="10" s="1"/>
        <i x="22" s="1"/>
        <i x="7" s="1"/>
        <i x="28" s="1"/>
        <i x="24" s="1"/>
        <i x="15" s="1"/>
        <i x="12" s="1"/>
        <i x="0" s="1"/>
        <i x="35" s="1"/>
        <i x="13" s="1"/>
        <i x="11" s="1"/>
        <i x="30" s="1"/>
        <i x="14" s="1"/>
        <i x="6" s="1"/>
        <i x="2" s="1"/>
        <i x="20" s="1"/>
        <i x="31" s="1"/>
        <i x="17" s="1"/>
        <i x="4" s="1"/>
        <i x="19" s="1"/>
        <i x="25" s="1"/>
        <i x="1" s="1"/>
        <i x="27" s="1"/>
        <i x="9" s="1"/>
        <i x="16" s="1"/>
        <i x="18" s="1"/>
        <i x="23" s="1"/>
        <i x="2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of_Reserved_Forest" xr10:uid="{4B6A3495-ADD4-47DB-8259-B10646E811A8}" sourceName="% of Reserved Forest">
  <pivotTables>
    <pivotTable tabId="6" name="PivotTable2"/>
    <pivotTable tabId="8" name="PivotTable4"/>
  </pivotTables>
  <data>
    <tabular pivotCacheId="1480060486">
      <items count="35">
        <i x="33" s="1"/>
        <i x="19" s="1"/>
        <i x="21" s="1"/>
        <i x="32" s="1"/>
        <i x="9" s="1"/>
        <i x="16" s="1"/>
        <i x="3" s="1"/>
        <i x="17" s="1"/>
        <i x="8" s="1"/>
        <i x="11" s="1"/>
        <i x="6" s="1"/>
        <i x="1" s="1"/>
        <i x="22" s="1"/>
        <i x="4" s="1"/>
        <i x="20" s="1"/>
        <i x="18" s="1"/>
        <i x="34" s="1"/>
        <i x="28" s="1"/>
        <i x="14" s="1"/>
        <i x="25" s="1"/>
        <i x="7" s="1"/>
        <i x="2" s="1"/>
        <i x="26" s="1"/>
        <i x="27" s="1"/>
        <i x="12" s="1"/>
        <i x="29" s="1"/>
        <i x="0" s="1"/>
        <i x="15" s="1"/>
        <i x="24" s="1"/>
        <i x="10" s="1"/>
        <i x="30" s="1"/>
        <i x="5" s="1"/>
        <i x="23" s="1"/>
        <i x="31" s="1"/>
        <i x="1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of_Unclassed_Forest" xr10:uid="{3D08A081-D6B1-40C6-BB3A-7FB8906A86FA}" sourceName="% of Unclassed Forest">
  <pivotTables>
    <pivotTable tabId="6" name="PivotTable2"/>
    <pivotTable tabId="9" name="PivotTable5"/>
  </pivotTables>
  <data>
    <tabular pivotCacheId="1480060486">
      <items count="31">
        <i x="5" s="1"/>
        <i x="3" s="1"/>
        <i x="11" s="1"/>
        <i x="10" s="1"/>
        <i x="25" s="1"/>
        <i x="0" s="1"/>
        <i x="13" s="1"/>
        <i x="14" s="1"/>
        <i x="9" s="1"/>
        <i x="22" s="1"/>
        <i x="21" s="1"/>
        <i x="27" s="1"/>
        <i x="26" s="1"/>
        <i x="8" s="1"/>
        <i x="12" s="1"/>
        <i x="4" s="1"/>
        <i x="30" s="1"/>
        <i x="7" s="1"/>
        <i x="24" s="1"/>
        <i x="19" s="1"/>
        <i x="17" s="1"/>
        <i x="2" s="1"/>
        <i x="23" s="1"/>
        <i x="1" s="1"/>
        <i x="20" s="1"/>
        <i x="15" s="1"/>
        <i x="6" s="1"/>
        <i x="29" s="1"/>
        <i x="16" s="1"/>
        <i x="18" s="1"/>
        <i x="2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est_Density__RFA_per_1_000_km²_of_GA" xr10:uid="{6278BC2F-1512-4FC3-90B9-96AA33505B89}" sourceName="Forest Density (RFA per 1,000 km² of GA)">
  <pivotTables>
    <pivotTable tabId="7" name="PivotTable3"/>
  </pivotTables>
  <data>
    <tabular pivotCacheId="1480060486">
      <items count="36">
        <i x="33" s="1"/>
        <i x="34" s="1"/>
        <i x="8" s="1"/>
        <i x="5" s="1"/>
        <i x="21" s="1"/>
        <i x="3" s="1"/>
        <i x="26" s="1"/>
        <i x="32" s="1"/>
        <i x="10" s="1"/>
        <i x="22" s="1"/>
        <i x="7" s="1"/>
        <i x="28" s="1"/>
        <i x="24" s="1"/>
        <i x="15" s="1"/>
        <i x="12" s="1"/>
        <i x="0" s="1"/>
        <i x="35" s="1"/>
        <i x="13" s="1"/>
        <i x="11" s="1"/>
        <i x="30" s="1"/>
        <i x="14" s="1"/>
        <i x="6" s="1"/>
        <i x="2" s="1"/>
        <i x="20" s="1"/>
        <i x="31" s="1"/>
        <i x="17" s="1"/>
        <i x="4" s="1"/>
        <i x="19" s="1"/>
        <i x="25" s="1"/>
        <i x="1" s="1"/>
        <i x="27" s="1"/>
        <i x="9" s="1"/>
        <i x="16" s="1"/>
        <i x="18" s="1"/>
        <i x="23"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xr10:uid="{6147E7BE-0299-459F-AEC8-1C6C500E8722}" cache="Slicer_States_UTs" caption="States/UTs" rowHeight="234950"/>
  <slicer name="RFA as - reported in ISFR 2011" xr10:uid="{CF1485E3-0524-477F-8393-658FE059F2A5}" cache="Slicer_RFA_as___reported_in_ISFR_2011" caption="RFA as - reported in ISFR 2011" startItem="18" rowHeight="234950"/>
  <slicer name="Total - RFA" xr10:uid="{D6675370-D2B3-4B5A-94A4-AD73930E0D5F}" cache="Slicer_Total___RFA" caption="Total - RFA" startItem="4" rowHeight="234950"/>
  <slicer name="% of GA" xr10:uid="{AB8B86D1-9F9B-4E83-BCCD-05C09DFAED0D}" cache="Slicer___of_GA" caption="% of GA" rowHeight="234950"/>
  <slicer name="% of Reserved Forest" xr10:uid="{9F11FDA3-20C2-4CB7-AEFB-07B5CA3839DB}" cache="Slicer___of_Reserved_Forest" caption="% of Reserved Forest" startItem="15" rowHeight="234950"/>
  <slicer name="% of Unclassed Forest" xr10:uid="{B27E81AF-DD18-46C7-8DE2-A4F9238F0075}" cache="Slicer___of_Unclassed_Forest" caption="% of Unclassed Forest" rowHeight="234950"/>
  <slicer name="Forest Density (RFA per 1,000 km² of GA)" xr10:uid="{8938B771-947B-4C2D-867A-57F02AAE9115}" cache="Slicer_Forest_Density__RFA_per_1_000_km²_of_GA" caption="Forest Density (RFA per 1,000 km² of GA)" startItem="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13AE-E2CA-4254-BF5B-6AA0347EDD69}">
  <dimension ref="A1:J37"/>
  <sheetViews>
    <sheetView topLeftCell="A13" workbookViewId="0">
      <selection activeCell="I13" sqref="I13"/>
    </sheetView>
  </sheetViews>
  <sheetFormatPr defaultRowHeight="14.4" x14ac:dyDescent="0.3"/>
  <sheetData>
    <row r="1" spans="1:10" x14ac:dyDescent="0.3">
      <c r="A1" t="s">
        <v>0</v>
      </c>
      <c r="B1" t="s">
        <v>1</v>
      </c>
      <c r="C1" t="s">
        <v>2</v>
      </c>
      <c r="D1" t="s">
        <v>3</v>
      </c>
      <c r="E1" t="s">
        <v>4</v>
      </c>
      <c r="F1" t="s">
        <v>5</v>
      </c>
      <c r="G1" t="s">
        <v>6</v>
      </c>
      <c r="H1" t="s">
        <v>7</v>
      </c>
    </row>
    <row r="2" spans="1:10" x14ac:dyDescent="0.3">
      <c r="A2" t="s">
        <v>8</v>
      </c>
      <c r="B2" t="s">
        <v>9</v>
      </c>
      <c r="C2" s="1">
        <v>63814</v>
      </c>
      <c r="D2" s="1">
        <v>50479</v>
      </c>
      <c r="E2" s="1">
        <v>12365</v>
      </c>
      <c r="F2">
        <v>970</v>
      </c>
      <c r="G2" s="1">
        <v>63814</v>
      </c>
      <c r="H2">
        <v>23.2</v>
      </c>
      <c r="J2" s="1"/>
    </row>
    <row r="3" spans="1:10" x14ac:dyDescent="0.3">
      <c r="A3" t="s">
        <v>10</v>
      </c>
      <c r="B3" s="1">
        <v>83743</v>
      </c>
      <c r="C3" s="1">
        <v>51540</v>
      </c>
      <c r="D3" s="1">
        <v>10723</v>
      </c>
      <c r="E3" s="1">
        <v>9779</v>
      </c>
      <c r="F3" s="1">
        <v>31039</v>
      </c>
      <c r="G3" s="1">
        <v>51541</v>
      </c>
      <c r="H3">
        <v>61.55</v>
      </c>
    </row>
    <row r="4" spans="1:10" x14ac:dyDescent="0.3">
      <c r="A4" t="s">
        <v>11</v>
      </c>
      <c r="B4" s="1">
        <v>78438</v>
      </c>
      <c r="C4" s="1">
        <v>26832</v>
      </c>
      <c r="D4" s="1">
        <v>17864</v>
      </c>
      <c r="E4">
        <v>0</v>
      </c>
      <c r="F4" s="1">
        <v>8968</v>
      </c>
      <c r="G4" s="1">
        <v>26832</v>
      </c>
      <c r="H4">
        <v>34.21</v>
      </c>
    </row>
    <row r="5" spans="1:10" x14ac:dyDescent="0.3">
      <c r="A5" t="s">
        <v>12</v>
      </c>
      <c r="B5" s="1">
        <v>94163</v>
      </c>
      <c r="C5" s="1">
        <v>6473</v>
      </c>
      <c r="D5">
        <v>693</v>
      </c>
      <c r="E5" s="1">
        <v>5779</v>
      </c>
      <c r="F5">
        <v>1</v>
      </c>
      <c r="G5" s="1">
        <v>6473</v>
      </c>
      <c r="H5">
        <v>6.87</v>
      </c>
    </row>
    <row r="6" spans="1:10" x14ac:dyDescent="0.3">
      <c r="A6" t="s">
        <v>13</v>
      </c>
      <c r="B6" t="s">
        <v>14</v>
      </c>
      <c r="C6" s="1">
        <v>59772</v>
      </c>
      <c r="D6" s="1">
        <v>25782</v>
      </c>
      <c r="E6" s="1">
        <v>24036</v>
      </c>
      <c r="F6" s="1">
        <v>9954</v>
      </c>
      <c r="G6" s="1">
        <v>59772</v>
      </c>
      <c r="H6">
        <v>44.21</v>
      </c>
    </row>
    <row r="7" spans="1:10" x14ac:dyDescent="0.3">
      <c r="A7" t="s">
        <v>15</v>
      </c>
      <c r="B7" s="1">
        <v>1483</v>
      </c>
      <c r="C7">
        <v>85</v>
      </c>
      <c r="D7">
        <v>78</v>
      </c>
      <c r="E7">
        <v>7</v>
      </c>
      <c r="F7">
        <v>0</v>
      </c>
      <c r="G7">
        <v>85</v>
      </c>
      <c r="H7">
        <v>5.73</v>
      </c>
    </row>
    <row r="8" spans="1:10" x14ac:dyDescent="0.3">
      <c r="A8" t="s">
        <v>16</v>
      </c>
      <c r="B8" s="1">
        <v>3702</v>
      </c>
      <c r="C8" s="1">
        <v>1224</v>
      </c>
      <c r="D8">
        <v>253</v>
      </c>
      <c r="E8">
        <v>0</v>
      </c>
      <c r="F8">
        <v>972</v>
      </c>
      <c r="G8" s="1">
        <v>1225</v>
      </c>
      <c r="H8">
        <v>33.090000000000003</v>
      </c>
    </row>
    <row r="9" spans="1:10" x14ac:dyDescent="0.3">
      <c r="A9" t="s">
        <v>17</v>
      </c>
      <c r="B9" t="s">
        <v>18</v>
      </c>
      <c r="C9" s="1">
        <v>18927</v>
      </c>
      <c r="D9" s="1">
        <v>14373</v>
      </c>
      <c r="E9" s="1">
        <v>2886</v>
      </c>
      <c r="F9" s="1">
        <v>4388</v>
      </c>
      <c r="G9" s="1">
        <v>21647</v>
      </c>
      <c r="H9">
        <v>11.04</v>
      </c>
    </row>
    <row r="10" spans="1:10" x14ac:dyDescent="0.3">
      <c r="A10" t="s">
        <v>19</v>
      </c>
      <c r="B10" s="1">
        <v>44212</v>
      </c>
      <c r="C10" s="1">
        <v>1559</v>
      </c>
      <c r="D10">
        <v>249</v>
      </c>
      <c r="E10" s="1">
        <v>1158</v>
      </c>
      <c r="F10">
        <v>152</v>
      </c>
      <c r="G10" s="1">
        <v>1559</v>
      </c>
      <c r="H10">
        <v>3.53</v>
      </c>
    </row>
    <row r="11" spans="1:10" x14ac:dyDescent="0.3">
      <c r="A11" t="s">
        <v>20</v>
      </c>
      <c r="B11" s="1">
        <v>55673</v>
      </c>
      <c r="C11" s="1">
        <v>37033</v>
      </c>
      <c r="D11" s="1">
        <v>1898</v>
      </c>
      <c r="E11" s="1">
        <v>33130</v>
      </c>
      <c r="F11" s="1">
        <v>2005</v>
      </c>
      <c r="G11" s="1">
        <v>37033</v>
      </c>
      <c r="H11">
        <v>66.52</v>
      </c>
    </row>
    <row r="12" spans="1:10" x14ac:dyDescent="0.3">
      <c r="A12" t="s">
        <v>21</v>
      </c>
      <c r="B12" t="s">
        <v>22</v>
      </c>
      <c r="C12" s="1">
        <v>20230</v>
      </c>
      <c r="D12" s="1">
        <v>17643</v>
      </c>
      <c r="E12" s="1">
        <v>2551</v>
      </c>
      <c r="F12">
        <v>36</v>
      </c>
      <c r="G12" s="1">
        <v>20230</v>
      </c>
      <c r="H12">
        <v>9.1</v>
      </c>
    </row>
    <row r="13" spans="1:10" x14ac:dyDescent="0.3">
      <c r="A13" t="s">
        <v>23</v>
      </c>
      <c r="B13" s="1">
        <v>79714</v>
      </c>
      <c r="C13" s="1">
        <v>23605</v>
      </c>
      <c r="D13" s="1">
        <v>4387</v>
      </c>
      <c r="E13" s="1">
        <v>19185</v>
      </c>
      <c r="F13">
        <v>33</v>
      </c>
      <c r="G13" s="1">
        <v>23605</v>
      </c>
      <c r="H13">
        <v>29.61</v>
      </c>
    </row>
    <row r="14" spans="1:10" x14ac:dyDescent="0.3">
      <c r="A14" t="s">
        <v>24</v>
      </c>
      <c r="B14" t="s">
        <v>25</v>
      </c>
      <c r="C14" s="1">
        <v>38284</v>
      </c>
      <c r="D14" s="1">
        <v>28690</v>
      </c>
      <c r="E14" s="1">
        <v>3931</v>
      </c>
      <c r="F14" s="1">
        <v>5663</v>
      </c>
      <c r="G14" s="1">
        <v>38284</v>
      </c>
      <c r="H14">
        <v>19.96</v>
      </c>
    </row>
    <row r="15" spans="1:10" x14ac:dyDescent="0.3">
      <c r="A15" t="s">
        <v>26</v>
      </c>
      <c r="B15" s="1">
        <v>38863</v>
      </c>
      <c r="C15" s="1">
        <v>11265</v>
      </c>
      <c r="D15" s="1">
        <v>11309</v>
      </c>
      <c r="E15">
        <v>0</v>
      </c>
      <c r="F15">
        <v>0</v>
      </c>
      <c r="G15" s="1">
        <v>11309</v>
      </c>
      <c r="H15">
        <v>29.1</v>
      </c>
    </row>
    <row r="16" spans="1:10" x14ac:dyDescent="0.3">
      <c r="A16" t="s">
        <v>27</v>
      </c>
      <c r="B16" t="s">
        <v>28</v>
      </c>
      <c r="C16" s="1">
        <v>94689</v>
      </c>
      <c r="D16" s="1">
        <v>61886</v>
      </c>
      <c r="E16" s="1">
        <v>31098</v>
      </c>
      <c r="F16" s="1">
        <v>1705</v>
      </c>
      <c r="G16" s="1">
        <v>94689</v>
      </c>
      <c r="H16">
        <v>30.72</v>
      </c>
    </row>
    <row r="17" spans="1:8" x14ac:dyDescent="0.3">
      <c r="A17" t="s">
        <v>29</v>
      </c>
      <c r="B17" t="s">
        <v>30</v>
      </c>
      <c r="C17" s="1">
        <v>61939</v>
      </c>
      <c r="D17" s="1">
        <v>51548</v>
      </c>
      <c r="E17" s="1">
        <v>6727</v>
      </c>
      <c r="F17" s="1">
        <v>3082</v>
      </c>
      <c r="G17" s="1">
        <v>61357</v>
      </c>
      <c r="H17">
        <v>19.940000000000001</v>
      </c>
    </row>
    <row r="18" spans="1:8" x14ac:dyDescent="0.3">
      <c r="A18" t="s">
        <v>31</v>
      </c>
      <c r="B18" s="1">
        <v>22327</v>
      </c>
      <c r="C18" s="1">
        <v>17418</v>
      </c>
      <c r="D18" s="1">
        <v>1467</v>
      </c>
      <c r="E18" s="1">
        <v>4171</v>
      </c>
      <c r="F18" s="1">
        <v>11780</v>
      </c>
      <c r="G18" s="1">
        <v>17418</v>
      </c>
      <c r="H18">
        <v>78.010000000000005</v>
      </c>
    </row>
    <row r="19" spans="1:8" x14ac:dyDescent="0.3">
      <c r="A19" t="s">
        <v>32</v>
      </c>
      <c r="B19" s="1">
        <v>22429</v>
      </c>
      <c r="C19" s="1">
        <v>9496</v>
      </c>
      <c r="D19" s="1">
        <v>1113</v>
      </c>
      <c r="E19">
        <v>12</v>
      </c>
      <c r="F19" s="1">
        <v>8371</v>
      </c>
      <c r="G19" s="1">
        <v>9496</v>
      </c>
      <c r="H19">
        <v>42.34</v>
      </c>
    </row>
    <row r="20" spans="1:8" x14ac:dyDescent="0.3">
      <c r="A20" t="s">
        <v>33</v>
      </c>
      <c r="B20" s="1">
        <v>21081</v>
      </c>
      <c r="C20" s="1">
        <v>16717</v>
      </c>
      <c r="D20" s="1">
        <v>7909</v>
      </c>
      <c r="E20" s="1">
        <v>3568</v>
      </c>
      <c r="F20" s="1">
        <v>5240</v>
      </c>
      <c r="G20" s="1">
        <v>16717</v>
      </c>
      <c r="H20">
        <v>79.3</v>
      </c>
    </row>
    <row r="21" spans="1:8" x14ac:dyDescent="0.3">
      <c r="A21" t="s">
        <v>34</v>
      </c>
      <c r="B21" s="1">
        <v>16579</v>
      </c>
      <c r="C21" s="1">
        <v>9222</v>
      </c>
      <c r="D21">
        <v>86</v>
      </c>
      <c r="E21">
        <v>508</v>
      </c>
      <c r="F21" s="1">
        <v>8628</v>
      </c>
      <c r="G21" s="1">
        <v>9222</v>
      </c>
      <c r="H21">
        <v>55.62</v>
      </c>
    </row>
    <row r="22" spans="1:8" x14ac:dyDescent="0.3">
      <c r="A22" t="s">
        <v>35</v>
      </c>
      <c r="B22" t="s">
        <v>36</v>
      </c>
      <c r="C22" s="1">
        <v>58136</v>
      </c>
      <c r="D22" s="1">
        <v>26329</v>
      </c>
      <c r="E22" s="1">
        <v>15525</v>
      </c>
      <c r="F22" s="1">
        <v>16282</v>
      </c>
      <c r="G22" s="1">
        <v>58136</v>
      </c>
      <c r="H22">
        <v>37.340000000000003</v>
      </c>
    </row>
    <row r="23" spans="1:8" x14ac:dyDescent="0.3">
      <c r="A23" t="s">
        <v>37</v>
      </c>
      <c r="B23" s="1">
        <v>50362</v>
      </c>
      <c r="C23" s="1">
        <v>3084</v>
      </c>
      <c r="D23">
        <v>44</v>
      </c>
      <c r="E23" s="1">
        <v>1137</v>
      </c>
      <c r="F23" s="1">
        <v>1903</v>
      </c>
      <c r="G23" s="1">
        <v>3084</v>
      </c>
      <c r="H23">
        <v>6.12</v>
      </c>
    </row>
    <row r="24" spans="1:8" x14ac:dyDescent="0.3">
      <c r="A24" t="s">
        <v>38</v>
      </c>
      <c r="B24" t="s">
        <v>39</v>
      </c>
      <c r="C24" s="1">
        <v>32639</v>
      </c>
      <c r="D24" s="1">
        <v>12475</v>
      </c>
      <c r="E24" s="1">
        <v>18217</v>
      </c>
      <c r="F24" s="1">
        <v>2045</v>
      </c>
      <c r="G24" s="1">
        <v>32737</v>
      </c>
      <c r="H24">
        <v>9.57</v>
      </c>
    </row>
    <row r="25" spans="1:8" x14ac:dyDescent="0.3">
      <c r="A25" t="s">
        <v>40</v>
      </c>
      <c r="B25" s="1">
        <v>7096</v>
      </c>
      <c r="C25" s="1">
        <v>5841</v>
      </c>
      <c r="D25" s="1">
        <v>5452</v>
      </c>
      <c r="E25">
        <v>389</v>
      </c>
      <c r="F25">
        <v>0</v>
      </c>
      <c r="G25" s="1">
        <v>5841</v>
      </c>
      <c r="H25">
        <v>82.31</v>
      </c>
    </row>
    <row r="26" spans="1:8" x14ac:dyDescent="0.3">
      <c r="A26" t="s">
        <v>41</v>
      </c>
      <c r="B26" t="s">
        <v>42</v>
      </c>
      <c r="C26" s="1">
        <v>22877</v>
      </c>
      <c r="D26" s="1">
        <v>19388</v>
      </c>
      <c r="E26" s="1">
        <v>2183</v>
      </c>
      <c r="F26" s="1">
        <v>1306</v>
      </c>
      <c r="G26" s="1">
        <v>22877</v>
      </c>
      <c r="H26">
        <v>17.59</v>
      </c>
    </row>
    <row r="27" spans="1:8" x14ac:dyDescent="0.3">
      <c r="A27" t="s">
        <v>43</v>
      </c>
      <c r="B27" s="1">
        <v>10486</v>
      </c>
      <c r="C27" s="1">
        <v>6294</v>
      </c>
      <c r="D27" s="1">
        <v>4175</v>
      </c>
      <c r="E27">
        <v>2</v>
      </c>
      <c r="F27" s="1">
        <v>2117</v>
      </c>
      <c r="G27" s="1">
        <v>6294</v>
      </c>
      <c r="H27">
        <v>60.02</v>
      </c>
    </row>
    <row r="28" spans="1:8" x14ac:dyDescent="0.3">
      <c r="A28" t="s">
        <v>44</v>
      </c>
      <c r="B28" t="s">
        <v>45</v>
      </c>
      <c r="C28" s="1">
        <v>16583</v>
      </c>
      <c r="D28" s="1">
        <v>11660</v>
      </c>
      <c r="E28" s="1">
        <v>1420</v>
      </c>
      <c r="F28" s="1">
        <v>3503</v>
      </c>
      <c r="G28" s="1">
        <v>16583</v>
      </c>
      <c r="H28">
        <v>6.88</v>
      </c>
    </row>
    <row r="29" spans="1:8" x14ac:dyDescent="0.3">
      <c r="A29" t="s">
        <v>46</v>
      </c>
      <c r="B29" s="1">
        <v>53483</v>
      </c>
      <c r="C29" s="1">
        <v>34651</v>
      </c>
      <c r="D29" s="1">
        <v>24643</v>
      </c>
      <c r="E29" s="1">
        <v>9885</v>
      </c>
      <c r="F29">
        <v>123</v>
      </c>
      <c r="G29" s="1">
        <v>34651</v>
      </c>
      <c r="H29">
        <v>64.790000000000006</v>
      </c>
    </row>
    <row r="30" spans="1:8" x14ac:dyDescent="0.3">
      <c r="A30" t="s">
        <v>47</v>
      </c>
      <c r="B30" s="1">
        <v>88752</v>
      </c>
      <c r="C30" s="1">
        <v>11879</v>
      </c>
      <c r="D30" s="1">
        <v>7054</v>
      </c>
      <c r="E30" s="1">
        <v>3772</v>
      </c>
      <c r="F30" s="1">
        <v>1053</v>
      </c>
      <c r="G30" s="1">
        <v>11879</v>
      </c>
      <c r="H30">
        <v>13.38</v>
      </c>
    </row>
    <row r="31" spans="1:8" x14ac:dyDescent="0.3">
      <c r="A31" t="s">
        <v>48</v>
      </c>
      <c r="B31" s="1">
        <v>8249</v>
      </c>
      <c r="C31" s="1">
        <v>7171</v>
      </c>
      <c r="D31" s="1">
        <v>5613</v>
      </c>
      <c r="E31" s="1">
        <v>1558</v>
      </c>
      <c r="F31">
        <v>0</v>
      </c>
      <c r="G31" s="1">
        <v>7171</v>
      </c>
      <c r="H31">
        <v>86.93</v>
      </c>
    </row>
    <row r="32" spans="1:8" x14ac:dyDescent="0.3">
      <c r="A32" t="s">
        <v>49</v>
      </c>
      <c r="B32">
        <v>114</v>
      </c>
      <c r="C32">
        <v>34</v>
      </c>
      <c r="D32">
        <v>32</v>
      </c>
      <c r="E32">
        <v>0</v>
      </c>
      <c r="F32">
        <v>3</v>
      </c>
      <c r="G32">
        <v>35</v>
      </c>
      <c r="H32">
        <v>30.7</v>
      </c>
    </row>
    <row r="33" spans="1:8" x14ac:dyDescent="0.3">
      <c r="A33" t="s">
        <v>50</v>
      </c>
      <c r="B33">
        <v>491</v>
      </c>
      <c r="C33">
        <v>204</v>
      </c>
      <c r="D33">
        <v>199</v>
      </c>
      <c r="E33">
        <v>5</v>
      </c>
      <c r="F33">
        <v>0</v>
      </c>
      <c r="G33">
        <v>204</v>
      </c>
      <c r="H33">
        <v>41.55</v>
      </c>
    </row>
    <row r="34" spans="1:8" x14ac:dyDescent="0.3">
      <c r="A34" t="s">
        <v>51</v>
      </c>
      <c r="B34">
        <v>112</v>
      </c>
      <c r="C34">
        <v>8</v>
      </c>
      <c r="D34">
        <v>0.24</v>
      </c>
      <c r="E34">
        <v>0</v>
      </c>
      <c r="F34">
        <v>8.0299999999999994</v>
      </c>
      <c r="G34">
        <v>8</v>
      </c>
      <c r="H34">
        <v>7.38</v>
      </c>
    </row>
    <row r="35" spans="1:8" x14ac:dyDescent="0.3">
      <c r="A35" t="s">
        <v>52</v>
      </c>
      <c r="B35">
        <v>32</v>
      </c>
      <c r="C35">
        <v>0</v>
      </c>
      <c r="D35">
        <v>0</v>
      </c>
      <c r="E35">
        <v>0</v>
      </c>
      <c r="F35">
        <v>0</v>
      </c>
      <c r="G35">
        <v>0</v>
      </c>
      <c r="H35">
        <v>0</v>
      </c>
    </row>
    <row r="36" spans="1:8" x14ac:dyDescent="0.3">
      <c r="A36" t="s">
        <v>53</v>
      </c>
      <c r="B36">
        <v>480</v>
      </c>
      <c r="C36">
        <v>13</v>
      </c>
      <c r="D36">
        <v>0</v>
      </c>
      <c r="E36">
        <v>2</v>
      </c>
      <c r="F36">
        <v>11</v>
      </c>
      <c r="G36">
        <v>13</v>
      </c>
      <c r="H36">
        <v>2.71</v>
      </c>
    </row>
    <row r="37" spans="1:8" x14ac:dyDescent="0.3">
      <c r="A37" t="s">
        <v>54</v>
      </c>
      <c r="B37" t="s">
        <v>55</v>
      </c>
      <c r="C37" t="s">
        <v>56</v>
      </c>
      <c r="D37" t="s">
        <v>57</v>
      </c>
      <c r="E37" t="s">
        <v>58</v>
      </c>
      <c r="F37" t="s">
        <v>59</v>
      </c>
      <c r="G37" t="s">
        <v>60</v>
      </c>
      <c r="H37">
        <v>23.48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84B6-56EE-4578-87DA-B5D47B53226E}">
  <dimension ref="A1:N37"/>
  <sheetViews>
    <sheetView topLeftCell="G1" zoomScaleNormal="100" workbookViewId="0">
      <selection activeCell="P1" sqref="P1:P1048576"/>
    </sheetView>
  </sheetViews>
  <sheetFormatPr defaultRowHeight="14.4" x14ac:dyDescent="0.3"/>
  <cols>
    <col min="1" max="1" width="25.44140625" bestFit="1" customWidth="1"/>
    <col min="2" max="2" width="11.44140625" style="3" bestFit="1" customWidth="1"/>
    <col min="3" max="3" width="25.6640625" style="3" bestFit="1" customWidth="1"/>
    <col min="4" max="4" width="36.21875" style="3" bestFit="1" customWidth="1"/>
    <col min="5" max="5" width="36.77734375" style="3" bestFit="1" customWidth="1"/>
    <col min="6" max="6" width="37" style="3" bestFit="1" customWidth="1"/>
    <col min="7" max="7" width="9.88671875" style="3" bestFit="1" customWidth="1"/>
    <col min="8" max="8" width="7.44140625" style="3" bestFit="1" customWidth="1"/>
    <col min="9" max="10" width="18.33203125" style="2" bestFit="1" customWidth="1"/>
    <col min="11" max="11" width="19.109375" style="2" bestFit="1" customWidth="1"/>
    <col min="12" max="12" width="34.44140625" style="2" bestFit="1" customWidth="1"/>
    <col min="13" max="13" width="37.21875" style="2" bestFit="1" customWidth="1"/>
    <col min="14" max="14" width="32.6640625" style="2" bestFit="1" customWidth="1"/>
  </cols>
  <sheetData>
    <row r="1" spans="1:14" x14ac:dyDescent="0.3">
      <c r="A1" t="s">
        <v>0</v>
      </c>
      <c r="B1" s="3" t="s">
        <v>1</v>
      </c>
      <c r="C1" s="3" t="s">
        <v>2</v>
      </c>
      <c r="D1" s="3" t="s">
        <v>3</v>
      </c>
      <c r="E1" s="3" t="s">
        <v>4</v>
      </c>
      <c r="F1" s="3" t="s">
        <v>5</v>
      </c>
      <c r="G1" s="3" t="s">
        <v>6</v>
      </c>
      <c r="H1" s="3" t="s">
        <v>7</v>
      </c>
      <c r="I1" s="2" t="s">
        <v>61</v>
      </c>
      <c r="J1" s="2" t="s">
        <v>71</v>
      </c>
      <c r="K1" s="2" t="s">
        <v>62</v>
      </c>
      <c r="L1" s="2" t="s">
        <v>63</v>
      </c>
      <c r="M1" s="2" t="s">
        <v>64</v>
      </c>
      <c r="N1" s="2" t="s">
        <v>65</v>
      </c>
    </row>
    <row r="2" spans="1:14" x14ac:dyDescent="0.3">
      <c r="A2" t="s">
        <v>8</v>
      </c>
      <c r="B2" s="3">
        <v>275069</v>
      </c>
      <c r="C2" s="3">
        <v>63814</v>
      </c>
      <c r="D2" s="3">
        <v>50479</v>
      </c>
      <c r="E2" s="3">
        <v>12365</v>
      </c>
      <c r="F2" s="3">
        <v>970</v>
      </c>
      <c r="G2" s="3">
        <v>63814</v>
      </c>
      <c r="H2" s="3">
        <v>23.2</v>
      </c>
      <c r="I2" s="2">
        <f>IF(G2=0,  "",(D2/G2)*100)</f>
        <v>79.103331557338521</v>
      </c>
      <c r="J2" s="2">
        <f>IF(G2=0, 0,(E2/G2)*100)</f>
        <v>19.376625818785847</v>
      </c>
      <c r="K2" s="2">
        <f>IF(G2=0, 0, (F2/G2)*100)</f>
        <v>1.5200426238756386</v>
      </c>
      <c r="L2" s="2">
        <f>(G2/B2)*1000</f>
        <v>231.99270001345118</v>
      </c>
      <c r="M2" s="2">
        <f>(G2/$G$37)*100</f>
        <v>8.2679792335269457</v>
      </c>
      <c r="N2" s="2">
        <f>IF(E2=0, 0, D2/E2)</f>
        <v>4.0824100283057012</v>
      </c>
    </row>
    <row r="3" spans="1:14" x14ac:dyDescent="0.3">
      <c r="A3" t="s">
        <v>10</v>
      </c>
      <c r="B3" s="3">
        <v>83743</v>
      </c>
      <c r="C3" s="3">
        <v>51540</v>
      </c>
      <c r="D3" s="3">
        <v>10723</v>
      </c>
      <c r="E3" s="3">
        <v>9779</v>
      </c>
      <c r="F3" s="3">
        <v>31039</v>
      </c>
      <c r="G3" s="3">
        <v>51541</v>
      </c>
      <c r="H3" s="3">
        <v>61.55</v>
      </c>
      <c r="I3" s="2">
        <f t="shared" ref="I3:I37" si="0">IF(G3=0,  "",(D3/G3)*100)</f>
        <v>20.804796181680604</v>
      </c>
      <c r="J3" s="2">
        <f t="shared" ref="J3:J37" si="1">IF(G3=0, 0,(E3/G3)*100)</f>
        <v>18.973244601385307</v>
      </c>
      <c r="K3" s="2">
        <f t="shared" ref="K3:K37" si="2">IF(G3=0, 0, (F3/G3)*100)</f>
        <v>60.221959216934096</v>
      </c>
      <c r="L3" s="2">
        <f t="shared" ref="L3:L36" si="3">(G3/B3)*1000</f>
        <v>615.46636733816558</v>
      </c>
      <c r="M3" s="2">
        <f t="shared" ref="M3:M36" si="4">(G3/$G$37)*100</f>
        <v>6.6778436969193642</v>
      </c>
      <c r="N3" s="2">
        <f t="shared" ref="N3:N37" si="5">IF(E3=0, 0, D3/E3)</f>
        <v>1.0965333878719705</v>
      </c>
    </row>
    <row r="4" spans="1:14" x14ac:dyDescent="0.3">
      <c r="A4" t="s">
        <v>11</v>
      </c>
      <c r="B4" s="3">
        <v>78438</v>
      </c>
      <c r="C4" s="3">
        <v>26832</v>
      </c>
      <c r="D4" s="3">
        <v>17864</v>
      </c>
      <c r="E4" s="3">
        <v>0</v>
      </c>
      <c r="F4" s="3">
        <v>8968</v>
      </c>
      <c r="G4" s="3">
        <v>26832</v>
      </c>
      <c r="H4" s="3">
        <v>34.21</v>
      </c>
      <c r="I4" s="2">
        <f t="shared" si="0"/>
        <v>66.577221228384019</v>
      </c>
      <c r="J4" s="2">
        <f t="shared" si="1"/>
        <v>0</v>
      </c>
      <c r="K4" s="2">
        <f t="shared" si="2"/>
        <v>33.422778771615981</v>
      </c>
      <c r="L4" s="2">
        <f t="shared" si="3"/>
        <v>342.0790943165303</v>
      </c>
      <c r="M4" s="2">
        <f t="shared" si="4"/>
        <v>3.4764537373302882</v>
      </c>
      <c r="N4" s="2">
        <f t="shared" si="5"/>
        <v>0</v>
      </c>
    </row>
    <row r="5" spans="1:14" x14ac:dyDescent="0.3">
      <c r="A5" t="s">
        <v>12</v>
      </c>
      <c r="B5" s="3">
        <v>94163</v>
      </c>
      <c r="C5" s="3">
        <v>6473</v>
      </c>
      <c r="D5" s="3">
        <v>693</v>
      </c>
      <c r="E5" s="3">
        <v>5779</v>
      </c>
      <c r="F5" s="3">
        <v>1</v>
      </c>
      <c r="G5" s="3">
        <v>6473</v>
      </c>
      <c r="H5" s="3">
        <v>6.87</v>
      </c>
      <c r="I5" s="2">
        <f t="shared" si="0"/>
        <v>10.706009578248107</v>
      </c>
      <c r="J5" s="2">
        <f t="shared" si="1"/>
        <v>89.278541634481684</v>
      </c>
      <c r="K5" s="2">
        <f t="shared" si="2"/>
        <v>1.5448787270199289E-2</v>
      </c>
      <c r="L5" s="2">
        <f t="shared" si="3"/>
        <v>68.742499707953243</v>
      </c>
      <c r="M5" s="2">
        <f t="shared" si="4"/>
        <v>0.83866596011251315</v>
      </c>
      <c r="N5" s="2">
        <f t="shared" si="5"/>
        <v>0.11991694064717079</v>
      </c>
    </row>
    <row r="6" spans="1:14" x14ac:dyDescent="0.3">
      <c r="A6" t="s">
        <v>13</v>
      </c>
      <c r="B6" s="3">
        <v>135191</v>
      </c>
      <c r="C6" s="3">
        <v>59772</v>
      </c>
      <c r="D6" s="3">
        <v>25782</v>
      </c>
      <c r="E6" s="3">
        <v>24036</v>
      </c>
      <c r="F6" s="3">
        <v>9954</v>
      </c>
      <c r="G6" s="3">
        <v>59772</v>
      </c>
      <c r="H6" s="3">
        <v>44.21</v>
      </c>
      <c r="I6" s="2">
        <f t="shared" si="0"/>
        <v>43.133908853643845</v>
      </c>
      <c r="J6" s="2">
        <f t="shared" si="1"/>
        <v>40.212808672957237</v>
      </c>
      <c r="K6" s="2">
        <f t="shared" si="2"/>
        <v>16.653282473398917</v>
      </c>
      <c r="L6" s="2">
        <f t="shared" si="3"/>
        <v>442.13002344830647</v>
      </c>
      <c r="M6" s="2">
        <f t="shared" si="4"/>
        <v>7.7442826769419337</v>
      </c>
      <c r="N6" s="2">
        <f t="shared" si="5"/>
        <v>1.0726410384423366</v>
      </c>
    </row>
    <row r="7" spans="1:14" x14ac:dyDescent="0.3">
      <c r="A7" t="s">
        <v>15</v>
      </c>
      <c r="B7" s="3">
        <v>1483</v>
      </c>
      <c r="C7" s="3">
        <v>85</v>
      </c>
      <c r="D7" s="3">
        <v>78</v>
      </c>
      <c r="E7" s="3">
        <v>7</v>
      </c>
      <c r="F7" s="3">
        <v>0</v>
      </c>
      <c r="G7" s="3">
        <v>85</v>
      </c>
      <c r="H7" s="3">
        <v>5.73</v>
      </c>
      <c r="I7" s="2">
        <f t="shared" si="0"/>
        <v>91.764705882352942</v>
      </c>
      <c r="J7" s="2">
        <f t="shared" si="1"/>
        <v>8.235294117647058</v>
      </c>
      <c r="K7" s="2">
        <f t="shared" si="2"/>
        <v>0</v>
      </c>
      <c r="L7" s="2">
        <f t="shared" si="3"/>
        <v>57.316250842886042</v>
      </c>
      <c r="M7" s="2">
        <f t="shared" si="4"/>
        <v>1.1012916207255309E-2</v>
      </c>
      <c r="N7" s="2">
        <f t="shared" si="5"/>
        <v>11.142857142857142</v>
      </c>
    </row>
    <row r="8" spans="1:14" x14ac:dyDescent="0.3">
      <c r="A8" t="s">
        <v>16</v>
      </c>
      <c r="B8" s="3">
        <v>3702</v>
      </c>
      <c r="C8" s="3">
        <v>1224</v>
      </c>
      <c r="D8" s="3">
        <v>253</v>
      </c>
      <c r="E8" s="3">
        <v>0</v>
      </c>
      <c r="F8" s="3">
        <v>972</v>
      </c>
      <c r="G8" s="3">
        <v>1225</v>
      </c>
      <c r="H8" s="3">
        <v>33.090000000000003</v>
      </c>
      <c r="I8" s="2">
        <f t="shared" si="0"/>
        <v>20.653061224489797</v>
      </c>
      <c r="J8" s="2">
        <f t="shared" si="1"/>
        <v>0</v>
      </c>
      <c r="K8" s="2">
        <f t="shared" si="2"/>
        <v>79.346938775510196</v>
      </c>
      <c r="L8" s="2">
        <f t="shared" si="3"/>
        <v>330.90221501890869</v>
      </c>
      <c r="M8" s="2">
        <f t="shared" si="4"/>
        <v>0.15871555710456181</v>
      </c>
      <c r="N8" s="2">
        <f t="shared" si="5"/>
        <v>0</v>
      </c>
    </row>
    <row r="9" spans="1:14" x14ac:dyDescent="0.3">
      <c r="A9" t="s">
        <v>17</v>
      </c>
      <c r="B9" s="3">
        <v>196022</v>
      </c>
      <c r="C9" s="3">
        <v>18927</v>
      </c>
      <c r="D9" s="3">
        <v>14373</v>
      </c>
      <c r="E9" s="3">
        <v>2886</v>
      </c>
      <c r="F9" s="3">
        <v>4388</v>
      </c>
      <c r="G9" s="3">
        <v>21647</v>
      </c>
      <c r="H9" s="3">
        <v>11.04</v>
      </c>
      <c r="I9" s="2">
        <f t="shared" si="0"/>
        <v>66.397191296715491</v>
      </c>
      <c r="J9" s="2">
        <f t="shared" si="1"/>
        <v>13.33210144592784</v>
      </c>
      <c r="K9" s="2">
        <f t="shared" si="2"/>
        <v>20.270707257356676</v>
      </c>
      <c r="L9" s="2">
        <f t="shared" si="3"/>
        <v>110.43148218057156</v>
      </c>
      <c r="M9" s="2">
        <f t="shared" si="4"/>
        <v>2.8046658486877138</v>
      </c>
      <c r="N9" s="2">
        <f t="shared" si="5"/>
        <v>4.9802494802494799</v>
      </c>
    </row>
    <row r="10" spans="1:14" x14ac:dyDescent="0.3">
      <c r="A10" t="s">
        <v>19</v>
      </c>
      <c r="B10" s="3">
        <v>44212</v>
      </c>
      <c r="C10" s="3">
        <v>1559</v>
      </c>
      <c r="D10" s="3">
        <v>249</v>
      </c>
      <c r="E10" s="3">
        <v>1158</v>
      </c>
      <c r="F10" s="3">
        <v>152</v>
      </c>
      <c r="G10" s="3">
        <v>1559</v>
      </c>
      <c r="H10" s="3">
        <v>3.53</v>
      </c>
      <c r="I10" s="2">
        <f t="shared" si="0"/>
        <v>15.97177677998717</v>
      </c>
      <c r="J10" s="2">
        <f t="shared" si="1"/>
        <v>74.278383579217447</v>
      </c>
      <c r="K10" s="2">
        <f t="shared" si="2"/>
        <v>9.7498396407953809</v>
      </c>
      <c r="L10" s="2">
        <f t="shared" si="3"/>
        <v>35.261919840767213</v>
      </c>
      <c r="M10" s="2">
        <f t="shared" si="4"/>
        <v>0.2019898396130709</v>
      </c>
      <c r="N10" s="2">
        <f t="shared" si="5"/>
        <v>0.21502590673575128</v>
      </c>
    </row>
    <row r="11" spans="1:14" x14ac:dyDescent="0.3">
      <c r="A11" t="s">
        <v>20</v>
      </c>
      <c r="B11" s="3">
        <v>55673</v>
      </c>
      <c r="C11" s="3">
        <v>37033</v>
      </c>
      <c r="D11" s="3">
        <v>1898</v>
      </c>
      <c r="E11" s="3">
        <v>33130</v>
      </c>
      <c r="F11" s="3">
        <v>2005</v>
      </c>
      <c r="G11" s="3">
        <v>37033</v>
      </c>
      <c r="H11" s="3">
        <v>66.52</v>
      </c>
      <c r="I11" s="2">
        <f t="shared" si="0"/>
        <v>5.1251586422920097</v>
      </c>
      <c r="J11" s="2">
        <f t="shared" si="1"/>
        <v>89.460751221883186</v>
      </c>
      <c r="K11" s="2">
        <f t="shared" si="2"/>
        <v>5.4140901358248046</v>
      </c>
      <c r="L11" s="2">
        <f t="shared" si="3"/>
        <v>665.18779300558617</v>
      </c>
      <c r="M11" s="2">
        <f t="shared" si="4"/>
        <v>4.7981332459210098</v>
      </c>
      <c r="N11" s="2">
        <f t="shared" si="5"/>
        <v>5.7289465741020222E-2</v>
      </c>
    </row>
    <row r="12" spans="1:14" x14ac:dyDescent="0.3">
      <c r="A12" t="s">
        <v>21</v>
      </c>
      <c r="B12" s="3">
        <v>222236</v>
      </c>
      <c r="C12" s="3">
        <v>20230</v>
      </c>
      <c r="D12" s="3">
        <v>17643</v>
      </c>
      <c r="E12" s="3">
        <v>2551</v>
      </c>
      <c r="F12" s="3">
        <v>36</v>
      </c>
      <c r="G12" s="3">
        <v>20230</v>
      </c>
      <c r="H12" s="3">
        <v>9.1</v>
      </c>
      <c r="I12" s="2">
        <f t="shared" si="0"/>
        <v>87.212061295106281</v>
      </c>
      <c r="J12" s="2">
        <f t="shared" si="1"/>
        <v>12.609985170538804</v>
      </c>
      <c r="K12" s="2">
        <f t="shared" si="2"/>
        <v>0.17795353435491845</v>
      </c>
      <c r="L12" s="2">
        <f t="shared" si="3"/>
        <v>91.029356179916846</v>
      </c>
      <c r="M12" s="2">
        <f t="shared" si="4"/>
        <v>2.6210740573267635</v>
      </c>
      <c r="N12" s="2">
        <f t="shared" si="5"/>
        <v>6.9161113288906311</v>
      </c>
    </row>
    <row r="13" spans="1:14" x14ac:dyDescent="0.3">
      <c r="A13" t="s">
        <v>23</v>
      </c>
      <c r="B13" s="3">
        <v>79714</v>
      </c>
      <c r="C13" s="3">
        <v>23605</v>
      </c>
      <c r="D13" s="3">
        <v>4387</v>
      </c>
      <c r="E13" s="3">
        <v>19185</v>
      </c>
      <c r="F13" s="3">
        <v>33</v>
      </c>
      <c r="G13" s="3">
        <v>23605</v>
      </c>
      <c r="H13" s="3">
        <v>29.61</v>
      </c>
      <c r="I13" s="2">
        <f t="shared" si="0"/>
        <v>18.585045541198898</v>
      </c>
      <c r="J13" s="2">
        <f t="shared" si="1"/>
        <v>81.275153569159073</v>
      </c>
      <c r="K13" s="2">
        <f t="shared" si="2"/>
        <v>0.139800889642025</v>
      </c>
      <c r="L13" s="2">
        <f t="shared" si="3"/>
        <v>296.12113305065606</v>
      </c>
      <c r="M13" s="2">
        <f t="shared" si="4"/>
        <v>3.058351612614842</v>
      </c>
      <c r="N13" s="2">
        <f t="shared" si="5"/>
        <v>0.22866823038832421</v>
      </c>
    </row>
    <row r="14" spans="1:14" x14ac:dyDescent="0.3">
      <c r="A14" t="s">
        <v>24</v>
      </c>
      <c r="B14" s="3">
        <v>191791</v>
      </c>
      <c r="C14" s="3">
        <v>38284</v>
      </c>
      <c r="D14" s="3">
        <v>28690</v>
      </c>
      <c r="E14" s="3">
        <v>3931</v>
      </c>
      <c r="F14" s="3">
        <v>5663</v>
      </c>
      <c r="G14" s="3">
        <v>38284</v>
      </c>
      <c r="H14" s="3">
        <v>19.96</v>
      </c>
      <c r="I14" s="2">
        <f t="shared" si="0"/>
        <v>74.939922683105209</v>
      </c>
      <c r="J14" s="2">
        <f t="shared" si="1"/>
        <v>10.267997074495874</v>
      </c>
      <c r="K14" s="2">
        <f t="shared" si="2"/>
        <v>14.792080242398914</v>
      </c>
      <c r="L14" s="2">
        <f t="shared" si="3"/>
        <v>199.61312053224603</v>
      </c>
      <c r="M14" s="2">
        <f t="shared" si="4"/>
        <v>4.960217459747791</v>
      </c>
      <c r="N14" s="2">
        <f t="shared" si="5"/>
        <v>7.2983973543627574</v>
      </c>
    </row>
    <row r="15" spans="1:14" x14ac:dyDescent="0.3">
      <c r="A15" t="s">
        <v>26</v>
      </c>
      <c r="B15" s="3">
        <v>38863</v>
      </c>
      <c r="C15" s="3">
        <v>11265</v>
      </c>
      <c r="D15" s="3">
        <v>11309</v>
      </c>
      <c r="E15" s="3">
        <v>0</v>
      </c>
      <c r="F15" s="3">
        <v>0</v>
      </c>
      <c r="G15" s="3">
        <v>11309</v>
      </c>
      <c r="H15" s="3">
        <v>29.1</v>
      </c>
      <c r="I15" s="2">
        <f t="shared" si="0"/>
        <v>100</v>
      </c>
      <c r="J15" s="2">
        <f t="shared" si="1"/>
        <v>0</v>
      </c>
      <c r="K15" s="2">
        <f t="shared" si="2"/>
        <v>0</v>
      </c>
      <c r="L15" s="2">
        <f t="shared" si="3"/>
        <v>290.99657772174049</v>
      </c>
      <c r="M15" s="2">
        <f t="shared" si="4"/>
        <v>1.4652361104452976</v>
      </c>
      <c r="N15" s="2">
        <f t="shared" si="5"/>
        <v>0</v>
      </c>
    </row>
    <row r="16" spans="1:14" x14ac:dyDescent="0.3">
      <c r="A16" t="s">
        <v>27</v>
      </c>
      <c r="B16" s="3">
        <v>308245</v>
      </c>
      <c r="C16" s="3">
        <v>94689</v>
      </c>
      <c r="D16" s="3">
        <v>61886</v>
      </c>
      <c r="E16" s="3">
        <v>31098</v>
      </c>
      <c r="F16" s="3">
        <v>1705</v>
      </c>
      <c r="G16" s="3">
        <v>94689</v>
      </c>
      <c r="H16" s="3">
        <v>30.72</v>
      </c>
      <c r="I16" s="2">
        <f t="shared" si="0"/>
        <v>65.357116454920856</v>
      </c>
      <c r="J16" s="2">
        <f t="shared" si="1"/>
        <v>32.84225200392865</v>
      </c>
      <c r="K16" s="2">
        <f t="shared" si="2"/>
        <v>1.8006315411505034</v>
      </c>
      <c r="L16" s="2">
        <f t="shared" si="3"/>
        <v>307.18746451686155</v>
      </c>
      <c r="M16" s="2">
        <f t="shared" si="4"/>
        <v>12.268259091162328</v>
      </c>
      <c r="N16" s="2">
        <f t="shared" si="5"/>
        <v>1.9900315132805968</v>
      </c>
    </row>
    <row r="17" spans="1:14" x14ac:dyDescent="0.3">
      <c r="A17" t="s">
        <v>29</v>
      </c>
      <c r="B17" s="3">
        <v>307713</v>
      </c>
      <c r="C17" s="3">
        <v>61939</v>
      </c>
      <c r="D17" s="3">
        <v>51548</v>
      </c>
      <c r="E17" s="3">
        <v>6727</v>
      </c>
      <c r="F17" s="3">
        <v>3082</v>
      </c>
      <c r="G17" s="3">
        <v>61357</v>
      </c>
      <c r="H17" s="3">
        <v>19.940000000000001</v>
      </c>
      <c r="I17" s="2">
        <f t="shared" si="0"/>
        <v>84.013234023827764</v>
      </c>
      <c r="J17" s="2">
        <f t="shared" si="1"/>
        <v>10.963704222827062</v>
      </c>
      <c r="K17" s="2">
        <f t="shared" si="2"/>
        <v>5.0230617533451767</v>
      </c>
      <c r="L17" s="2">
        <f t="shared" si="3"/>
        <v>199.39684056247216</v>
      </c>
      <c r="M17" s="2">
        <f t="shared" si="4"/>
        <v>7.9496411732772234</v>
      </c>
      <c r="N17" s="2">
        <f t="shared" si="5"/>
        <v>7.6628511966701351</v>
      </c>
    </row>
    <row r="18" spans="1:14" x14ac:dyDescent="0.3">
      <c r="A18" t="s">
        <v>31</v>
      </c>
      <c r="B18" s="3">
        <v>22327</v>
      </c>
      <c r="C18" s="3">
        <v>17418</v>
      </c>
      <c r="D18" s="3">
        <v>1467</v>
      </c>
      <c r="E18" s="3">
        <v>4171</v>
      </c>
      <c r="F18" s="3">
        <v>11780</v>
      </c>
      <c r="G18" s="3">
        <v>17418</v>
      </c>
      <c r="H18" s="3">
        <v>78.010000000000005</v>
      </c>
      <c r="I18" s="2">
        <f t="shared" si="0"/>
        <v>8.4223217361350322</v>
      </c>
      <c r="J18" s="2">
        <f t="shared" si="1"/>
        <v>23.946492134573429</v>
      </c>
      <c r="K18" s="2">
        <f t="shared" si="2"/>
        <v>67.631186129291549</v>
      </c>
      <c r="L18" s="2">
        <f t="shared" si="3"/>
        <v>780.13167913288839</v>
      </c>
      <c r="M18" s="2">
        <f t="shared" si="4"/>
        <v>2.2567408764467412</v>
      </c>
      <c r="N18" s="2">
        <f t="shared" si="5"/>
        <v>0.35171421721409735</v>
      </c>
    </row>
    <row r="19" spans="1:14" x14ac:dyDescent="0.3">
      <c r="A19" t="s">
        <v>32</v>
      </c>
      <c r="B19" s="3">
        <v>22429</v>
      </c>
      <c r="C19" s="3">
        <v>9496</v>
      </c>
      <c r="D19" s="3">
        <v>1113</v>
      </c>
      <c r="E19" s="3">
        <v>12</v>
      </c>
      <c r="F19" s="3">
        <v>8371</v>
      </c>
      <c r="G19" s="3">
        <v>9496</v>
      </c>
      <c r="H19" s="3">
        <v>42.34</v>
      </c>
      <c r="I19" s="2">
        <f t="shared" si="0"/>
        <v>11.720724515585509</v>
      </c>
      <c r="J19" s="2">
        <f t="shared" si="1"/>
        <v>0.12636899747262004</v>
      </c>
      <c r="K19" s="2">
        <f t="shared" si="2"/>
        <v>88.152906486941873</v>
      </c>
      <c r="L19" s="2">
        <f t="shared" si="3"/>
        <v>423.38044495965045</v>
      </c>
      <c r="M19" s="2">
        <f t="shared" si="4"/>
        <v>1.230337085930546</v>
      </c>
      <c r="N19" s="2">
        <f t="shared" si="5"/>
        <v>92.75</v>
      </c>
    </row>
    <row r="20" spans="1:14" x14ac:dyDescent="0.3">
      <c r="A20" t="s">
        <v>33</v>
      </c>
      <c r="B20" s="3">
        <v>21081</v>
      </c>
      <c r="C20" s="3">
        <v>16717</v>
      </c>
      <c r="D20" s="3">
        <v>7909</v>
      </c>
      <c r="E20" s="3">
        <v>3568</v>
      </c>
      <c r="F20" s="3">
        <v>5240</v>
      </c>
      <c r="G20" s="3">
        <v>16717</v>
      </c>
      <c r="H20" s="3">
        <v>79.3</v>
      </c>
      <c r="I20" s="2">
        <f t="shared" si="0"/>
        <v>47.311120416342646</v>
      </c>
      <c r="J20" s="2">
        <f t="shared" si="1"/>
        <v>21.343542501645032</v>
      </c>
      <c r="K20" s="2">
        <f t="shared" si="2"/>
        <v>31.345337082012321</v>
      </c>
      <c r="L20" s="2">
        <f t="shared" si="3"/>
        <v>792.98894739338743</v>
      </c>
      <c r="M20" s="2">
        <f t="shared" si="4"/>
        <v>2.1659167086669062</v>
      </c>
      <c r="N20" s="2">
        <f t="shared" si="5"/>
        <v>2.2166479820627805</v>
      </c>
    </row>
    <row r="21" spans="1:14" x14ac:dyDescent="0.3">
      <c r="A21" t="s">
        <v>34</v>
      </c>
      <c r="B21" s="3">
        <v>16579</v>
      </c>
      <c r="C21" s="3">
        <v>9222</v>
      </c>
      <c r="D21" s="3">
        <v>86</v>
      </c>
      <c r="E21" s="3">
        <v>508</v>
      </c>
      <c r="F21" s="3">
        <v>8628</v>
      </c>
      <c r="G21" s="3">
        <v>9222</v>
      </c>
      <c r="H21" s="3">
        <v>55.62</v>
      </c>
      <c r="I21" s="2">
        <f t="shared" si="0"/>
        <v>0.93255259162871396</v>
      </c>
      <c r="J21" s="2">
        <f t="shared" si="1"/>
        <v>5.5085664714812399</v>
      </c>
      <c r="K21" s="2">
        <f t="shared" si="2"/>
        <v>93.558880936890048</v>
      </c>
      <c r="L21" s="2">
        <f t="shared" si="3"/>
        <v>556.24585318776769</v>
      </c>
      <c r="M21" s="2">
        <f t="shared" si="4"/>
        <v>1.1948366266271584</v>
      </c>
      <c r="N21" s="2">
        <f t="shared" si="5"/>
        <v>0.16929133858267717</v>
      </c>
    </row>
    <row r="22" spans="1:14" x14ac:dyDescent="0.3">
      <c r="A22" t="s">
        <v>35</v>
      </c>
      <c r="B22" s="3">
        <v>155707</v>
      </c>
      <c r="C22" s="3">
        <v>58136</v>
      </c>
      <c r="D22" s="3">
        <v>26329</v>
      </c>
      <c r="E22" s="3">
        <v>15525</v>
      </c>
      <c r="F22" s="3">
        <v>16282</v>
      </c>
      <c r="G22" s="3">
        <v>58136</v>
      </c>
      <c r="H22" s="3">
        <v>37.340000000000003</v>
      </c>
      <c r="I22" s="2">
        <f t="shared" si="0"/>
        <v>45.288633548919776</v>
      </c>
      <c r="J22" s="2">
        <f t="shared" si="1"/>
        <v>26.704623641117379</v>
      </c>
      <c r="K22" s="2">
        <f t="shared" si="2"/>
        <v>28.006742809962848</v>
      </c>
      <c r="L22" s="2">
        <f t="shared" si="3"/>
        <v>373.36792822416459</v>
      </c>
      <c r="M22" s="2">
        <f t="shared" si="4"/>
        <v>7.5323164308822896</v>
      </c>
      <c r="N22" s="2">
        <f t="shared" si="5"/>
        <v>1.6959098228663445</v>
      </c>
    </row>
    <row r="23" spans="1:14" x14ac:dyDescent="0.3">
      <c r="A23" t="s">
        <v>37</v>
      </c>
      <c r="B23" s="3">
        <v>50362</v>
      </c>
      <c r="C23" s="3">
        <v>3084</v>
      </c>
      <c r="D23" s="3">
        <v>44</v>
      </c>
      <c r="E23" s="3">
        <v>1137</v>
      </c>
      <c r="F23" s="3">
        <v>1903</v>
      </c>
      <c r="G23" s="3">
        <v>3084</v>
      </c>
      <c r="H23" s="3">
        <v>6.12</v>
      </c>
      <c r="I23" s="2">
        <f t="shared" si="0"/>
        <v>1.4267185473411155</v>
      </c>
      <c r="J23" s="2">
        <f t="shared" si="1"/>
        <v>36.867704280155642</v>
      </c>
      <c r="K23" s="2">
        <f t="shared" si="2"/>
        <v>61.705577172503247</v>
      </c>
      <c r="L23" s="2">
        <f t="shared" si="3"/>
        <v>61.23664667805091</v>
      </c>
      <c r="M23" s="2">
        <f t="shared" si="4"/>
        <v>0.39957451274323974</v>
      </c>
      <c r="N23" s="2">
        <f t="shared" si="5"/>
        <v>3.8698328935795952E-2</v>
      </c>
    </row>
    <row r="24" spans="1:14" x14ac:dyDescent="0.3">
      <c r="A24" t="s">
        <v>38</v>
      </c>
      <c r="B24" s="3">
        <v>342239</v>
      </c>
      <c r="C24" s="3">
        <v>32639</v>
      </c>
      <c r="D24" s="3">
        <v>12475</v>
      </c>
      <c r="E24" s="3">
        <v>18217</v>
      </c>
      <c r="F24" s="3">
        <v>2045</v>
      </c>
      <c r="G24" s="3">
        <v>32737</v>
      </c>
      <c r="H24" s="3">
        <v>9.57</v>
      </c>
      <c r="I24" s="2">
        <f t="shared" si="0"/>
        <v>38.106729388765004</v>
      </c>
      <c r="J24" s="2">
        <f t="shared" si="1"/>
        <v>55.646516174359284</v>
      </c>
      <c r="K24" s="2">
        <f t="shared" si="2"/>
        <v>6.2467544368757064</v>
      </c>
      <c r="L24" s="2">
        <f t="shared" si="3"/>
        <v>95.655375337118215</v>
      </c>
      <c r="M24" s="2">
        <f t="shared" si="4"/>
        <v>4.2415275044343188</v>
      </c>
      <c r="N24" s="2">
        <f t="shared" si="5"/>
        <v>0.68479991216995117</v>
      </c>
    </row>
    <row r="25" spans="1:14" x14ac:dyDescent="0.3">
      <c r="A25" t="s">
        <v>40</v>
      </c>
      <c r="B25" s="3">
        <v>7096</v>
      </c>
      <c r="C25" s="3">
        <v>5841</v>
      </c>
      <c r="D25" s="3">
        <v>5452</v>
      </c>
      <c r="E25" s="3">
        <v>389</v>
      </c>
      <c r="F25" s="3">
        <v>0</v>
      </c>
      <c r="G25" s="3">
        <v>5841</v>
      </c>
      <c r="H25" s="3">
        <v>82.31</v>
      </c>
      <c r="I25" s="2">
        <f t="shared" si="0"/>
        <v>93.340181475774699</v>
      </c>
      <c r="J25" s="2">
        <f t="shared" si="1"/>
        <v>6.6598185242253045</v>
      </c>
      <c r="K25" s="2">
        <f t="shared" si="2"/>
        <v>0</v>
      </c>
      <c r="L25" s="2">
        <f t="shared" si="3"/>
        <v>823.13979706877114</v>
      </c>
      <c r="M25" s="2">
        <f t="shared" si="4"/>
        <v>0.75678168901856779</v>
      </c>
      <c r="N25" s="2">
        <f t="shared" si="5"/>
        <v>14.015424164524422</v>
      </c>
    </row>
    <row r="26" spans="1:14" x14ac:dyDescent="0.3">
      <c r="A26" t="s">
        <v>41</v>
      </c>
      <c r="B26" s="3">
        <v>130058</v>
      </c>
      <c r="C26" s="3">
        <v>22877</v>
      </c>
      <c r="D26" s="3">
        <v>19388</v>
      </c>
      <c r="E26" s="3">
        <v>2183</v>
      </c>
      <c r="F26" s="3">
        <v>1306</v>
      </c>
      <c r="G26" s="3">
        <v>22877</v>
      </c>
      <c r="H26" s="3">
        <v>17.59</v>
      </c>
      <c r="I26" s="2">
        <f t="shared" si="0"/>
        <v>84.748874415351665</v>
      </c>
      <c r="J26" s="2">
        <f t="shared" si="1"/>
        <v>9.5423350963850151</v>
      </c>
      <c r="K26" s="2">
        <f t="shared" si="2"/>
        <v>5.7087904882633209</v>
      </c>
      <c r="L26" s="2">
        <f t="shared" si="3"/>
        <v>175.89844530901595</v>
      </c>
      <c r="M26" s="2">
        <f t="shared" si="4"/>
        <v>2.9640292243927022</v>
      </c>
      <c r="N26" s="2">
        <f t="shared" si="5"/>
        <v>8.8813559322033893</v>
      </c>
    </row>
    <row r="27" spans="1:14" x14ac:dyDescent="0.3">
      <c r="A27" t="s">
        <v>43</v>
      </c>
      <c r="B27" s="3">
        <v>10486</v>
      </c>
      <c r="C27" s="3">
        <v>6294</v>
      </c>
      <c r="D27" s="3">
        <v>4175</v>
      </c>
      <c r="E27" s="3">
        <v>2</v>
      </c>
      <c r="F27" s="3">
        <v>2117</v>
      </c>
      <c r="G27" s="3">
        <v>6294</v>
      </c>
      <c r="H27" s="3">
        <v>60.02</v>
      </c>
      <c r="I27" s="2">
        <f t="shared" si="0"/>
        <v>66.333015570384489</v>
      </c>
      <c r="J27" s="2">
        <f t="shared" si="1"/>
        <v>3.1776294884016523E-2</v>
      </c>
      <c r="K27" s="2">
        <f t="shared" si="2"/>
        <v>33.635208134731492</v>
      </c>
      <c r="L27" s="2">
        <f>(G27/B27)*1000</f>
        <v>600.22887659736784</v>
      </c>
      <c r="M27" s="2">
        <f t="shared" si="4"/>
        <v>0.81547405421723429</v>
      </c>
      <c r="N27" s="2">
        <f>IF(E27=0, 0, D27/E27)</f>
        <v>2087.5</v>
      </c>
    </row>
    <row r="28" spans="1:14" x14ac:dyDescent="0.3">
      <c r="A28" t="s">
        <v>44</v>
      </c>
      <c r="B28" s="3">
        <v>240928</v>
      </c>
      <c r="C28" s="3">
        <v>16583</v>
      </c>
      <c r="D28" s="3">
        <v>11660</v>
      </c>
      <c r="E28" s="3">
        <v>1420</v>
      </c>
      <c r="F28" s="3">
        <v>3503</v>
      </c>
      <c r="G28" s="3">
        <v>16583</v>
      </c>
      <c r="H28" s="3">
        <v>6.88</v>
      </c>
      <c r="I28" s="2">
        <f t="shared" si="0"/>
        <v>70.312971114997296</v>
      </c>
      <c r="J28" s="2">
        <f t="shared" si="1"/>
        <v>8.5629861906771989</v>
      </c>
      <c r="K28" s="2">
        <f t="shared" si="2"/>
        <v>21.124042694325514</v>
      </c>
      <c r="L28" s="2">
        <f t="shared" si="3"/>
        <v>68.829691858148493</v>
      </c>
      <c r="M28" s="2">
        <f t="shared" si="4"/>
        <v>2.1485551701754679</v>
      </c>
      <c r="N28" s="2">
        <f t="shared" si="5"/>
        <v>8.2112676056338021</v>
      </c>
    </row>
    <row r="29" spans="1:14" x14ac:dyDescent="0.3">
      <c r="A29" t="s">
        <v>46</v>
      </c>
      <c r="B29" s="3">
        <v>53483</v>
      </c>
      <c r="C29" s="3">
        <v>34651</v>
      </c>
      <c r="D29" s="3">
        <v>24643</v>
      </c>
      <c r="E29" s="3">
        <v>9885</v>
      </c>
      <c r="F29" s="3">
        <v>123</v>
      </c>
      <c r="G29" s="3">
        <v>34651</v>
      </c>
      <c r="H29" s="3">
        <v>64.790000000000006</v>
      </c>
      <c r="I29" s="2">
        <f t="shared" si="0"/>
        <v>71.117716660413848</v>
      </c>
      <c r="J29" s="2">
        <f t="shared" si="1"/>
        <v>28.527315228997718</v>
      </c>
      <c r="K29" s="2">
        <f t="shared" si="2"/>
        <v>0.35496811058843902</v>
      </c>
      <c r="L29" s="2">
        <f t="shared" si="3"/>
        <v>647.8881139801432</v>
      </c>
      <c r="M29" s="2">
        <f t="shared" si="4"/>
        <v>4.4895124646776914</v>
      </c>
      <c r="N29" s="2">
        <f t="shared" si="5"/>
        <v>2.4929691451694485</v>
      </c>
    </row>
    <row r="30" spans="1:14" x14ac:dyDescent="0.3">
      <c r="A30" t="s">
        <v>47</v>
      </c>
      <c r="B30" s="3">
        <v>88752</v>
      </c>
      <c r="C30" s="3">
        <v>11879</v>
      </c>
      <c r="D30" s="3">
        <v>7054</v>
      </c>
      <c r="E30" s="3">
        <v>3772</v>
      </c>
      <c r="F30" s="3">
        <v>1053</v>
      </c>
      <c r="G30" s="3">
        <v>11879</v>
      </c>
      <c r="H30" s="3">
        <v>13.38</v>
      </c>
      <c r="I30" s="2">
        <f t="shared" si="0"/>
        <v>59.382102870612009</v>
      </c>
      <c r="J30" s="2">
        <f t="shared" si="1"/>
        <v>31.753514605606529</v>
      </c>
      <c r="K30" s="2">
        <f t="shared" si="2"/>
        <v>8.8643825237814617</v>
      </c>
      <c r="L30" s="2">
        <f t="shared" si="3"/>
        <v>133.84487110149632</v>
      </c>
      <c r="M30" s="2">
        <f t="shared" si="4"/>
        <v>1.5390874308939508</v>
      </c>
      <c r="N30" s="2">
        <f t="shared" si="5"/>
        <v>1.8700954400848355</v>
      </c>
    </row>
    <row r="31" spans="1:14" x14ac:dyDescent="0.3">
      <c r="A31" t="s">
        <v>48</v>
      </c>
      <c r="B31" s="3">
        <v>8249</v>
      </c>
      <c r="C31" s="3">
        <v>7171</v>
      </c>
      <c r="D31" s="3">
        <v>5613</v>
      </c>
      <c r="E31" s="3">
        <v>1558</v>
      </c>
      <c r="F31" s="3">
        <v>0</v>
      </c>
      <c r="G31" s="3">
        <v>7171</v>
      </c>
      <c r="H31" s="3">
        <v>86.93</v>
      </c>
      <c r="I31" s="2">
        <f t="shared" si="0"/>
        <v>78.273602008088133</v>
      </c>
      <c r="J31" s="2">
        <f t="shared" si="1"/>
        <v>21.726397991911867</v>
      </c>
      <c r="K31" s="2">
        <f t="shared" si="2"/>
        <v>0</v>
      </c>
      <c r="L31" s="2">
        <f t="shared" si="3"/>
        <v>869.31749302945821</v>
      </c>
      <c r="M31" s="2">
        <f t="shared" si="4"/>
        <v>0.929101436732092</v>
      </c>
      <c r="N31" s="2">
        <f t="shared" si="5"/>
        <v>3.6026957637997432</v>
      </c>
    </row>
    <row r="32" spans="1:14" x14ac:dyDescent="0.3">
      <c r="A32" t="s">
        <v>49</v>
      </c>
      <c r="B32" s="3">
        <v>114</v>
      </c>
      <c r="C32" s="3">
        <v>34</v>
      </c>
      <c r="D32" s="3">
        <v>32</v>
      </c>
      <c r="E32" s="3">
        <v>0</v>
      </c>
      <c r="F32" s="3">
        <v>3</v>
      </c>
      <c r="G32" s="3">
        <v>35</v>
      </c>
      <c r="H32" s="3">
        <v>30.7</v>
      </c>
      <c r="I32" s="2">
        <f t="shared" si="0"/>
        <v>91.428571428571431</v>
      </c>
      <c r="J32" s="2">
        <f t="shared" si="1"/>
        <v>0</v>
      </c>
      <c r="K32" s="2">
        <f t="shared" si="2"/>
        <v>8.5714285714285712</v>
      </c>
      <c r="L32" s="2">
        <f t="shared" si="3"/>
        <v>307.01754385964915</v>
      </c>
      <c r="M32" s="2">
        <f t="shared" si="4"/>
        <v>4.53473020298748E-3</v>
      </c>
      <c r="N32" s="2">
        <f t="shared" si="5"/>
        <v>0</v>
      </c>
    </row>
    <row r="33" spans="1:14" x14ac:dyDescent="0.3">
      <c r="A33" t="s">
        <v>50</v>
      </c>
      <c r="B33" s="3">
        <v>491</v>
      </c>
      <c r="C33" s="3">
        <v>204</v>
      </c>
      <c r="D33" s="3">
        <v>199</v>
      </c>
      <c r="E33" s="3">
        <v>5</v>
      </c>
      <c r="F33" s="3">
        <v>0</v>
      </c>
      <c r="G33" s="3">
        <v>204</v>
      </c>
      <c r="H33" s="3">
        <v>41.55</v>
      </c>
      <c r="I33" s="2">
        <f t="shared" si="0"/>
        <v>97.549019607843135</v>
      </c>
      <c r="J33" s="2">
        <f t="shared" si="1"/>
        <v>2.4509803921568629</v>
      </c>
      <c r="K33" s="2">
        <f t="shared" si="2"/>
        <v>0</v>
      </c>
      <c r="L33" s="2">
        <f t="shared" si="3"/>
        <v>415.47861507128306</v>
      </c>
      <c r="M33" s="2">
        <f t="shared" si="4"/>
        <v>2.6430998897412742E-2</v>
      </c>
      <c r="N33" s="2">
        <f t="shared" si="5"/>
        <v>39.799999999999997</v>
      </c>
    </row>
    <row r="34" spans="1:14" x14ac:dyDescent="0.3">
      <c r="A34" t="s">
        <v>51</v>
      </c>
      <c r="B34" s="3">
        <v>112</v>
      </c>
      <c r="C34" s="3">
        <v>8</v>
      </c>
      <c r="D34" s="3">
        <v>0.24</v>
      </c>
      <c r="E34" s="3">
        <v>0</v>
      </c>
      <c r="F34" s="3">
        <v>8.0299999999999994</v>
      </c>
      <c r="G34" s="3">
        <v>8</v>
      </c>
      <c r="H34" s="3">
        <v>7.38</v>
      </c>
      <c r="I34" s="2">
        <f t="shared" si="0"/>
        <v>3</v>
      </c>
      <c r="J34" s="2">
        <f t="shared" si="1"/>
        <v>0</v>
      </c>
      <c r="K34" s="2">
        <f t="shared" si="2"/>
        <v>100.37499999999999</v>
      </c>
      <c r="L34" s="2">
        <f t="shared" si="3"/>
        <v>71.428571428571431</v>
      </c>
      <c r="M34" s="2">
        <f t="shared" si="4"/>
        <v>1.0365097606828528E-3</v>
      </c>
      <c r="N34" s="2">
        <f t="shared" si="5"/>
        <v>0</v>
      </c>
    </row>
    <row r="35" spans="1:14" x14ac:dyDescent="0.3">
      <c r="A35" t="s">
        <v>52</v>
      </c>
      <c r="B35" s="3">
        <v>32</v>
      </c>
      <c r="C35" s="3">
        <v>0</v>
      </c>
      <c r="D35" s="3">
        <v>0</v>
      </c>
      <c r="E35" s="3">
        <v>0</v>
      </c>
      <c r="F35" s="3">
        <v>0</v>
      </c>
      <c r="G35" s="3">
        <v>0</v>
      </c>
      <c r="H35" s="3">
        <v>0</v>
      </c>
      <c r="I35" s="2">
        <f>IF(G35=0,  0,(D35/G35)*100)</f>
        <v>0</v>
      </c>
      <c r="J35" s="2">
        <f t="shared" si="1"/>
        <v>0</v>
      </c>
      <c r="K35" s="2">
        <f t="shared" si="2"/>
        <v>0</v>
      </c>
      <c r="L35" s="2">
        <f t="shared" si="3"/>
        <v>0</v>
      </c>
      <c r="M35" s="2">
        <f t="shared" si="4"/>
        <v>0</v>
      </c>
      <c r="N35" s="2">
        <f t="shared" si="5"/>
        <v>0</v>
      </c>
    </row>
    <row r="36" spans="1:14" x14ac:dyDescent="0.3">
      <c r="A36" t="s">
        <v>53</v>
      </c>
      <c r="B36" s="3">
        <v>480</v>
      </c>
      <c r="C36" s="3">
        <v>13</v>
      </c>
      <c r="D36" s="3">
        <v>0</v>
      </c>
      <c r="E36" s="3">
        <v>2</v>
      </c>
      <c r="F36" s="3">
        <v>11</v>
      </c>
      <c r="G36" s="3">
        <v>13</v>
      </c>
      <c r="H36" s="3">
        <v>2.71</v>
      </c>
      <c r="I36" s="2">
        <f t="shared" si="0"/>
        <v>0</v>
      </c>
      <c r="J36" s="2">
        <f t="shared" si="1"/>
        <v>15.384615384615385</v>
      </c>
      <c r="K36" s="2">
        <f t="shared" si="2"/>
        <v>84.615384615384613</v>
      </c>
      <c r="L36" s="2">
        <f t="shared" si="3"/>
        <v>27.083333333333336</v>
      </c>
      <c r="M36" s="2">
        <f t="shared" si="4"/>
        <v>1.6843283611096356E-3</v>
      </c>
      <c r="N36" s="2">
        <f t="shared" si="5"/>
        <v>0</v>
      </c>
    </row>
    <row r="37" spans="1:14" x14ac:dyDescent="0.3">
      <c r="A37" t="s">
        <v>54</v>
      </c>
      <c r="B37" s="3">
        <v>3287263</v>
      </c>
      <c r="C37" s="3">
        <v>769538</v>
      </c>
      <c r="D37" s="3">
        <v>425494</v>
      </c>
      <c r="E37" s="3">
        <v>214986</v>
      </c>
      <c r="F37" s="3">
        <v>131341</v>
      </c>
      <c r="G37" s="3">
        <v>771821</v>
      </c>
      <c r="H37" s="3">
        <v>23.48</v>
      </c>
      <c r="I37" s="2">
        <f t="shared" si="0"/>
        <v>55.128585513998708</v>
      </c>
      <c r="J37" s="2">
        <f t="shared" si="1"/>
        <v>27.854385926270471</v>
      </c>
      <c r="K37" s="2">
        <f t="shared" si="2"/>
        <v>17.017028559730818</v>
      </c>
      <c r="L37" s="2">
        <f>(G37/B37)*1000</f>
        <v>234.79137507403576</v>
      </c>
      <c r="N37" s="2">
        <f t="shared" si="5"/>
        <v>1.9791707366991338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26D9-53EF-4A45-96EE-3C242CD90A59}">
  <dimension ref="A1:B39"/>
  <sheetViews>
    <sheetView workbookViewId="0">
      <selection activeCell="B17" sqref="B17"/>
    </sheetView>
  </sheetViews>
  <sheetFormatPr defaultRowHeight="14.4" x14ac:dyDescent="0.3"/>
  <cols>
    <col min="1" max="1" width="25.6640625" bestFit="1" customWidth="1"/>
    <col min="2" max="2" width="16.5546875" bestFit="1" customWidth="1"/>
  </cols>
  <sheetData>
    <row r="1" spans="1:2" x14ac:dyDescent="0.3">
      <c r="A1" s="4" t="s">
        <v>2</v>
      </c>
      <c r="B1" t="s">
        <v>68</v>
      </c>
    </row>
    <row r="3" spans="1:2" x14ac:dyDescent="0.3">
      <c r="A3" s="4" t="s">
        <v>66</v>
      </c>
      <c r="B3" t="s">
        <v>67</v>
      </c>
    </row>
    <row r="4" spans="1:2" x14ac:dyDescent="0.3">
      <c r="A4" s="5" t="s">
        <v>48</v>
      </c>
      <c r="B4" s="3">
        <v>7171</v>
      </c>
    </row>
    <row r="5" spans="1:2" x14ac:dyDescent="0.3">
      <c r="A5" s="5" t="s">
        <v>8</v>
      </c>
      <c r="B5" s="3">
        <v>63814</v>
      </c>
    </row>
    <row r="6" spans="1:2" x14ac:dyDescent="0.3">
      <c r="A6" s="5" t="s">
        <v>10</v>
      </c>
      <c r="B6" s="3">
        <v>51541</v>
      </c>
    </row>
    <row r="7" spans="1:2" x14ac:dyDescent="0.3">
      <c r="A7" s="5" t="s">
        <v>11</v>
      </c>
      <c r="B7" s="3">
        <v>26832</v>
      </c>
    </row>
    <row r="8" spans="1:2" x14ac:dyDescent="0.3">
      <c r="A8" s="5" t="s">
        <v>12</v>
      </c>
      <c r="B8" s="3">
        <v>6473</v>
      </c>
    </row>
    <row r="9" spans="1:2" x14ac:dyDescent="0.3">
      <c r="A9" s="5" t="s">
        <v>49</v>
      </c>
      <c r="B9" s="3">
        <v>35</v>
      </c>
    </row>
    <row r="10" spans="1:2" x14ac:dyDescent="0.3">
      <c r="A10" s="5" t="s">
        <v>13</v>
      </c>
      <c r="B10" s="3">
        <v>59772</v>
      </c>
    </row>
    <row r="11" spans="1:2" x14ac:dyDescent="0.3">
      <c r="A11" s="5" t="s">
        <v>50</v>
      </c>
      <c r="B11" s="3">
        <v>204</v>
      </c>
    </row>
    <row r="12" spans="1:2" x14ac:dyDescent="0.3">
      <c r="A12" s="5" t="s">
        <v>51</v>
      </c>
      <c r="B12" s="3">
        <v>8</v>
      </c>
    </row>
    <row r="13" spans="1:2" x14ac:dyDescent="0.3">
      <c r="A13" s="5" t="s">
        <v>15</v>
      </c>
      <c r="B13" s="3">
        <v>85</v>
      </c>
    </row>
    <row r="14" spans="1:2" x14ac:dyDescent="0.3">
      <c r="A14" s="5" t="s">
        <v>16</v>
      </c>
      <c r="B14" s="3">
        <v>1225</v>
      </c>
    </row>
    <row r="15" spans="1:2" x14ac:dyDescent="0.3">
      <c r="A15" s="5" t="s">
        <v>17</v>
      </c>
      <c r="B15" s="3">
        <v>21647</v>
      </c>
    </row>
    <row r="16" spans="1:2" x14ac:dyDescent="0.3">
      <c r="A16" s="5" t="s">
        <v>19</v>
      </c>
      <c r="B16" s="3">
        <v>1559</v>
      </c>
    </row>
    <row r="17" spans="1:2" x14ac:dyDescent="0.3">
      <c r="A17" s="5" t="s">
        <v>20</v>
      </c>
      <c r="B17" s="3">
        <v>37033</v>
      </c>
    </row>
    <row r="18" spans="1:2" x14ac:dyDescent="0.3">
      <c r="A18" s="5" t="s">
        <v>21</v>
      </c>
      <c r="B18" s="3">
        <v>20230</v>
      </c>
    </row>
    <row r="19" spans="1:2" x14ac:dyDescent="0.3">
      <c r="A19" s="5" t="s">
        <v>23</v>
      </c>
      <c r="B19" s="3">
        <v>23605</v>
      </c>
    </row>
    <row r="20" spans="1:2" x14ac:dyDescent="0.3">
      <c r="A20" s="5" t="s">
        <v>24</v>
      </c>
      <c r="B20" s="3">
        <v>38284</v>
      </c>
    </row>
    <row r="21" spans="1:2" x14ac:dyDescent="0.3">
      <c r="A21" s="5" t="s">
        <v>26</v>
      </c>
      <c r="B21" s="3">
        <v>11309</v>
      </c>
    </row>
    <row r="22" spans="1:2" x14ac:dyDescent="0.3">
      <c r="A22" s="5" t="s">
        <v>52</v>
      </c>
      <c r="B22" s="3">
        <v>0</v>
      </c>
    </row>
    <row r="23" spans="1:2" x14ac:dyDescent="0.3">
      <c r="A23" s="5" t="s">
        <v>27</v>
      </c>
      <c r="B23" s="3">
        <v>94689</v>
      </c>
    </row>
    <row r="24" spans="1:2" x14ac:dyDescent="0.3">
      <c r="A24" s="5" t="s">
        <v>29</v>
      </c>
      <c r="B24" s="3">
        <v>61357</v>
      </c>
    </row>
    <row r="25" spans="1:2" x14ac:dyDescent="0.3">
      <c r="A25" s="5" t="s">
        <v>31</v>
      </c>
      <c r="B25" s="3">
        <v>17418</v>
      </c>
    </row>
    <row r="26" spans="1:2" x14ac:dyDescent="0.3">
      <c r="A26" s="5" t="s">
        <v>32</v>
      </c>
      <c r="B26" s="3">
        <v>9496</v>
      </c>
    </row>
    <row r="27" spans="1:2" x14ac:dyDescent="0.3">
      <c r="A27" s="5" t="s">
        <v>33</v>
      </c>
      <c r="B27" s="3">
        <v>16717</v>
      </c>
    </row>
    <row r="28" spans="1:2" x14ac:dyDescent="0.3">
      <c r="A28" s="5" t="s">
        <v>34</v>
      </c>
      <c r="B28" s="3">
        <v>9222</v>
      </c>
    </row>
    <row r="29" spans="1:2" x14ac:dyDescent="0.3">
      <c r="A29" s="5" t="s">
        <v>35</v>
      </c>
      <c r="B29" s="3">
        <v>58136</v>
      </c>
    </row>
    <row r="30" spans="1:2" x14ac:dyDescent="0.3">
      <c r="A30" s="5" t="s">
        <v>53</v>
      </c>
      <c r="B30" s="3">
        <v>13</v>
      </c>
    </row>
    <row r="31" spans="1:2" x14ac:dyDescent="0.3">
      <c r="A31" s="5" t="s">
        <v>37</v>
      </c>
      <c r="B31" s="3">
        <v>3084</v>
      </c>
    </row>
    <row r="32" spans="1:2" x14ac:dyDescent="0.3">
      <c r="A32" s="5" t="s">
        <v>38</v>
      </c>
      <c r="B32" s="3">
        <v>32737</v>
      </c>
    </row>
    <row r="33" spans="1:2" x14ac:dyDescent="0.3">
      <c r="A33" s="5" t="s">
        <v>40</v>
      </c>
      <c r="B33" s="3">
        <v>5841</v>
      </c>
    </row>
    <row r="34" spans="1:2" x14ac:dyDescent="0.3">
      <c r="A34" s="5" t="s">
        <v>41</v>
      </c>
      <c r="B34" s="3">
        <v>22877</v>
      </c>
    </row>
    <row r="35" spans="1:2" x14ac:dyDescent="0.3">
      <c r="A35" s="5" t="s">
        <v>54</v>
      </c>
      <c r="B35" s="3">
        <v>771821</v>
      </c>
    </row>
    <row r="36" spans="1:2" x14ac:dyDescent="0.3">
      <c r="A36" s="5" t="s">
        <v>43</v>
      </c>
      <c r="B36" s="3">
        <v>6294</v>
      </c>
    </row>
    <row r="37" spans="1:2" x14ac:dyDescent="0.3">
      <c r="A37" s="5" t="s">
        <v>44</v>
      </c>
      <c r="B37" s="3">
        <v>16583</v>
      </c>
    </row>
    <row r="38" spans="1:2" x14ac:dyDescent="0.3">
      <c r="A38" s="5" t="s">
        <v>46</v>
      </c>
      <c r="B38" s="3">
        <v>34651</v>
      </c>
    </row>
    <row r="39" spans="1:2" x14ac:dyDescent="0.3">
      <c r="A39" s="5" t="s">
        <v>47</v>
      </c>
      <c r="B39" s="3">
        <v>11879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B511-7AEF-43FC-BEF0-1250B23A244D}">
  <dimension ref="A1:D41"/>
  <sheetViews>
    <sheetView workbookViewId="0">
      <selection activeCell="B21" sqref="B21"/>
    </sheetView>
  </sheetViews>
  <sheetFormatPr defaultRowHeight="14.4" x14ac:dyDescent="0.3"/>
  <cols>
    <col min="1" max="1" width="25.44140625" bestFit="1" customWidth="1"/>
    <col min="2" max="2" width="44" bestFit="1" customWidth="1"/>
    <col min="3" max="3" width="44.5546875" bestFit="1" customWidth="1"/>
    <col min="4" max="4" width="44.77734375" bestFit="1" customWidth="1"/>
  </cols>
  <sheetData>
    <row r="1" spans="1:4" x14ac:dyDescent="0.3">
      <c r="A1" s="4" t="s">
        <v>61</v>
      </c>
      <c r="B1" t="s">
        <v>68</v>
      </c>
    </row>
    <row r="2" spans="1:4" x14ac:dyDescent="0.3">
      <c r="A2" s="4" t="s">
        <v>71</v>
      </c>
      <c r="B2" t="s">
        <v>68</v>
      </c>
    </row>
    <row r="3" spans="1:4" x14ac:dyDescent="0.3">
      <c r="A3" s="4" t="s">
        <v>62</v>
      </c>
      <c r="B3" t="s">
        <v>68</v>
      </c>
    </row>
    <row r="5" spans="1:4" x14ac:dyDescent="0.3">
      <c r="A5" s="4" t="s">
        <v>66</v>
      </c>
      <c r="B5" t="s">
        <v>69</v>
      </c>
      <c r="C5" t="s">
        <v>70</v>
      </c>
      <c r="D5" t="s">
        <v>72</v>
      </c>
    </row>
    <row r="6" spans="1:4" x14ac:dyDescent="0.3">
      <c r="A6" s="5" t="s">
        <v>48</v>
      </c>
      <c r="B6" s="3">
        <v>5613</v>
      </c>
      <c r="C6" s="3">
        <v>1558</v>
      </c>
      <c r="D6" s="3">
        <v>0</v>
      </c>
    </row>
    <row r="7" spans="1:4" x14ac:dyDescent="0.3">
      <c r="A7" s="5" t="s">
        <v>8</v>
      </c>
      <c r="B7" s="3">
        <v>50479</v>
      </c>
      <c r="C7" s="3">
        <v>12365</v>
      </c>
      <c r="D7" s="3">
        <v>970</v>
      </c>
    </row>
    <row r="8" spans="1:4" x14ac:dyDescent="0.3">
      <c r="A8" s="5" t="s">
        <v>10</v>
      </c>
      <c r="B8" s="3">
        <v>10723</v>
      </c>
      <c r="C8" s="3">
        <v>9779</v>
      </c>
      <c r="D8" s="3">
        <v>31039</v>
      </c>
    </row>
    <row r="9" spans="1:4" x14ac:dyDescent="0.3">
      <c r="A9" s="5" t="s">
        <v>11</v>
      </c>
      <c r="B9" s="3">
        <v>17864</v>
      </c>
      <c r="C9" s="3">
        <v>0</v>
      </c>
      <c r="D9" s="3">
        <v>8968</v>
      </c>
    </row>
    <row r="10" spans="1:4" x14ac:dyDescent="0.3">
      <c r="A10" s="5" t="s">
        <v>12</v>
      </c>
      <c r="B10" s="3">
        <v>693</v>
      </c>
      <c r="C10" s="3">
        <v>5779</v>
      </c>
      <c r="D10" s="3">
        <v>1</v>
      </c>
    </row>
    <row r="11" spans="1:4" x14ac:dyDescent="0.3">
      <c r="A11" s="5" t="s">
        <v>49</v>
      </c>
      <c r="B11" s="3">
        <v>32</v>
      </c>
      <c r="C11" s="3">
        <v>0</v>
      </c>
      <c r="D11" s="3">
        <v>3</v>
      </c>
    </row>
    <row r="12" spans="1:4" x14ac:dyDescent="0.3">
      <c r="A12" s="5" t="s">
        <v>13</v>
      </c>
      <c r="B12" s="3">
        <v>25782</v>
      </c>
      <c r="C12" s="3">
        <v>24036</v>
      </c>
      <c r="D12" s="3">
        <v>9954</v>
      </c>
    </row>
    <row r="13" spans="1:4" x14ac:dyDescent="0.3">
      <c r="A13" s="5" t="s">
        <v>50</v>
      </c>
      <c r="B13" s="3">
        <v>199</v>
      </c>
      <c r="C13" s="3">
        <v>5</v>
      </c>
      <c r="D13" s="3">
        <v>0</v>
      </c>
    </row>
    <row r="14" spans="1:4" x14ac:dyDescent="0.3">
      <c r="A14" s="5" t="s">
        <v>51</v>
      </c>
      <c r="B14" s="3">
        <v>0.24</v>
      </c>
      <c r="C14" s="3">
        <v>0</v>
      </c>
      <c r="D14" s="3">
        <v>8.0299999999999994</v>
      </c>
    </row>
    <row r="15" spans="1:4" x14ac:dyDescent="0.3">
      <c r="A15" s="5" t="s">
        <v>15</v>
      </c>
      <c r="B15" s="3">
        <v>78</v>
      </c>
      <c r="C15" s="3">
        <v>7</v>
      </c>
      <c r="D15" s="3">
        <v>0</v>
      </c>
    </row>
    <row r="16" spans="1:4" x14ac:dyDescent="0.3">
      <c r="A16" s="5" t="s">
        <v>16</v>
      </c>
      <c r="B16" s="3">
        <v>253</v>
      </c>
      <c r="C16" s="3">
        <v>0</v>
      </c>
      <c r="D16" s="3">
        <v>972</v>
      </c>
    </row>
    <row r="17" spans="1:4" x14ac:dyDescent="0.3">
      <c r="A17" s="5" t="s">
        <v>17</v>
      </c>
      <c r="B17" s="3">
        <v>14373</v>
      </c>
      <c r="C17" s="3">
        <v>2886</v>
      </c>
      <c r="D17" s="3">
        <v>4388</v>
      </c>
    </row>
    <row r="18" spans="1:4" x14ac:dyDescent="0.3">
      <c r="A18" s="5" t="s">
        <v>19</v>
      </c>
      <c r="B18" s="3">
        <v>249</v>
      </c>
      <c r="C18" s="3">
        <v>1158</v>
      </c>
      <c r="D18" s="3">
        <v>152</v>
      </c>
    </row>
    <row r="19" spans="1:4" x14ac:dyDescent="0.3">
      <c r="A19" s="5" t="s">
        <v>20</v>
      </c>
      <c r="B19" s="3">
        <v>1898</v>
      </c>
      <c r="C19" s="3">
        <v>33130</v>
      </c>
      <c r="D19" s="3">
        <v>2005</v>
      </c>
    </row>
    <row r="20" spans="1:4" x14ac:dyDescent="0.3">
      <c r="A20" s="5" t="s">
        <v>21</v>
      </c>
      <c r="B20" s="3">
        <v>17643</v>
      </c>
      <c r="C20" s="3">
        <v>2551</v>
      </c>
      <c r="D20" s="3">
        <v>36</v>
      </c>
    </row>
    <row r="21" spans="1:4" x14ac:dyDescent="0.3">
      <c r="A21" s="5" t="s">
        <v>23</v>
      </c>
      <c r="B21" s="3">
        <v>4387</v>
      </c>
      <c r="C21" s="3">
        <v>19185</v>
      </c>
      <c r="D21" s="3">
        <v>33</v>
      </c>
    </row>
    <row r="22" spans="1:4" x14ac:dyDescent="0.3">
      <c r="A22" s="5" t="s">
        <v>24</v>
      </c>
      <c r="B22" s="3">
        <v>28690</v>
      </c>
      <c r="C22" s="3">
        <v>3931</v>
      </c>
      <c r="D22" s="3">
        <v>5663</v>
      </c>
    </row>
    <row r="23" spans="1:4" x14ac:dyDescent="0.3">
      <c r="A23" s="5" t="s">
        <v>26</v>
      </c>
      <c r="B23" s="3">
        <v>11309</v>
      </c>
      <c r="C23" s="3">
        <v>0</v>
      </c>
      <c r="D23" s="3">
        <v>0</v>
      </c>
    </row>
    <row r="24" spans="1:4" x14ac:dyDescent="0.3">
      <c r="A24" s="5" t="s">
        <v>52</v>
      </c>
      <c r="B24" s="3">
        <v>0</v>
      </c>
      <c r="C24" s="3">
        <v>0</v>
      </c>
      <c r="D24" s="3">
        <v>0</v>
      </c>
    </row>
    <row r="25" spans="1:4" x14ac:dyDescent="0.3">
      <c r="A25" s="5" t="s">
        <v>27</v>
      </c>
      <c r="B25" s="3">
        <v>61886</v>
      </c>
      <c r="C25" s="3">
        <v>31098</v>
      </c>
      <c r="D25" s="3">
        <v>1705</v>
      </c>
    </row>
    <row r="26" spans="1:4" x14ac:dyDescent="0.3">
      <c r="A26" s="5" t="s">
        <v>29</v>
      </c>
      <c r="B26" s="3">
        <v>51548</v>
      </c>
      <c r="C26" s="3">
        <v>6727</v>
      </c>
      <c r="D26" s="3">
        <v>3082</v>
      </c>
    </row>
    <row r="27" spans="1:4" x14ac:dyDescent="0.3">
      <c r="A27" s="5" t="s">
        <v>31</v>
      </c>
      <c r="B27" s="3">
        <v>1467</v>
      </c>
      <c r="C27" s="3">
        <v>4171</v>
      </c>
      <c r="D27" s="3">
        <v>11780</v>
      </c>
    </row>
    <row r="28" spans="1:4" x14ac:dyDescent="0.3">
      <c r="A28" s="5" t="s">
        <v>32</v>
      </c>
      <c r="B28" s="3">
        <v>1113</v>
      </c>
      <c r="C28" s="3">
        <v>12</v>
      </c>
      <c r="D28" s="3">
        <v>8371</v>
      </c>
    </row>
    <row r="29" spans="1:4" x14ac:dyDescent="0.3">
      <c r="A29" s="5" t="s">
        <v>33</v>
      </c>
      <c r="B29" s="3">
        <v>7909</v>
      </c>
      <c r="C29" s="3">
        <v>3568</v>
      </c>
      <c r="D29" s="3">
        <v>5240</v>
      </c>
    </row>
    <row r="30" spans="1:4" x14ac:dyDescent="0.3">
      <c r="A30" s="5" t="s">
        <v>34</v>
      </c>
      <c r="B30" s="3">
        <v>86</v>
      </c>
      <c r="C30" s="3">
        <v>508</v>
      </c>
      <c r="D30" s="3">
        <v>8628</v>
      </c>
    </row>
    <row r="31" spans="1:4" x14ac:dyDescent="0.3">
      <c r="A31" s="5" t="s">
        <v>35</v>
      </c>
      <c r="B31" s="3">
        <v>26329</v>
      </c>
      <c r="C31" s="3">
        <v>15525</v>
      </c>
      <c r="D31" s="3">
        <v>16282</v>
      </c>
    </row>
    <row r="32" spans="1:4" x14ac:dyDescent="0.3">
      <c r="A32" s="5" t="s">
        <v>53</v>
      </c>
      <c r="B32" s="3">
        <v>0</v>
      </c>
      <c r="C32" s="3">
        <v>2</v>
      </c>
      <c r="D32" s="3">
        <v>11</v>
      </c>
    </row>
    <row r="33" spans="1:4" x14ac:dyDescent="0.3">
      <c r="A33" s="5" t="s">
        <v>37</v>
      </c>
      <c r="B33" s="3">
        <v>44</v>
      </c>
      <c r="C33" s="3">
        <v>1137</v>
      </c>
      <c r="D33" s="3">
        <v>1903</v>
      </c>
    </row>
    <row r="34" spans="1:4" x14ac:dyDescent="0.3">
      <c r="A34" s="5" t="s">
        <v>38</v>
      </c>
      <c r="B34" s="3">
        <v>12475</v>
      </c>
      <c r="C34" s="3">
        <v>18217</v>
      </c>
      <c r="D34" s="3">
        <v>2045</v>
      </c>
    </row>
    <row r="35" spans="1:4" x14ac:dyDescent="0.3">
      <c r="A35" s="5" t="s">
        <v>40</v>
      </c>
      <c r="B35" s="3">
        <v>5452</v>
      </c>
      <c r="C35" s="3">
        <v>389</v>
      </c>
      <c r="D35" s="3">
        <v>0</v>
      </c>
    </row>
    <row r="36" spans="1:4" x14ac:dyDescent="0.3">
      <c r="A36" s="5" t="s">
        <v>41</v>
      </c>
      <c r="B36" s="3">
        <v>19388</v>
      </c>
      <c r="C36" s="3">
        <v>2183</v>
      </c>
      <c r="D36" s="3">
        <v>1306</v>
      </c>
    </row>
    <row r="37" spans="1:4" x14ac:dyDescent="0.3">
      <c r="A37" s="5" t="s">
        <v>54</v>
      </c>
      <c r="B37" s="3">
        <v>425494</v>
      </c>
      <c r="C37" s="3">
        <v>214986</v>
      </c>
      <c r="D37" s="3">
        <v>131341</v>
      </c>
    </row>
    <row r="38" spans="1:4" x14ac:dyDescent="0.3">
      <c r="A38" s="5" t="s">
        <v>43</v>
      </c>
      <c r="B38" s="3">
        <v>4175</v>
      </c>
      <c r="C38" s="3">
        <v>2</v>
      </c>
      <c r="D38" s="3">
        <v>2117</v>
      </c>
    </row>
    <row r="39" spans="1:4" x14ac:dyDescent="0.3">
      <c r="A39" s="5" t="s">
        <v>44</v>
      </c>
      <c r="B39" s="3">
        <v>11660</v>
      </c>
      <c r="C39" s="3">
        <v>1420</v>
      </c>
      <c r="D39" s="3">
        <v>3503</v>
      </c>
    </row>
    <row r="40" spans="1:4" x14ac:dyDescent="0.3">
      <c r="A40" s="5" t="s">
        <v>46</v>
      </c>
      <c r="B40" s="3">
        <v>24643</v>
      </c>
      <c r="C40" s="3">
        <v>9885</v>
      </c>
      <c r="D40" s="3">
        <v>123</v>
      </c>
    </row>
    <row r="41" spans="1:4" x14ac:dyDescent="0.3">
      <c r="A41" s="5" t="s">
        <v>47</v>
      </c>
      <c r="B41" s="3">
        <v>7054</v>
      </c>
      <c r="C41" s="3">
        <v>3772</v>
      </c>
      <c r="D41" s="3">
        <v>1053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03A85-675E-4318-A1F0-AF027C8A569B}">
  <dimension ref="A1:B39"/>
  <sheetViews>
    <sheetView workbookViewId="0">
      <selection activeCell="D25" sqref="D25"/>
    </sheetView>
  </sheetViews>
  <sheetFormatPr defaultRowHeight="14.4" x14ac:dyDescent="0.3"/>
  <cols>
    <col min="1" max="1" width="25.44140625" bestFit="1" customWidth="1"/>
    <col min="2" max="2" width="42.21875" bestFit="1" customWidth="1"/>
  </cols>
  <sheetData>
    <row r="1" spans="1:2" x14ac:dyDescent="0.3">
      <c r="A1" s="4" t="s">
        <v>7</v>
      </c>
      <c r="B1" t="s">
        <v>68</v>
      </c>
    </row>
    <row r="3" spans="1:2" x14ac:dyDescent="0.3">
      <c r="A3" s="4" t="s">
        <v>66</v>
      </c>
      <c r="B3" t="s">
        <v>73</v>
      </c>
    </row>
    <row r="4" spans="1:2" x14ac:dyDescent="0.3">
      <c r="A4" s="5" t="s">
        <v>48</v>
      </c>
      <c r="B4" s="2">
        <v>869.31749302945821</v>
      </c>
    </row>
    <row r="5" spans="1:2" x14ac:dyDescent="0.3">
      <c r="A5" s="5" t="s">
        <v>8</v>
      </c>
      <c r="B5" s="2">
        <v>231.99270001345118</v>
      </c>
    </row>
    <row r="6" spans="1:2" x14ac:dyDescent="0.3">
      <c r="A6" s="5" t="s">
        <v>10</v>
      </c>
      <c r="B6" s="2">
        <v>615.46636733816558</v>
      </c>
    </row>
    <row r="7" spans="1:2" x14ac:dyDescent="0.3">
      <c r="A7" s="5" t="s">
        <v>11</v>
      </c>
      <c r="B7" s="2">
        <v>342.0790943165303</v>
      </c>
    </row>
    <row r="8" spans="1:2" x14ac:dyDescent="0.3">
      <c r="A8" s="5" t="s">
        <v>12</v>
      </c>
      <c r="B8" s="2">
        <v>68.742499707953243</v>
      </c>
    </row>
    <row r="9" spans="1:2" x14ac:dyDescent="0.3">
      <c r="A9" s="5" t="s">
        <v>49</v>
      </c>
      <c r="B9" s="2">
        <v>307.01754385964915</v>
      </c>
    </row>
    <row r="10" spans="1:2" x14ac:dyDescent="0.3">
      <c r="A10" s="5" t="s">
        <v>13</v>
      </c>
      <c r="B10" s="2">
        <v>442.13002344830647</v>
      </c>
    </row>
    <row r="11" spans="1:2" x14ac:dyDescent="0.3">
      <c r="A11" s="5" t="s">
        <v>50</v>
      </c>
      <c r="B11" s="2">
        <v>415.47861507128306</v>
      </c>
    </row>
    <row r="12" spans="1:2" x14ac:dyDescent="0.3">
      <c r="A12" s="5" t="s">
        <v>51</v>
      </c>
      <c r="B12" s="2">
        <v>71.428571428571431</v>
      </c>
    </row>
    <row r="13" spans="1:2" x14ac:dyDescent="0.3">
      <c r="A13" s="5" t="s">
        <v>15</v>
      </c>
      <c r="B13" s="2">
        <v>57.316250842886042</v>
      </c>
    </row>
    <row r="14" spans="1:2" x14ac:dyDescent="0.3">
      <c r="A14" s="5" t="s">
        <v>16</v>
      </c>
      <c r="B14" s="2">
        <v>330.90221501890869</v>
      </c>
    </row>
    <row r="15" spans="1:2" x14ac:dyDescent="0.3">
      <c r="A15" s="5" t="s">
        <v>17</v>
      </c>
      <c r="B15" s="2">
        <v>110.43148218057156</v>
      </c>
    </row>
    <row r="16" spans="1:2" x14ac:dyDescent="0.3">
      <c r="A16" s="5" t="s">
        <v>19</v>
      </c>
      <c r="B16" s="2">
        <v>35.261919840767213</v>
      </c>
    </row>
    <row r="17" spans="1:2" x14ac:dyDescent="0.3">
      <c r="A17" s="5" t="s">
        <v>20</v>
      </c>
      <c r="B17" s="2">
        <v>665.18779300558617</v>
      </c>
    </row>
    <row r="18" spans="1:2" x14ac:dyDescent="0.3">
      <c r="A18" s="5" t="s">
        <v>21</v>
      </c>
      <c r="B18" s="2">
        <v>91.029356179916846</v>
      </c>
    </row>
    <row r="19" spans="1:2" x14ac:dyDescent="0.3">
      <c r="A19" s="5" t="s">
        <v>23</v>
      </c>
      <c r="B19" s="2">
        <v>296.12113305065606</v>
      </c>
    </row>
    <row r="20" spans="1:2" x14ac:dyDescent="0.3">
      <c r="A20" s="5" t="s">
        <v>24</v>
      </c>
      <c r="B20" s="2">
        <v>199.61312053224603</v>
      </c>
    </row>
    <row r="21" spans="1:2" x14ac:dyDescent="0.3">
      <c r="A21" s="5" t="s">
        <v>26</v>
      </c>
      <c r="B21" s="2">
        <v>290.99657772174049</v>
      </c>
    </row>
    <row r="22" spans="1:2" x14ac:dyDescent="0.3">
      <c r="A22" s="5" t="s">
        <v>52</v>
      </c>
      <c r="B22" s="2">
        <v>0</v>
      </c>
    </row>
    <row r="23" spans="1:2" x14ac:dyDescent="0.3">
      <c r="A23" s="5" t="s">
        <v>27</v>
      </c>
      <c r="B23" s="2">
        <v>307.18746451686155</v>
      </c>
    </row>
    <row r="24" spans="1:2" x14ac:dyDescent="0.3">
      <c r="A24" s="5" t="s">
        <v>29</v>
      </c>
      <c r="B24" s="2">
        <v>199.39684056247216</v>
      </c>
    </row>
    <row r="25" spans="1:2" x14ac:dyDescent="0.3">
      <c r="A25" s="5" t="s">
        <v>31</v>
      </c>
      <c r="B25" s="2">
        <v>780.13167913288839</v>
      </c>
    </row>
    <row r="26" spans="1:2" x14ac:dyDescent="0.3">
      <c r="A26" s="5" t="s">
        <v>32</v>
      </c>
      <c r="B26" s="2">
        <v>423.38044495965045</v>
      </c>
    </row>
    <row r="27" spans="1:2" x14ac:dyDescent="0.3">
      <c r="A27" s="5" t="s">
        <v>33</v>
      </c>
      <c r="B27" s="2">
        <v>792.98894739338743</v>
      </c>
    </row>
    <row r="28" spans="1:2" x14ac:dyDescent="0.3">
      <c r="A28" s="5" t="s">
        <v>34</v>
      </c>
      <c r="B28" s="2">
        <v>556.24585318776769</v>
      </c>
    </row>
    <row r="29" spans="1:2" x14ac:dyDescent="0.3">
      <c r="A29" s="5" t="s">
        <v>35</v>
      </c>
      <c r="B29" s="2">
        <v>373.36792822416459</v>
      </c>
    </row>
    <row r="30" spans="1:2" x14ac:dyDescent="0.3">
      <c r="A30" s="5" t="s">
        <v>53</v>
      </c>
      <c r="B30" s="2">
        <v>27.083333333333336</v>
      </c>
    </row>
    <row r="31" spans="1:2" x14ac:dyDescent="0.3">
      <c r="A31" s="5" t="s">
        <v>37</v>
      </c>
      <c r="B31" s="2">
        <v>61.23664667805091</v>
      </c>
    </row>
    <row r="32" spans="1:2" x14ac:dyDescent="0.3">
      <c r="A32" s="5" t="s">
        <v>38</v>
      </c>
      <c r="B32" s="2">
        <v>95.655375337118215</v>
      </c>
    </row>
    <row r="33" spans="1:2" x14ac:dyDescent="0.3">
      <c r="A33" s="5" t="s">
        <v>40</v>
      </c>
      <c r="B33" s="2">
        <v>823.13979706877114</v>
      </c>
    </row>
    <row r="34" spans="1:2" x14ac:dyDescent="0.3">
      <c r="A34" s="5" t="s">
        <v>41</v>
      </c>
      <c r="B34" s="2">
        <v>175.89844530901595</v>
      </c>
    </row>
    <row r="35" spans="1:2" x14ac:dyDescent="0.3">
      <c r="A35" s="5" t="s">
        <v>54</v>
      </c>
      <c r="B35" s="2">
        <v>234.79137507403576</v>
      </c>
    </row>
    <row r="36" spans="1:2" x14ac:dyDescent="0.3">
      <c r="A36" s="5" t="s">
        <v>43</v>
      </c>
      <c r="B36" s="2">
        <v>600.22887659736784</v>
      </c>
    </row>
    <row r="37" spans="1:2" x14ac:dyDescent="0.3">
      <c r="A37" s="5" t="s">
        <v>44</v>
      </c>
      <c r="B37" s="2">
        <v>68.829691858148493</v>
      </c>
    </row>
    <row r="38" spans="1:2" x14ac:dyDescent="0.3">
      <c r="A38" s="5" t="s">
        <v>46</v>
      </c>
      <c r="B38" s="2">
        <v>647.8881139801432</v>
      </c>
    </row>
    <row r="39" spans="1:2" x14ac:dyDescent="0.3">
      <c r="A39" s="5" t="s">
        <v>47</v>
      </c>
      <c r="B39" s="2">
        <v>133.84487110149632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2A7D-CA73-4B4D-B2FE-39A1B8F46849}">
  <dimension ref="A1:B39"/>
  <sheetViews>
    <sheetView workbookViewId="0"/>
  </sheetViews>
  <sheetFormatPr defaultRowHeight="14.4" x14ac:dyDescent="0.3"/>
  <cols>
    <col min="1" max="1" width="25.44140625" bestFit="1" customWidth="1"/>
    <col min="2" max="2" width="44.77734375" bestFit="1" customWidth="1"/>
  </cols>
  <sheetData>
    <row r="1" spans="1:2" x14ac:dyDescent="0.3">
      <c r="A1" s="4" t="s">
        <v>61</v>
      </c>
      <c r="B1" t="s">
        <v>68</v>
      </c>
    </row>
    <row r="3" spans="1:2" x14ac:dyDescent="0.3">
      <c r="A3" s="4" t="s">
        <v>66</v>
      </c>
      <c r="B3" t="s">
        <v>74</v>
      </c>
    </row>
    <row r="4" spans="1:2" x14ac:dyDescent="0.3">
      <c r="A4" s="5" t="s">
        <v>48</v>
      </c>
      <c r="B4" s="8">
        <v>0.929101436732092</v>
      </c>
    </row>
    <row r="5" spans="1:2" x14ac:dyDescent="0.3">
      <c r="A5" s="5" t="s">
        <v>8</v>
      </c>
      <c r="B5" s="8">
        <v>8.2679792335269457</v>
      </c>
    </row>
    <row r="6" spans="1:2" x14ac:dyDescent="0.3">
      <c r="A6" s="5" t="s">
        <v>10</v>
      </c>
      <c r="B6" s="8">
        <v>6.6778436969193642</v>
      </c>
    </row>
    <row r="7" spans="1:2" x14ac:dyDescent="0.3">
      <c r="A7" s="5" t="s">
        <v>11</v>
      </c>
      <c r="B7" s="8">
        <v>3.4764537373302882</v>
      </c>
    </row>
    <row r="8" spans="1:2" x14ac:dyDescent="0.3">
      <c r="A8" s="5" t="s">
        <v>12</v>
      </c>
      <c r="B8" s="8">
        <v>0.83866596011251315</v>
      </c>
    </row>
    <row r="9" spans="1:2" x14ac:dyDescent="0.3">
      <c r="A9" s="5" t="s">
        <v>49</v>
      </c>
      <c r="B9" s="8">
        <v>4.53473020298748E-3</v>
      </c>
    </row>
    <row r="10" spans="1:2" x14ac:dyDescent="0.3">
      <c r="A10" s="5" t="s">
        <v>13</v>
      </c>
      <c r="B10" s="8">
        <v>7.7442826769419337</v>
      </c>
    </row>
    <row r="11" spans="1:2" x14ac:dyDescent="0.3">
      <c r="A11" s="5" t="s">
        <v>50</v>
      </c>
      <c r="B11" s="8">
        <v>2.6430998897412742E-2</v>
      </c>
    </row>
    <row r="12" spans="1:2" x14ac:dyDescent="0.3">
      <c r="A12" s="5" t="s">
        <v>51</v>
      </c>
      <c r="B12" s="8">
        <v>1.0365097606828528E-3</v>
      </c>
    </row>
    <row r="13" spans="1:2" x14ac:dyDescent="0.3">
      <c r="A13" s="5" t="s">
        <v>15</v>
      </c>
      <c r="B13" s="8">
        <v>1.1012916207255309E-2</v>
      </c>
    </row>
    <row r="14" spans="1:2" x14ac:dyDescent="0.3">
      <c r="A14" s="5" t="s">
        <v>16</v>
      </c>
      <c r="B14" s="8">
        <v>0.15871555710456181</v>
      </c>
    </row>
    <row r="15" spans="1:2" x14ac:dyDescent="0.3">
      <c r="A15" s="5" t="s">
        <v>17</v>
      </c>
      <c r="B15" s="8">
        <v>2.8046658486877138</v>
      </c>
    </row>
    <row r="16" spans="1:2" x14ac:dyDescent="0.3">
      <c r="A16" s="5" t="s">
        <v>19</v>
      </c>
      <c r="B16" s="8">
        <v>0.2019898396130709</v>
      </c>
    </row>
    <row r="17" spans="1:2" x14ac:dyDescent="0.3">
      <c r="A17" s="5" t="s">
        <v>20</v>
      </c>
      <c r="B17" s="8">
        <v>4.7981332459210098</v>
      </c>
    </row>
    <row r="18" spans="1:2" x14ac:dyDescent="0.3">
      <c r="A18" s="5" t="s">
        <v>21</v>
      </c>
      <c r="B18" s="8">
        <v>2.6210740573267635</v>
      </c>
    </row>
    <row r="19" spans="1:2" x14ac:dyDescent="0.3">
      <c r="A19" s="5" t="s">
        <v>23</v>
      </c>
      <c r="B19" s="8">
        <v>3.058351612614842</v>
      </c>
    </row>
    <row r="20" spans="1:2" x14ac:dyDescent="0.3">
      <c r="A20" s="5" t="s">
        <v>24</v>
      </c>
      <c r="B20" s="8">
        <v>4.960217459747791</v>
      </c>
    </row>
    <row r="21" spans="1:2" x14ac:dyDescent="0.3">
      <c r="A21" s="5" t="s">
        <v>26</v>
      </c>
      <c r="B21" s="8">
        <v>1.4652361104452976</v>
      </c>
    </row>
    <row r="22" spans="1:2" x14ac:dyDescent="0.3">
      <c r="A22" s="5" t="s">
        <v>52</v>
      </c>
      <c r="B22" s="8">
        <v>0</v>
      </c>
    </row>
    <row r="23" spans="1:2" x14ac:dyDescent="0.3">
      <c r="A23" s="5" t="s">
        <v>27</v>
      </c>
      <c r="B23" s="8">
        <v>12.268259091162328</v>
      </c>
    </row>
    <row r="24" spans="1:2" x14ac:dyDescent="0.3">
      <c r="A24" s="5" t="s">
        <v>29</v>
      </c>
      <c r="B24" s="8">
        <v>7.9496411732772234</v>
      </c>
    </row>
    <row r="25" spans="1:2" x14ac:dyDescent="0.3">
      <c r="A25" s="5" t="s">
        <v>31</v>
      </c>
      <c r="B25" s="8">
        <v>2.2567408764467412</v>
      </c>
    </row>
    <row r="26" spans="1:2" x14ac:dyDescent="0.3">
      <c r="A26" s="5" t="s">
        <v>32</v>
      </c>
      <c r="B26" s="8">
        <v>1.230337085930546</v>
      </c>
    </row>
    <row r="27" spans="1:2" x14ac:dyDescent="0.3">
      <c r="A27" s="5" t="s">
        <v>33</v>
      </c>
      <c r="B27" s="8">
        <v>2.1659167086669062</v>
      </c>
    </row>
    <row r="28" spans="1:2" x14ac:dyDescent="0.3">
      <c r="A28" s="5" t="s">
        <v>34</v>
      </c>
      <c r="B28" s="8">
        <v>1.1948366266271584</v>
      </c>
    </row>
    <row r="29" spans="1:2" x14ac:dyDescent="0.3">
      <c r="A29" s="5" t="s">
        <v>35</v>
      </c>
      <c r="B29" s="8">
        <v>7.5323164308822896</v>
      </c>
    </row>
    <row r="30" spans="1:2" x14ac:dyDescent="0.3">
      <c r="A30" s="5" t="s">
        <v>53</v>
      </c>
      <c r="B30" s="8">
        <v>1.6843283611096356E-3</v>
      </c>
    </row>
    <row r="31" spans="1:2" x14ac:dyDescent="0.3">
      <c r="A31" s="5" t="s">
        <v>37</v>
      </c>
      <c r="B31" s="8">
        <v>0.39957451274323974</v>
      </c>
    </row>
    <row r="32" spans="1:2" x14ac:dyDescent="0.3">
      <c r="A32" s="5" t="s">
        <v>38</v>
      </c>
      <c r="B32" s="8">
        <v>4.2415275044343188</v>
      </c>
    </row>
    <row r="33" spans="1:2" x14ac:dyDescent="0.3">
      <c r="A33" s="5" t="s">
        <v>40</v>
      </c>
      <c r="B33" s="8">
        <v>0.75678168901856779</v>
      </c>
    </row>
    <row r="34" spans="1:2" x14ac:dyDescent="0.3">
      <c r="A34" s="5" t="s">
        <v>41</v>
      </c>
      <c r="B34" s="8">
        <v>2.9640292243927022</v>
      </c>
    </row>
    <row r="35" spans="1:2" x14ac:dyDescent="0.3">
      <c r="A35" s="5" t="s">
        <v>54</v>
      </c>
      <c r="B35" s="8"/>
    </row>
    <row r="36" spans="1:2" x14ac:dyDescent="0.3">
      <c r="A36" s="5" t="s">
        <v>43</v>
      </c>
      <c r="B36" s="8">
        <v>0.81547405421723429</v>
      </c>
    </row>
    <row r="37" spans="1:2" x14ac:dyDescent="0.3">
      <c r="A37" s="5" t="s">
        <v>44</v>
      </c>
      <c r="B37" s="8">
        <v>2.1485551701754679</v>
      </c>
    </row>
    <row r="38" spans="1:2" x14ac:dyDescent="0.3">
      <c r="A38" s="5" t="s">
        <v>46</v>
      </c>
      <c r="B38" s="8">
        <v>4.4895124646776914</v>
      </c>
    </row>
    <row r="39" spans="1:2" x14ac:dyDescent="0.3">
      <c r="A39" s="5" t="s">
        <v>47</v>
      </c>
      <c r="B39" s="8">
        <v>1.5390874308939508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2372B-3473-482A-AAFC-7BC7B242C729}">
  <dimension ref="A1:B39"/>
  <sheetViews>
    <sheetView workbookViewId="0">
      <selection activeCell="L8" sqref="L8"/>
    </sheetView>
  </sheetViews>
  <sheetFormatPr defaultRowHeight="14.4" x14ac:dyDescent="0.3"/>
  <cols>
    <col min="1" max="1" width="25.44140625" bestFit="1" customWidth="1"/>
    <col min="2" max="2" width="39.77734375" bestFit="1" customWidth="1"/>
  </cols>
  <sheetData>
    <row r="1" spans="1:2" x14ac:dyDescent="0.3">
      <c r="A1" s="4" t="s">
        <v>62</v>
      </c>
      <c r="B1" t="s">
        <v>68</v>
      </c>
    </row>
    <row r="3" spans="1:2" x14ac:dyDescent="0.3">
      <c r="A3" s="4" t="s">
        <v>66</v>
      </c>
      <c r="B3" t="s">
        <v>75</v>
      </c>
    </row>
    <row r="4" spans="1:2" x14ac:dyDescent="0.3">
      <c r="A4" s="5" t="s">
        <v>48</v>
      </c>
      <c r="B4" s="2">
        <v>3.6026957637997432</v>
      </c>
    </row>
    <row r="5" spans="1:2" x14ac:dyDescent="0.3">
      <c r="A5" s="5" t="s">
        <v>8</v>
      </c>
      <c r="B5" s="2">
        <v>4.0824100283057012</v>
      </c>
    </row>
    <row r="6" spans="1:2" x14ac:dyDescent="0.3">
      <c r="A6" s="5" t="s">
        <v>10</v>
      </c>
      <c r="B6" s="2">
        <v>1.0965333878719705</v>
      </c>
    </row>
    <row r="7" spans="1:2" x14ac:dyDescent="0.3">
      <c r="A7" s="5" t="s">
        <v>11</v>
      </c>
      <c r="B7" s="2">
        <v>0</v>
      </c>
    </row>
    <row r="8" spans="1:2" x14ac:dyDescent="0.3">
      <c r="A8" s="5" t="s">
        <v>12</v>
      </c>
      <c r="B8" s="2">
        <v>0.11991694064717079</v>
      </c>
    </row>
    <row r="9" spans="1:2" x14ac:dyDescent="0.3">
      <c r="A9" s="5" t="s">
        <v>49</v>
      </c>
      <c r="B9" s="2">
        <v>0</v>
      </c>
    </row>
    <row r="10" spans="1:2" x14ac:dyDescent="0.3">
      <c r="A10" s="5" t="s">
        <v>13</v>
      </c>
      <c r="B10" s="2">
        <v>1.0726410384423366</v>
      </c>
    </row>
    <row r="11" spans="1:2" x14ac:dyDescent="0.3">
      <c r="A11" s="5" t="s">
        <v>50</v>
      </c>
      <c r="B11" s="2">
        <v>39.799999999999997</v>
      </c>
    </row>
    <row r="12" spans="1:2" x14ac:dyDescent="0.3">
      <c r="A12" s="5" t="s">
        <v>51</v>
      </c>
      <c r="B12" s="2">
        <v>0</v>
      </c>
    </row>
    <row r="13" spans="1:2" x14ac:dyDescent="0.3">
      <c r="A13" s="5" t="s">
        <v>15</v>
      </c>
      <c r="B13" s="2">
        <v>11.142857142857142</v>
      </c>
    </row>
    <row r="14" spans="1:2" x14ac:dyDescent="0.3">
      <c r="A14" s="5" t="s">
        <v>16</v>
      </c>
      <c r="B14" s="2">
        <v>0</v>
      </c>
    </row>
    <row r="15" spans="1:2" x14ac:dyDescent="0.3">
      <c r="A15" s="5" t="s">
        <v>17</v>
      </c>
      <c r="B15" s="2">
        <v>4.9802494802494799</v>
      </c>
    </row>
    <row r="16" spans="1:2" x14ac:dyDescent="0.3">
      <c r="A16" s="5" t="s">
        <v>19</v>
      </c>
      <c r="B16" s="2">
        <v>0.21502590673575128</v>
      </c>
    </row>
    <row r="17" spans="1:2" x14ac:dyDescent="0.3">
      <c r="A17" s="5" t="s">
        <v>20</v>
      </c>
      <c r="B17" s="2">
        <v>5.7289465741020222E-2</v>
      </c>
    </row>
    <row r="18" spans="1:2" x14ac:dyDescent="0.3">
      <c r="A18" s="5" t="s">
        <v>21</v>
      </c>
      <c r="B18" s="2">
        <v>6.9161113288906311</v>
      </c>
    </row>
    <row r="19" spans="1:2" x14ac:dyDescent="0.3">
      <c r="A19" s="5" t="s">
        <v>23</v>
      </c>
      <c r="B19" s="2">
        <v>0.22866823038832421</v>
      </c>
    </row>
    <row r="20" spans="1:2" x14ac:dyDescent="0.3">
      <c r="A20" s="5" t="s">
        <v>24</v>
      </c>
      <c r="B20" s="2">
        <v>7.2983973543627574</v>
      </c>
    </row>
    <row r="21" spans="1:2" x14ac:dyDescent="0.3">
      <c r="A21" s="5" t="s">
        <v>26</v>
      </c>
      <c r="B21" s="2">
        <v>0</v>
      </c>
    </row>
    <row r="22" spans="1:2" x14ac:dyDescent="0.3">
      <c r="A22" s="5" t="s">
        <v>52</v>
      </c>
      <c r="B22" s="2">
        <v>0</v>
      </c>
    </row>
    <row r="23" spans="1:2" x14ac:dyDescent="0.3">
      <c r="A23" s="5" t="s">
        <v>27</v>
      </c>
      <c r="B23" s="2">
        <v>1.9900315132805968</v>
      </c>
    </row>
    <row r="24" spans="1:2" x14ac:dyDescent="0.3">
      <c r="A24" s="5" t="s">
        <v>29</v>
      </c>
      <c r="B24" s="2">
        <v>7.6628511966701351</v>
      </c>
    </row>
    <row r="25" spans="1:2" x14ac:dyDescent="0.3">
      <c r="A25" s="5" t="s">
        <v>31</v>
      </c>
      <c r="B25" s="2">
        <v>0.35171421721409735</v>
      </c>
    </row>
    <row r="26" spans="1:2" x14ac:dyDescent="0.3">
      <c r="A26" s="5" t="s">
        <v>32</v>
      </c>
      <c r="B26" s="2">
        <v>92.75</v>
      </c>
    </row>
    <row r="27" spans="1:2" x14ac:dyDescent="0.3">
      <c r="A27" s="5" t="s">
        <v>33</v>
      </c>
      <c r="B27" s="2">
        <v>2.2166479820627805</v>
      </c>
    </row>
    <row r="28" spans="1:2" x14ac:dyDescent="0.3">
      <c r="A28" s="5" t="s">
        <v>34</v>
      </c>
      <c r="B28" s="2">
        <v>0.16929133858267717</v>
      </c>
    </row>
    <row r="29" spans="1:2" x14ac:dyDescent="0.3">
      <c r="A29" s="5" t="s">
        <v>35</v>
      </c>
      <c r="B29" s="2">
        <v>1.6959098228663445</v>
      </c>
    </row>
    <row r="30" spans="1:2" x14ac:dyDescent="0.3">
      <c r="A30" s="5" t="s">
        <v>53</v>
      </c>
      <c r="B30" s="2">
        <v>0</v>
      </c>
    </row>
    <row r="31" spans="1:2" x14ac:dyDescent="0.3">
      <c r="A31" s="5" t="s">
        <v>37</v>
      </c>
      <c r="B31" s="2">
        <v>3.8698328935795952E-2</v>
      </c>
    </row>
    <row r="32" spans="1:2" x14ac:dyDescent="0.3">
      <c r="A32" s="5" t="s">
        <v>38</v>
      </c>
      <c r="B32" s="2">
        <v>0.68479991216995117</v>
      </c>
    </row>
    <row r="33" spans="1:2" x14ac:dyDescent="0.3">
      <c r="A33" s="5" t="s">
        <v>40</v>
      </c>
      <c r="B33" s="2">
        <v>14.015424164524422</v>
      </c>
    </row>
    <row r="34" spans="1:2" x14ac:dyDescent="0.3">
      <c r="A34" s="5" t="s">
        <v>41</v>
      </c>
      <c r="B34" s="2">
        <v>8.8813559322033893</v>
      </c>
    </row>
    <row r="35" spans="1:2" x14ac:dyDescent="0.3">
      <c r="A35" s="5" t="s">
        <v>54</v>
      </c>
      <c r="B35" s="2">
        <v>1.9791707366991338</v>
      </c>
    </row>
    <row r="36" spans="1:2" x14ac:dyDescent="0.3">
      <c r="A36" s="5" t="s">
        <v>43</v>
      </c>
      <c r="B36" s="2">
        <v>2087.5</v>
      </c>
    </row>
    <row r="37" spans="1:2" x14ac:dyDescent="0.3">
      <c r="A37" s="5" t="s">
        <v>44</v>
      </c>
      <c r="B37" s="2">
        <v>8.2112676056338021</v>
      </c>
    </row>
    <row r="38" spans="1:2" x14ac:dyDescent="0.3">
      <c r="A38" s="5" t="s">
        <v>46</v>
      </c>
      <c r="B38" s="2">
        <v>2.4929691451694485</v>
      </c>
    </row>
    <row r="39" spans="1:2" x14ac:dyDescent="0.3">
      <c r="A39" s="5" t="s">
        <v>47</v>
      </c>
      <c r="B39" s="2">
        <v>1.8700954400848355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8CB2-812F-4C3E-86FC-8F040E98F22C}">
  <dimension ref="A1:AG81"/>
  <sheetViews>
    <sheetView showGridLines="0" tabSelected="1" topLeftCell="A9" zoomScale="70" zoomScaleNormal="70" workbookViewId="0">
      <selection activeCell="Y42" sqref="Y42"/>
    </sheetView>
  </sheetViews>
  <sheetFormatPr defaultRowHeight="14.4" x14ac:dyDescent="0.3"/>
  <sheetData>
    <row r="1" spans="1:33"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3"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row>
    <row r="3" spans="1:33"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row>
    <row r="4" spans="1:33"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row>
    <row r="5" spans="1:33"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row>
    <row r="6" spans="1:33"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row>
    <row r="7" spans="1:33" x14ac:dyDescent="0.3">
      <c r="A7" s="6"/>
      <c r="B7" s="6"/>
      <c r="C7" s="6"/>
      <c r="D7" s="6"/>
      <c r="E7" s="6"/>
      <c r="F7" s="6"/>
      <c r="G7" s="6"/>
      <c r="H7" s="6"/>
      <c r="I7" s="6"/>
      <c r="J7" s="6"/>
      <c r="K7" s="6"/>
      <c r="L7" s="6"/>
      <c r="M7" s="6"/>
      <c r="N7" s="6"/>
      <c r="O7" s="6"/>
      <c r="P7" s="6"/>
      <c r="Q7" s="6"/>
      <c r="R7" s="6"/>
      <c r="S7" s="6"/>
      <c r="T7" s="6"/>
      <c r="U7" s="6"/>
      <c r="V7" s="7"/>
      <c r="W7" s="6"/>
      <c r="X7" s="6"/>
      <c r="Y7" s="6"/>
      <c r="Z7" s="6"/>
      <c r="AA7" s="6"/>
      <c r="AB7" s="6"/>
      <c r="AC7" s="6"/>
      <c r="AD7" s="6"/>
      <c r="AE7" s="6"/>
      <c r="AF7" s="6"/>
      <c r="AG7" s="6"/>
    </row>
    <row r="8" spans="1:33"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row>
    <row r="9" spans="1:33"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row>
    <row r="10" spans="1:33"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row>
    <row r="11" spans="1:33"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row>
    <row r="12" spans="1:33"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row>
    <row r="13" spans="1:33"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row>
    <row r="14" spans="1:33"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row>
    <row r="15" spans="1:33"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row>
    <row r="16" spans="1:33"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row>
    <row r="17" spans="1:33"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row>
    <row r="18" spans="1:33"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row>
    <row r="19" spans="1:33"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row>
    <row r="20" spans="1:33"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row>
    <row r="21" spans="1:33"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row>
    <row r="23" spans="1:33"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row>
    <row r="24" spans="1:33"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row>
    <row r="25" spans="1:33"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row>
    <row r="26" spans="1:33"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row>
    <row r="27" spans="1:33"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row>
    <row r="28" spans="1:33"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row>
    <row r="29" spans="1:33"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row>
    <row r="30" spans="1:33"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row>
    <row r="31" spans="1:33"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row>
    <row r="32" spans="1:33"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row>
    <row r="33" spans="1:33"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row>
    <row r="34" spans="1:33"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row>
    <row r="35" spans="1:33"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row>
    <row r="36" spans="1:33"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row>
    <row r="37" spans="1:33"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row>
    <row r="38" spans="1:33"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row>
    <row r="39" spans="1:33"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row>
    <row r="40" spans="1:33"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row>
    <row r="41" spans="1:33"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row>
    <row r="42" spans="1:33"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row>
    <row r="43" spans="1:33"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row>
    <row r="44" spans="1:33"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row>
    <row r="45" spans="1:33"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row>
    <row r="46" spans="1:33"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row>
    <row r="47" spans="1:33"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row>
    <row r="48" spans="1:33"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row>
    <row r="49" spans="1:33"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row>
    <row r="50" spans="1:33"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row>
    <row r="51" spans="1:33"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row>
    <row r="52" spans="1:33"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row>
    <row r="53" spans="1:33"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row>
    <row r="54" spans="1:33"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row>
    <row r="55" spans="1:33"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row>
    <row r="56" spans="1:33"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row>
    <row r="57" spans="1:33"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row>
    <row r="58" spans="1:33"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row>
    <row r="59" spans="1:33"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row>
    <row r="60" spans="1:33"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row>
    <row r="61" spans="1:33"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row>
    <row r="62" spans="1:33"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row>
    <row r="63" spans="1:33"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row>
    <row r="64" spans="1:33"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row>
    <row r="65" spans="1:33"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row>
    <row r="66" spans="1:33"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row>
    <row r="67" spans="1:33"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row>
    <row r="68" spans="1:33"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row>
    <row r="69" spans="1:33"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row>
    <row r="70" spans="1:33"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row>
    <row r="71" spans="1:33"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row>
    <row r="72" spans="1:33"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row>
    <row r="73" spans="1:33"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row>
    <row r="74" spans="1:33"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row>
    <row r="75" spans="1:33"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row>
    <row r="76" spans="1:33"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row>
    <row r="77" spans="1:33"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row>
    <row r="78" spans="1:33"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row>
    <row r="79" spans="1:33"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row>
    <row r="80" spans="1:33"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row>
    <row r="81" spans="1:33"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Table_1.2_RFAs_in_States_and_UT</vt:lpstr>
      <vt:lpstr>cleaning</vt:lpstr>
      <vt:lpstr>p1</vt:lpstr>
      <vt:lpstr>p2</vt:lpstr>
      <vt:lpstr>p3</vt:lpstr>
      <vt:lpstr>p4</vt:lpstr>
      <vt:lpstr>p5</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Upadhyay</dc:creator>
  <cp:lastModifiedBy>Prashant Upadhyay</cp:lastModifiedBy>
  <dcterms:created xsi:type="dcterms:W3CDTF">2024-10-27T06:44:17Z</dcterms:created>
  <dcterms:modified xsi:type="dcterms:W3CDTF">2024-10-28T10:52:13Z</dcterms:modified>
</cp:coreProperties>
</file>