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44525"/>
</workbook>
</file>

<file path=xl/calcChain.xml><?xml version="1.0" encoding="utf-8"?>
<calcChain xmlns="http://schemas.openxmlformats.org/spreadsheetml/2006/main">
  <c r="F9" i="3" l="1"/>
  <c r="F11" i="3"/>
  <c r="E11" i="3"/>
  <c r="D11" i="3"/>
  <c r="C11" i="3"/>
  <c r="B11" i="3"/>
  <c r="F10" i="3"/>
  <c r="E10" i="3"/>
  <c r="D10" i="3"/>
  <c r="C10" i="3"/>
  <c r="B10" i="3"/>
  <c r="E9" i="3"/>
  <c r="D9" i="3"/>
  <c r="C9" i="3"/>
  <c r="B9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<sst xmlns="http://schemas.openxmlformats.org/spreadsheetml/2006/main" count="1531" uniqueCount="76">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</sst>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F52" sqref="F52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28.9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ht="14.45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ht="14.45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ht="14.45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ht="14.45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ht="14.45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ht="14.45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ht="14.45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ht="14.45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ht="14.45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ht="14.45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ht="14.45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ht="14.45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ht="14.45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ht="14.45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ht="14.45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ht="14.45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ht="14.45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ht="14.45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ht="14.45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ht="14.45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ht="14.45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ht="14.45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ht="14.45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ht="14.45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ht="14.45" x14ac:dyDescent="0.3">
      <c r="F28" s="3" t="s">
        <v>23</v>
      </c>
    </row>
    <row r="29" spans="1:7" ht="14.45" x14ac:dyDescent="0.3">
      <c r="E29" s="4" t="s">
        <v>35</v>
      </c>
      <c r="F29">
        <f>COUNTIF(G2:G25, "Boston")</f>
        <v>4</v>
      </c>
    </row>
    <row r="30" spans="1:7" ht="14.45" x14ac:dyDescent="0.3">
      <c r="E30" s="4" t="s">
        <v>36</v>
      </c>
      <c r="F30">
        <f>COUNTIF(D2:D25, "microwave")</f>
        <v>5</v>
      </c>
    </row>
    <row r="31" spans="1:7" ht="14.45" x14ac:dyDescent="0.3">
      <c r="E31" s="4" t="s">
        <v>37</v>
      </c>
      <c r="F31">
        <f>COUNTIF(F2:F25, "truck 3")</f>
        <v>8</v>
      </c>
    </row>
    <row r="32" spans="1:7" ht="14.45" x14ac:dyDescent="0.3">
      <c r="E32" s="4" t="s">
        <v>38</v>
      </c>
      <c r="F32">
        <f>COUNTIF(C2:C25, "Peter White")</f>
        <v>6</v>
      </c>
    </row>
    <row r="33" spans="5:6" ht="14.45" x14ac:dyDescent="0.3">
      <c r="E33" s="4" t="s">
        <v>30</v>
      </c>
      <c r="F33">
        <f>COUNTIF(E2:E25, "&gt;20")</f>
        <v>15</v>
      </c>
    </row>
    <row r="35" spans="5:6" ht="14.45" x14ac:dyDescent="0.3">
      <c r="F35" s="3" t="s">
        <v>24</v>
      </c>
    </row>
    <row r="36" spans="5:6" ht="14.45" x14ac:dyDescent="0.3">
      <c r="E36" s="4" t="s">
        <v>27</v>
      </c>
      <c r="F36">
        <f>SUMIFS(E2:E25, D2:D25, "refrigerator")</f>
        <v>105</v>
      </c>
    </row>
    <row r="37" spans="5:6" ht="14.45" x14ac:dyDescent="0.3">
      <c r="E37" s="4" t="s">
        <v>28</v>
      </c>
      <c r="F37">
        <f>SUMIFS(E2:E25, D2:D25, "washing machine")</f>
        <v>164</v>
      </c>
    </row>
    <row r="38" spans="5:6" ht="14.45" x14ac:dyDescent="0.3">
      <c r="E38" s="4" t="s">
        <v>34</v>
      </c>
      <c r="F38">
        <f>SUMIFS(E2:E25, F2:F25, "truck 4")</f>
        <v>156</v>
      </c>
    </row>
    <row r="39" spans="5:6" ht="14.45" x14ac:dyDescent="0.3">
      <c r="E39" s="4" t="s">
        <v>44</v>
      </c>
      <c r="F39">
        <f>SUMIFS(E2:E25, F2:F25, "truck??")</f>
        <v>511</v>
      </c>
    </row>
    <row r="41" spans="5:6" ht="14.45" x14ac:dyDescent="0.3">
      <c r="E41" s="4"/>
      <c r="F41" s="3" t="s">
        <v>25</v>
      </c>
    </row>
    <row r="42" spans="5:6" ht="14.45" x14ac:dyDescent="0.3">
      <c r="E42" s="4" t="s">
        <v>39</v>
      </c>
      <c r="F42">
        <f>COUNTIFS(G2:G25, "Boston", D2:D25, "microwave")</f>
        <v>2</v>
      </c>
    </row>
    <row r="43" spans="5:6" ht="14.45" x14ac:dyDescent="0.3">
      <c r="E43" s="4" t="s">
        <v>40</v>
      </c>
      <c r="F43">
        <f>COUNTIFS(C2:C25, "Peter White", F2:F25, "truck 1")</f>
        <v>2</v>
      </c>
    </row>
    <row r="44" spans="5:6" ht="14.45" x14ac:dyDescent="0.3">
      <c r="E44" s="4" t="s">
        <v>41</v>
      </c>
      <c r="F44">
        <f>COUNTIFS(G2:G25, "Boston", B2:B25, "&gt;2/3/2013")</f>
        <v>0</v>
      </c>
    </row>
    <row r="45" spans="5:6" ht="14.45" x14ac:dyDescent="0.3">
      <c r="E45" s="4" t="s">
        <v>42</v>
      </c>
      <c r="F45">
        <f>COUNTIFS(B2:B25, "&lt;2/3/2013", B2:B25, "&gt;2/6/2013")</f>
        <v>0</v>
      </c>
    </row>
    <row r="46" spans="5:6" ht="14.45" x14ac:dyDescent="0.3">
      <c r="F46" s="3" t="s">
        <v>26</v>
      </c>
    </row>
    <row r="47" spans="5:6" ht="14.45" x14ac:dyDescent="0.3">
      <c r="E47" s="4" t="s">
        <v>31</v>
      </c>
      <c r="F47">
        <f>SUMIFS(E2:E25, D2:D25, "microwave", G2:G25, "NY")</f>
        <v>25</v>
      </c>
    </row>
    <row r="48" spans="5:6" ht="14.45" x14ac:dyDescent="0.3">
      <c r="E48" s="4" t="s">
        <v>33</v>
      </c>
      <c r="F48">
        <f>SUMIFS(E2:E25, G2:G25, "Pittsburgh", F2:F25, "truck 1")</f>
        <v>75</v>
      </c>
    </row>
    <row r="49" spans="5:6" ht="14.45" x14ac:dyDescent="0.3">
      <c r="E49" s="4" t="s">
        <v>43</v>
      </c>
      <c r="F49">
        <f>SUMIFS(E2:E25, B2:B25, "&gt;2/6/2013", B2:B25, "&lt;2/3/2013")</f>
        <v>0</v>
      </c>
    </row>
    <row r="52" spans="5:6" ht="14.45" x14ac:dyDescent="0.3">
      <c r="E52" s="4" t="s">
        <v>32</v>
      </c>
      <c r="F52">
        <f>SUMIFS(E2:E25, G2:G25, "NY", G2:G25, "Baltimore", G2:G25, "Philadelphia")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10" sqref="F10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ht="14.45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ht="14.45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ht="14.45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ht="14.45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ht="14.45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ht="14.45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ht="14.45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ht="14.45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ht="14.45" x14ac:dyDescent="0.3">
      <c r="B12" s="16"/>
    </row>
    <row r="13" spans="1:6" ht="14.45" x14ac:dyDescent="0.3">
      <c r="B13" s="16"/>
    </row>
    <row r="14" spans="1:6" ht="14.45" x14ac:dyDescent="0.3">
      <c r="A14" s="19" t="s">
        <v>65</v>
      </c>
      <c r="B14" s="19"/>
      <c r="C14" s="19"/>
      <c r="D14" s="19"/>
      <c r="E14" s="19"/>
    </row>
    <row r="15" spans="1:6" ht="14.45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ht="14.45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ht="14.4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ht="14.4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ht="14.4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ht="14.4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ht="14.4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ht="14.4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ht="14.4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ht="14.4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ht="14.4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ht="14.4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ht="14.4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ht="14.4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ht="14.4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ht="14.4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ht="14.4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ht="14.4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ht="14.4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D12" sqref="D1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ht="14.45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ht="14.45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ht="14.45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ht="14.45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ht="14.45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ht="14.45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ht="14.45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ht="14.45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ht="14.45" x14ac:dyDescent="0.3">
      <c r="B12" s="16"/>
    </row>
    <row r="13" spans="1:6" ht="14.45" x14ac:dyDescent="0.3">
      <c r="B13" s="16"/>
    </row>
    <row r="14" spans="1:6" ht="14.45" x14ac:dyDescent="0.3">
      <c r="A14" s="19" t="s">
        <v>65</v>
      </c>
      <c r="B14" s="19"/>
      <c r="C14" s="19"/>
      <c r="D14" s="19"/>
      <c r="E14" s="19"/>
    </row>
    <row r="15" spans="1:6" ht="14.45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ht="14.45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ht="14.4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ht="14.4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ht="14.4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ht="14.4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ht="14.4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ht="14.4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ht="14.4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ht="14.4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ht="14.4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ht="14.4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ht="14.4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ht="14.4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ht="14.4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ht="14.4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ht="14.4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ht="14.4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ht="14.4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5" x14ac:dyDescent="0.25"/>
  <sheetData>
    <row r="8" spans="2:2" ht="31.15" x14ac:dyDescent="0.6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ismail - [2010]</cp:lastModifiedBy>
  <dcterms:created xsi:type="dcterms:W3CDTF">2013-06-05T17:23:06Z</dcterms:created>
  <dcterms:modified xsi:type="dcterms:W3CDTF">2021-05-02T13:32:22Z</dcterms:modified>
</cp:coreProperties>
</file>