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conestogacon-my.sharepoint.com/personal/ppatil9714_conestogac_on_ca1/Documents/2nd Year 2nd Semester/Capstone Project/Assignment 6/"/>
    </mc:Choice>
  </mc:AlternateContent>
  <xr:revisionPtr revIDLastSave="117" documentId="8_{646CC757-1BBA-4B07-82C7-4C5292CF289B}" xr6:coauthVersionLast="47" xr6:coauthVersionMax="47" xr10:uidLastSave="{DFF5F87A-D369-484A-A749-73806ED7AFD3}"/>
  <bookViews>
    <workbookView xWindow="-120" yWindow="-120" windowWidth="23280" windowHeight="14880" activeTab="1" xr2:uid="{00000000-000D-0000-FFFF-FFFF00000000}"/>
  </bookViews>
  <sheets>
    <sheet name="Cost Benefit Analysis Dashboard" sheetId="1" r:id="rId1"/>
    <sheet name="Data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3" l="1"/>
  <c r="D39" i="3"/>
  <c r="E39" i="3"/>
  <c r="F39" i="3"/>
  <c r="G39" i="3"/>
  <c r="C39" i="3"/>
  <c r="H22" i="3"/>
  <c r="H19" i="3"/>
  <c r="H20" i="3"/>
  <c r="H21" i="3"/>
  <c r="H23" i="3"/>
  <c r="H24" i="3"/>
  <c r="H25" i="3"/>
  <c r="H26" i="3"/>
  <c r="H10" i="3"/>
  <c r="H11" i="3"/>
  <c r="H12" i="3"/>
  <c r="H13" i="3"/>
  <c r="H14" i="3"/>
  <c r="H15" i="3"/>
  <c r="H16" i="3"/>
  <c r="H17" i="3"/>
  <c r="H27" i="3"/>
  <c r="H32" i="3"/>
  <c r="G17" i="3"/>
  <c r="G26" i="3"/>
  <c r="G27" i="3"/>
  <c r="G32" i="3"/>
  <c r="F34" i="3"/>
  <c r="C17" i="3"/>
  <c r="C26" i="3"/>
  <c r="C27" i="3"/>
  <c r="C32" i="3"/>
  <c r="D17" i="3"/>
  <c r="D26" i="3"/>
  <c r="D27" i="3"/>
  <c r="D32" i="3"/>
  <c r="C34" i="3"/>
  <c r="C36" i="3"/>
  <c r="E17" i="3"/>
  <c r="E26" i="3"/>
  <c r="E27" i="3"/>
  <c r="E32" i="3"/>
  <c r="D34" i="3"/>
  <c r="D36" i="3"/>
  <c r="F17" i="3"/>
  <c r="F26" i="3"/>
  <c r="F27" i="3"/>
  <c r="F32" i="3"/>
  <c r="E34" i="3"/>
  <c r="E36" i="3"/>
  <c r="F36" i="3"/>
  <c r="G36" i="3"/>
  <c r="H34" i="3"/>
  <c r="H35" i="3"/>
  <c r="H36" i="3"/>
  <c r="C37" i="3"/>
  <c r="D37" i="3"/>
  <c r="E37" i="3"/>
  <c r="F37" i="3"/>
  <c r="G37" i="3"/>
  <c r="H37" i="3"/>
  <c r="H38" i="3"/>
  <c r="G38" i="3"/>
  <c r="F38" i="3"/>
  <c r="E38" i="3"/>
  <c r="D38" i="3"/>
  <c r="C38" i="3"/>
</calcChain>
</file>

<file path=xl/sharedStrings.xml><?xml version="1.0" encoding="utf-8"?>
<sst xmlns="http://schemas.openxmlformats.org/spreadsheetml/2006/main" count="47" uniqueCount="40">
  <si>
    <t>COMPANY NAME</t>
  </si>
  <si>
    <t>COMPLETED BY</t>
  </si>
  <si>
    <t>TOTAL COSTS</t>
  </si>
  <si>
    <t>YEAR 1</t>
  </si>
  <si>
    <t>YEAR 2</t>
  </si>
  <si>
    <t>YEAR 3</t>
  </si>
  <si>
    <t>YEAR 4</t>
  </si>
  <si>
    <t>YEAR 5</t>
  </si>
  <si>
    <t>TOTAL</t>
  </si>
  <si>
    <t>PROJECT TITLE</t>
  </si>
  <si>
    <t>DATE UPDATED</t>
  </si>
  <si>
    <t>PROJECT COSTS</t>
  </si>
  <si>
    <t>DESCRIPTION</t>
  </si>
  <si>
    <t>DEVELOPMENT</t>
  </si>
  <si>
    <t>TOTAL DEVELOPMENT COSTS</t>
  </si>
  <si>
    <t>TOTAL SUPPORT COSTS</t>
  </si>
  <si>
    <t>Consulting Costs</t>
  </si>
  <si>
    <t>BENEFITS / SAVINGS</t>
  </si>
  <si>
    <t>CURRENT</t>
  </si>
  <si>
    <t>PROCESS</t>
  </si>
  <si>
    <t>NEW</t>
  </si>
  <si>
    <t>TOTAL ANNUAL PRICE</t>
  </si>
  <si>
    <t>ANNUAL SAVINGS</t>
  </si>
  <si>
    <t>CUMULATIVE SAVINGS</t>
  </si>
  <si>
    <t>CUMULATIVE COSTS</t>
  </si>
  <si>
    <t>CUMULATIVE TOTAL NET SAVINGS</t>
  </si>
  <si>
    <t>Development Costs</t>
  </si>
  <si>
    <t>Integration Costs</t>
  </si>
  <si>
    <t>SUPPORT/OTHER</t>
  </si>
  <si>
    <t>Infrastructure Upgrade</t>
  </si>
  <si>
    <t>Marketing and Promotion</t>
  </si>
  <si>
    <t>Operational Staff</t>
  </si>
  <si>
    <t>Training and Documentation</t>
  </si>
  <si>
    <t>Operational/Maintanence</t>
  </si>
  <si>
    <t>COST BENEFIT ANALYSIS DASHBOARD</t>
  </si>
  <si>
    <t>Royal Bank of Canada</t>
  </si>
  <si>
    <t>Fanta5tic Solutions</t>
  </si>
  <si>
    <t>08th November 2023</t>
  </si>
  <si>
    <t>MortgageBotX Project</t>
  </si>
  <si>
    <t>ROI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</si>
</sst>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i/>
      <sz val="22"/>
      <color theme="8" tint="-0.24997711111789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darkDown">
        <fgColor theme="5" tint="0.39994506668294322"/>
        <bgColor theme="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Protection="1">
      <protection locked="0"/>
    </xf>
    <xf numFmtId="10" fontId="3" fillId="0" borderId="0" xfId="0" applyNumberFormat="1" applyFont="1"/>
    <xf numFmtId="164" fontId="3" fillId="0" borderId="0" xfId="0" applyNumberFormat="1" applyFont="1" applyProtection="1"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indent="1"/>
    </xf>
    <xf numFmtId="0" fontId="14" fillId="0" borderId="0" xfId="0" applyFont="1"/>
    <xf numFmtId="0" fontId="13" fillId="0" borderId="0" xfId="0" applyFont="1"/>
    <xf numFmtId="0" fontId="15" fillId="0" borderId="0" xfId="0" applyFont="1"/>
    <xf numFmtId="0" fontId="10" fillId="0" borderId="0" xfId="0" applyFont="1" applyProtection="1">
      <protection locked="0"/>
    </xf>
    <xf numFmtId="10" fontId="10" fillId="0" borderId="0" xfId="0" applyNumberFormat="1" applyFont="1"/>
    <xf numFmtId="164" fontId="10" fillId="0" borderId="0" xfId="0" applyNumberFormat="1" applyFont="1" applyProtection="1">
      <protection locked="0"/>
    </xf>
    <xf numFmtId="0" fontId="10" fillId="0" borderId="1" xfId="0" applyFont="1" applyBorder="1" applyAlignment="1">
      <alignment horizontal="left" vertical="center" indent="1"/>
    </xf>
    <xf numFmtId="166" fontId="10" fillId="0" borderId="1" xfId="1" applyNumberFormat="1" applyFont="1" applyBorder="1" applyAlignment="1">
      <alignment vertical="center"/>
    </xf>
    <xf numFmtId="166" fontId="10" fillId="6" borderId="1" xfId="1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10" fillId="8" borderId="1" xfId="1" applyFont="1" applyFill="1" applyBorder="1" applyAlignment="1">
      <alignment vertical="center"/>
    </xf>
    <xf numFmtId="0" fontId="15" fillId="2" borderId="5" xfId="0" applyFont="1" applyFill="1" applyBorder="1" applyAlignment="1">
      <alignment horizontal="right" vertical="center" indent="1"/>
    </xf>
    <xf numFmtId="166" fontId="10" fillId="2" borderId="5" xfId="1" applyNumberFormat="1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166" fontId="10" fillId="8" borderId="6" xfId="1" applyNumberFormat="1" applyFont="1" applyFill="1" applyBorder="1" applyAlignment="1">
      <alignment vertical="center"/>
    </xf>
    <xf numFmtId="0" fontId="15" fillId="9" borderId="5" xfId="0" applyFont="1" applyFill="1" applyBorder="1" applyAlignment="1">
      <alignment horizontal="right" vertical="center" indent="1"/>
    </xf>
    <xf numFmtId="166" fontId="10" fillId="9" borderId="5" xfId="1" applyNumberFormat="1" applyFont="1" applyFill="1" applyBorder="1" applyAlignment="1">
      <alignment vertical="center"/>
    </xf>
    <xf numFmtId="166" fontId="10" fillId="0" borderId="5" xfId="1" applyNumberFormat="1" applyFont="1" applyFill="1" applyBorder="1" applyAlignment="1">
      <alignment vertical="center"/>
    </xf>
    <xf numFmtId="166" fontId="10" fillId="6" borderId="7" xfId="1" applyNumberFormat="1" applyFont="1" applyFill="1" applyBorder="1" applyAlignment="1">
      <alignment vertical="center"/>
    </xf>
    <xf numFmtId="0" fontId="16" fillId="7" borderId="11" xfId="0" applyFont="1" applyFill="1" applyBorder="1" applyAlignment="1">
      <alignment horizontal="left" vertical="center" indent="1"/>
    </xf>
    <xf numFmtId="0" fontId="16" fillId="7" borderId="12" xfId="0" applyFont="1" applyFill="1" applyBorder="1" applyAlignment="1">
      <alignment horizontal="left" vertical="center" indent="1"/>
    </xf>
    <xf numFmtId="0" fontId="16" fillId="7" borderId="14" xfId="0" applyFont="1" applyFill="1" applyBorder="1" applyAlignment="1">
      <alignment horizontal="left" vertical="center" indent="1"/>
    </xf>
    <xf numFmtId="0" fontId="16" fillId="7" borderId="15" xfId="0" applyFont="1" applyFill="1" applyBorder="1" applyAlignment="1">
      <alignment horizontal="left" vertical="center" indent="1"/>
    </xf>
    <xf numFmtId="0" fontId="16" fillId="4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right" vertical="center" indent="1"/>
    </xf>
    <xf numFmtId="0" fontId="16" fillId="5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right" vertical="center" indent="1"/>
    </xf>
    <xf numFmtId="0" fontId="15" fillId="2" borderId="4" xfId="0" applyFont="1" applyFill="1" applyBorder="1" applyAlignment="1">
      <alignment horizontal="right" vertical="center" indent="1"/>
    </xf>
    <xf numFmtId="0" fontId="16" fillId="4" borderId="2" xfId="0" applyFont="1" applyFill="1" applyBorder="1" applyAlignment="1">
      <alignment horizontal="center" vertical="center"/>
    </xf>
    <xf numFmtId="165" fontId="10" fillId="8" borderId="2" xfId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0" fillId="8" borderId="21" xfId="1" applyNumberFormat="1" applyFont="1" applyFill="1" applyBorder="1" applyAlignment="1">
      <alignment vertical="center"/>
    </xf>
    <xf numFmtId="166" fontId="10" fillId="2" borderId="22" xfId="1" applyNumberFormat="1" applyFont="1" applyFill="1" applyBorder="1" applyAlignment="1">
      <alignment vertical="center"/>
    </xf>
    <xf numFmtId="166" fontId="10" fillId="2" borderId="2" xfId="1" applyNumberFormat="1" applyFont="1" applyFill="1" applyBorder="1" applyAlignment="1">
      <alignment vertical="center"/>
    </xf>
    <xf numFmtId="9" fontId="10" fillId="6" borderId="7" xfId="3" applyFont="1" applyFill="1" applyBorder="1" applyAlignment="1">
      <alignment vertical="center"/>
    </xf>
    <xf numFmtId="9" fontId="10" fillId="2" borderId="22" xfId="3" applyFont="1" applyFill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left" vertical="center" indent="1"/>
    </xf>
    <xf numFmtId="0" fontId="10" fillId="0" borderId="15" xfId="0" applyFont="1" applyBorder="1" applyAlignment="1">
      <alignment horizontal="left" vertical="center" indent="1"/>
    </xf>
    <xf numFmtId="0" fontId="10" fillId="0" borderId="16" xfId="0" applyFont="1" applyBorder="1" applyAlignment="1">
      <alignment horizontal="left" vertical="center" indent="1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2" xr:uid="{F8C88394-2573-428A-8609-C704E033F049}"/>
    <cellStyle name="Percent" xfId="3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1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/>
        <bottom style="thin">
          <color theme="0" tint="-0.499984740745262"/>
        </bottom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medium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colors>
    <mruColors>
      <color rgb="FF00BD32"/>
      <color rgb="FFFF7B65"/>
      <color rgb="FFFF6F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entury Gothic" charset="0"/>
                <a:cs typeface="Times New Roman" panose="02020603050405020304" pitchFamily="18" charset="0"/>
              </a:defRPr>
            </a:pPr>
            <a:r>
              <a:rPr lang="en-CA" sz="16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PROJECT</a:t>
            </a:r>
            <a:r>
              <a:rPr lang="en-CA" sz="1600" b="1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DEVELOPEMENT COSTS PER FISCAL YEAR</a:t>
            </a:r>
            <a:endParaRPr lang="en-CA" sz="16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9068953075751213E-2"/>
          <c:y val="6.716051384844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Century Gothic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40334336419547"/>
          <c:y val="0.22183081988250439"/>
          <c:w val="0.42365430612273286"/>
          <c:h val="0.63077413932983162"/>
        </c:manualLayout>
      </c:layout>
      <c:pie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63-4016-ACB4-CD87D803B1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63-4016-ACB4-CD87D803B1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63-4016-ACB4-CD87D803B1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63-4016-ACB4-CD87D803B14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charset="0"/>
                      <a:ea typeface="Century Gothic" charset="0"/>
                      <a:cs typeface="Century Gothic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663-4016-ACB4-CD87D803B14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charset="0"/>
                      <a:ea typeface="Century Gothic" charset="0"/>
                      <a:cs typeface="Century Gothic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663-4016-ACB4-CD87D803B14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charset="0"/>
                      <a:ea typeface="Century Gothic" charset="0"/>
                      <a:cs typeface="Century Gothic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663-4016-ACB4-CD87D803B14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charset="0"/>
                      <a:ea typeface="Century Gothic" charset="0"/>
                      <a:cs typeface="Century Gothic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663-4016-ACB4-CD87D803B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t" anchorCtr="0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Data!$B$10:$B$13</c:f>
              <c:strCache>
                <c:ptCount val="4"/>
                <c:pt idx="0">
                  <c:v>Development Costs</c:v>
                </c:pt>
                <c:pt idx="1">
                  <c:v>Integration Costs</c:v>
                </c:pt>
                <c:pt idx="2">
                  <c:v>Consulting Costs</c:v>
                </c:pt>
                <c:pt idx="3">
                  <c:v>Infrastructure Upgrade</c:v>
                </c:pt>
              </c:strCache>
            </c:strRef>
          </c:cat>
          <c:val>
            <c:numRef>
              <c:f>Data!$H$10:$H$13</c:f>
              <c:numCache>
                <c:formatCode>_("$"* #,##0_);_("$"* \(#,##0\);_("$"* "-"??_);_(@_)</c:formatCode>
                <c:ptCount val="4"/>
                <c:pt idx="0">
                  <c:v>390000</c:v>
                </c:pt>
                <c:pt idx="1">
                  <c:v>50000</c:v>
                </c:pt>
                <c:pt idx="2">
                  <c:v>60000</c:v>
                </c:pt>
                <c:pt idx="3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63-4016-ACB4-CD87D803B1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65758413389318"/>
          <c:y val="0.34603058975643741"/>
          <c:w val="0.30588713045418875"/>
          <c:h val="0.3111765382464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Century Gothic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PROJECT SUPPORT COSTS PER FISCAL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Operational/Maintanence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Data!$C$19:$G$19</c:f>
              <c:numCache>
                <c:formatCode>_("$"* #,##0_);_("$"* \(#,##0\);_("$"* "-"??_);_(@_)</c:formatCode>
                <c:ptCount val="5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4E50-8E5D-BF5C28DCA7A1}"/>
            </c:ext>
          </c:extLst>
        </c:ser>
        <c:ser>
          <c:idx val="1"/>
          <c:order val="1"/>
          <c:tx>
            <c:strRef>
              <c:f>Data!$B$20</c:f>
              <c:strCache>
                <c:ptCount val="1"/>
                <c:pt idx="0">
                  <c:v>Marketing and Promotion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Data!$C$20:$G$20</c:f>
              <c:numCache>
                <c:formatCode>_("$"* #,##0_);_("$"* \(#,##0\);_("$"* "-"??_);_(@_)</c:formatCode>
                <c:ptCount val="5"/>
                <c:pt idx="0">
                  <c:v>50000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3-46BC-9F89-BA919FCA834F}"/>
            </c:ext>
          </c:extLst>
        </c:ser>
        <c:ser>
          <c:idx val="2"/>
          <c:order val="2"/>
          <c:tx>
            <c:strRef>
              <c:f>Data!$B$21</c:f>
              <c:strCache>
                <c:ptCount val="1"/>
                <c:pt idx="0">
                  <c:v>Operational Staff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Data!$C$21:$G$21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3-46BC-9F89-BA919FCA834F}"/>
            </c:ext>
          </c:extLst>
        </c:ser>
        <c:ser>
          <c:idx val="3"/>
          <c:order val="3"/>
          <c:tx>
            <c:strRef>
              <c:f>Data!$B$22</c:f>
              <c:strCache>
                <c:ptCount val="1"/>
                <c:pt idx="0">
                  <c:v>Training and Documentation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Data!$C$22:$G$22</c:f>
              <c:numCache>
                <c:formatCode>_("$"* #,##0_);_("$"* \(#,##0\);_("$"* "-"??_);_(@_)</c:formatCode>
                <c:ptCount val="5"/>
                <c:pt idx="0">
                  <c:v>30000</c:v>
                </c:pt>
                <c:pt idx="1">
                  <c:v>30000</c:v>
                </c:pt>
                <c:pt idx="2">
                  <c:v>20000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3-46BC-9F89-BA919FCA83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51561968"/>
        <c:axId val="451560400"/>
      </c:barChart>
      <c:catAx>
        <c:axId val="4515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0400"/>
        <c:crosses val="autoZero"/>
        <c:auto val="1"/>
        <c:lblAlgn val="ctr"/>
        <c:lblOffset val="100"/>
        <c:noMultiLvlLbl val="0"/>
      </c:catAx>
      <c:valAx>
        <c:axId val="451560400"/>
        <c:scaling>
          <c:orientation val="minMax"/>
        </c:scaling>
        <c:delete val="0"/>
        <c:axPos val="l"/>
        <c:numFmt formatCode="_(&quot;$&quot;* #,##0_);_(&quot;$&quot;* \(#,##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5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6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ROI CALCULATION FOR 5 FiSCAL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Data!$B$39</c:f>
              <c:strCache>
                <c:ptCount val="1"/>
                <c:pt idx="0">
                  <c:v>ROI CALCULATION</c:v>
                </c:pt>
              </c:strCache>
            </c:strRef>
          </c:cat>
          <c:val>
            <c:numRef>
              <c:f>Data!$C$39</c:f>
              <c:numCache>
                <c:formatCode>0%</c:formatCode>
                <c:ptCount val="1"/>
                <c:pt idx="0">
                  <c:v>-0.7142857142857143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B-41B5-845B-1C5508C0D128}"/>
            </c:ext>
          </c:extLst>
        </c:ser>
        <c:ser>
          <c:idx val="1"/>
          <c:order val="1"/>
          <c:tx>
            <c:strRef>
              <c:f>Data!$D$30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900497512437852E-2"/>
                  <c:y val="-4.6296296296296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4B-41B5-845B-1C5508C0D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Data!$B$39</c:f>
              <c:strCache>
                <c:ptCount val="1"/>
                <c:pt idx="0">
                  <c:v>ROI CALCULATION</c:v>
                </c:pt>
              </c:strCache>
            </c:strRef>
          </c:cat>
          <c:val>
            <c:numRef>
              <c:f>Data!$D$39</c:f>
              <c:numCache>
                <c:formatCode>0%</c:formatCode>
                <c:ptCount val="1"/>
                <c:pt idx="0">
                  <c:v>-0.30348258706467662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B-41B5-845B-1C5508C0D128}"/>
            </c:ext>
          </c:extLst>
        </c:ser>
        <c:ser>
          <c:idx val="2"/>
          <c:order val="2"/>
          <c:tx>
            <c:strRef>
              <c:f>Data!$E$30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16749585406302E-2"/>
                  <c:y val="-5.0925925925925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4B-41B5-845B-1C5508C0D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Data!$B$39</c:f>
              <c:strCache>
                <c:ptCount val="1"/>
                <c:pt idx="0">
                  <c:v>ROI CALCULATION</c:v>
                </c:pt>
              </c:strCache>
            </c:strRef>
          </c:cat>
          <c:val>
            <c:numRef>
              <c:f>Data!$E$39</c:f>
              <c:numCache>
                <c:formatCode>0%</c:formatCode>
                <c:ptCount val="1"/>
                <c:pt idx="0">
                  <c:v>-7.6923076923076927E-2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B-41B5-845B-1C5508C0D128}"/>
            </c:ext>
          </c:extLst>
        </c:ser>
        <c:ser>
          <c:idx val="3"/>
          <c:order val="3"/>
          <c:tx>
            <c:strRef>
              <c:f>Data!$F$30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4B-41B5-845B-1C5508C0D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Data!$B$39</c:f>
              <c:strCache>
                <c:ptCount val="1"/>
                <c:pt idx="0">
                  <c:v>ROI CALCULATION</c:v>
                </c:pt>
              </c:strCache>
            </c:strRef>
          </c:cat>
          <c:val>
            <c:numRef>
              <c:f>Data!$F$39</c:f>
              <c:numCache>
                <c:formatCode>0%</c:formatCode>
                <c:ptCount val="1"/>
                <c:pt idx="0">
                  <c:v>9.3247588424437297E-2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4B-41B5-845B-1C5508C0D128}"/>
            </c:ext>
          </c:extLst>
        </c:ser>
        <c:ser>
          <c:idx val="4"/>
          <c:order val="4"/>
          <c:tx>
            <c:strRef>
              <c:f>Data!$G$30</c:f>
              <c:strCache>
                <c:ptCount val="1"/>
                <c:pt idx="0">
                  <c:v>YEAR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533996683250332E-2"/>
                  <c:y val="-4.62962962962963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4B-41B5-845B-1C5508C0D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Data!$B$39</c:f>
              <c:strCache>
                <c:ptCount val="1"/>
                <c:pt idx="0">
                  <c:v>ROI CALCULATION</c:v>
                </c:pt>
              </c:strCache>
            </c:strRef>
          </c:cat>
          <c:val>
            <c:numRef>
              <c:f>Data!$G$39</c:f>
              <c:numCache>
                <c:formatCode>0%</c:formatCode>
                <c:ptCount val="1"/>
                <c:pt idx="0">
                  <c:v>0.22905027932960895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4B-41B5-845B-1C5508C0D128}"/>
            </c:ext>
          </c:extLst>
        </c:ser>
        <c:ser>
          <c:idx val="5"/>
          <c:order val="5"/>
          <c:tx>
            <c:strRef>
              <c:f>Data!$H$30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Data!$B$39</c:f>
              <c:strCache>
                <c:ptCount val="1"/>
                <c:pt idx="0">
                  <c:v>ROI CALCULATION</c:v>
                </c:pt>
              </c:strCache>
            </c:strRef>
          </c:cat>
          <c:val>
            <c:numRef>
              <c:f>Data!$H$39</c:f>
              <c:numCache>
                <c:formatCode>0%</c:formatCode>
                <c:ptCount val="1"/>
                <c:pt idx="0">
                  <c:v>-0.18994413407821228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4B-41B5-845B-1C5508C0D1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798800"/>
        <c:axId val="1202059264"/>
        <c:axId val="0"/>
      </c:bar3DChart>
      <c:catAx>
        <c:axId val="2078798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2059264"/>
        <c:crosses val="autoZero"/>
        <c:auto val="1"/>
        <c:lblAlgn val="ctr"/>
        <c:lblOffset val="100"/>
        <c:noMultiLvlLbl val="0"/>
      </c:catAx>
      <c:valAx>
        <c:axId val="120205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2936890351393"/>
          <c:y val="0.77509076990376202"/>
          <c:w val="0.57640039081889094"/>
          <c:h val="0.22338291046952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224120</xdr:colOff>
      <xdr:row>1</xdr:row>
      <xdr:rowOff>22413</xdr:rowOff>
    </xdr:from>
    <xdr:to>
      <xdr:col>5</xdr:col>
      <xdr:colOff>986119</xdr:colOff>
      <xdr:row>20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1</xdr:row>
      <xdr:rowOff>11206</xdr:rowOff>
    </xdr:from>
    <xdr:to>
      <xdr:col>16</xdr:col>
      <xdr:colOff>381001</xdr:colOff>
      <xdr:row>20</xdr:row>
      <xdr:rowOff>190501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201705</xdr:colOff>
      <xdr:row>26</xdr:row>
      <xdr:rowOff>0</xdr:rowOff>
    </xdr:from>
    <xdr:to>
      <xdr:col>7</xdr:col>
      <xdr:colOff>986116</xdr:colOff>
      <xdr:row>37</xdr:row>
      <xdr:rowOff>2319618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0477E-F616-4587-8C6E-E371151E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DB457-2F8B-42B1-8A81-0F5F58123821}" name="Table1" displayName="Table1" ref="B30:H39" headerRowCount="0" totalsRowShown="0" headerRowDxfId="17" dataDxfId="15" headerRowBorderDxfId="16" tableBorderDxfId="14" dataCellStyle="Currency">
  <tableColumns count="7">
    <tableColumn id="1" xr3:uid="{776BE2BB-828F-4F94-8B1B-E3A84C55A742}" name="BENEFITS / SAVINGS" headerRowDxfId="13" dataDxfId="12"/>
    <tableColumn id="2" xr3:uid="{B035F993-4FD5-47CD-8D4F-C72CD8881C1E}" name="Column1" headerRowDxfId="11" dataDxfId="10" dataCellStyle="Currency"/>
    <tableColumn id="3" xr3:uid="{A2E6B56A-429B-4D65-9D5B-D1F720D01416}" name="Column2" headerRowDxfId="9" dataDxfId="8" dataCellStyle="Currency"/>
    <tableColumn id="4" xr3:uid="{133CB658-8A05-468A-A5E6-E523E3299CDE}" name="Column3" headerRowDxfId="7" dataDxfId="6" dataCellStyle="Currency"/>
    <tableColumn id="5" xr3:uid="{D89E846B-5DB4-4BF6-928E-48A04E0A58D9}" name="Column4" headerRowDxfId="5" dataDxfId="4" dataCellStyle="Currency"/>
    <tableColumn id="6" xr3:uid="{EB119670-14C3-44BF-B0E7-A8C831A80B7B}" name="Column5" headerRowDxfId="3" dataDxfId="2" dataCellStyle="Currency"/>
    <tableColumn id="7" xr3:uid="{FF80FFFA-5AB2-401F-B087-C87ADD431D90}" name="Column6" headerRowDxfId="1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H56"/>
  <sheetViews>
    <sheetView showGridLines="0" topLeftCell="A10" zoomScale="85" zoomScaleNormal="85" zoomScalePageLayoutView="85" workbookViewId="0">
      <selection activeCell="B27" sqref="B27"/>
    </sheetView>
  </sheetViews>
  <sheetFormatPr defaultColWidth="8.85546875" defaultRowHeight="15" x14ac:dyDescent="0.25"/>
  <cols>
    <col min="1" max="1" width="3" style="3" customWidth="1"/>
    <col min="2" max="2" width="36" style="3" customWidth="1"/>
    <col min="3" max="8" width="18" style="3" customWidth="1"/>
    <col min="9" max="9" width="3" style="3" customWidth="1"/>
    <col min="10" max="16384" width="8.85546875" style="3"/>
  </cols>
  <sheetData>
    <row r="1" spans="1:8" x14ac:dyDescent="0.25">
      <c r="A1" s="8"/>
      <c r="B1" s="8"/>
      <c r="C1" s="8"/>
      <c r="D1" s="8"/>
      <c r="E1" s="8"/>
      <c r="F1" s="8"/>
      <c r="G1" s="8"/>
      <c r="H1" s="8"/>
    </row>
    <row r="2" spans="1:8" s="4" customFormat="1" ht="22.15" customHeight="1" x14ac:dyDescent="0.35">
      <c r="A2" s="9"/>
    </row>
    <row r="3" spans="1:8" ht="22.15" customHeight="1" x14ac:dyDescent="0.25">
      <c r="A3" s="8"/>
    </row>
    <row r="4" spans="1:8" ht="18" customHeight="1" x14ac:dyDescent="0.25">
      <c r="A4" s="8"/>
    </row>
    <row r="5" spans="1:8" ht="18" customHeight="1" x14ac:dyDescent="0.25">
      <c r="A5" s="8"/>
    </row>
    <row r="6" spans="1:8" ht="18" customHeight="1" x14ac:dyDescent="0.25">
      <c r="A6" s="8"/>
    </row>
    <row r="7" spans="1:8" ht="18" customHeight="1" x14ac:dyDescent="0.25">
      <c r="A7" s="8"/>
    </row>
    <row r="8" spans="1:8" ht="18" customHeight="1" x14ac:dyDescent="0.25">
      <c r="A8" s="8"/>
    </row>
    <row r="9" spans="1:8" ht="18" customHeight="1" x14ac:dyDescent="0.25">
      <c r="A9" s="8"/>
    </row>
    <row r="10" spans="1:8" ht="18" customHeight="1" x14ac:dyDescent="0.25">
      <c r="A10" s="8"/>
    </row>
    <row r="11" spans="1:8" ht="18" customHeight="1" x14ac:dyDescent="0.25">
      <c r="A11" s="8"/>
    </row>
    <row r="12" spans="1:8" s="11" customFormat="1" ht="22.15" customHeight="1" x14ac:dyDescent="0.2">
      <c r="A12" s="10"/>
    </row>
    <row r="13" spans="1:8" ht="18" customHeight="1" x14ac:dyDescent="0.25">
      <c r="A13" s="8"/>
    </row>
    <row r="14" spans="1:8" ht="18" customHeight="1" x14ac:dyDescent="0.25">
      <c r="A14" s="8"/>
    </row>
    <row r="15" spans="1:8" ht="18" customHeight="1" x14ac:dyDescent="0.25">
      <c r="A15" s="8"/>
    </row>
    <row r="16" spans="1:8" ht="18" customHeight="1" x14ac:dyDescent="0.25">
      <c r="A16" s="8"/>
    </row>
    <row r="17" spans="1:1" ht="18" customHeight="1" x14ac:dyDescent="0.25">
      <c r="A17" s="8"/>
    </row>
    <row r="18" spans="1:1" ht="18" customHeight="1" x14ac:dyDescent="0.25">
      <c r="A18" s="8"/>
    </row>
    <row r="19" spans="1:1" ht="18" customHeight="1" x14ac:dyDescent="0.25">
      <c r="A19" s="8"/>
    </row>
    <row r="20" spans="1:1" ht="18" customHeight="1" x14ac:dyDescent="0.25">
      <c r="A20" s="8"/>
    </row>
    <row r="21" spans="1:1" s="11" customFormat="1" ht="22.15" customHeight="1" x14ac:dyDescent="0.2">
      <c r="A21" s="10"/>
    </row>
    <row r="22" spans="1:1" s="11" customFormat="1" ht="22.15" customHeight="1" x14ac:dyDescent="0.2">
      <c r="A22" s="10"/>
    </row>
    <row r="23" spans="1:1" ht="8.1" customHeight="1" x14ac:dyDescent="0.25">
      <c r="A23" s="8"/>
    </row>
    <row r="24" spans="1:1" s="4" customFormat="1" ht="22.15" customHeight="1" x14ac:dyDescent="0.35">
      <c r="A24" s="9"/>
    </row>
    <row r="25" spans="1:1" ht="22.15" customHeight="1" x14ac:dyDescent="0.25">
      <c r="A25" s="8"/>
    </row>
    <row r="26" spans="1:1" ht="18" customHeight="1" x14ac:dyDescent="0.25">
      <c r="A26" s="8"/>
    </row>
    <row r="27" spans="1:1" s="11" customFormat="1" ht="18" customHeight="1" x14ac:dyDescent="0.2">
      <c r="A27" s="10"/>
    </row>
    <row r="28" spans="1:1" ht="18" customHeight="1" x14ac:dyDescent="0.25">
      <c r="A28" s="8"/>
    </row>
    <row r="29" spans="1:1" s="11" customFormat="1" ht="18" customHeight="1" x14ac:dyDescent="0.2">
      <c r="A29" s="10"/>
    </row>
    <row r="30" spans="1:1" s="11" customFormat="1" ht="18" customHeight="1" x14ac:dyDescent="0.2">
      <c r="A30" s="10"/>
    </row>
    <row r="31" spans="1:1" s="11" customFormat="1" ht="18" customHeight="1" x14ac:dyDescent="0.2">
      <c r="A31" s="10"/>
    </row>
    <row r="32" spans="1:1" s="11" customFormat="1" ht="18" customHeight="1" x14ac:dyDescent="0.2">
      <c r="A32" s="10"/>
    </row>
    <row r="33" spans="1:1" s="11" customFormat="1" ht="18" customHeight="1" x14ac:dyDescent="0.2">
      <c r="A33" s="10"/>
    </row>
    <row r="34" spans="1:1" ht="18" customHeight="1" x14ac:dyDescent="0.25">
      <c r="A34" s="8"/>
    </row>
    <row r="35" spans="1:1" s="2" customFormat="1" ht="22.15" customHeight="1" x14ac:dyDescent="0.25">
      <c r="A35" s="1"/>
    </row>
    <row r="36" spans="1:1" ht="18" customHeight="1" x14ac:dyDescent="0.25">
      <c r="A36" s="8"/>
    </row>
    <row r="37" spans="1:1" ht="18" customHeight="1" x14ac:dyDescent="0.25">
      <c r="A37" s="8"/>
    </row>
    <row r="38" spans="1:1" ht="308.10000000000002" customHeight="1" x14ac:dyDescent="0.25">
      <c r="A38" s="8"/>
    </row>
    <row r="39" spans="1:1" s="2" customFormat="1" ht="22.15" customHeight="1" x14ac:dyDescent="0.25">
      <c r="A39" s="1"/>
    </row>
    <row r="40" spans="1:1" ht="18" customHeight="1" x14ac:dyDescent="0.25">
      <c r="A40" s="8"/>
    </row>
    <row r="41" spans="1:1" ht="18" customHeight="1" x14ac:dyDescent="0.25">
      <c r="A41" s="8"/>
    </row>
    <row r="42" spans="1:1" ht="18" customHeight="1" x14ac:dyDescent="0.25">
      <c r="A42" s="8"/>
    </row>
    <row r="43" spans="1:1" ht="18" customHeight="1" x14ac:dyDescent="0.25">
      <c r="A43" s="8"/>
    </row>
    <row r="44" spans="1:1" ht="18" customHeight="1" x14ac:dyDescent="0.25">
      <c r="A44" s="8"/>
    </row>
    <row r="45" spans="1:1" ht="18" customHeight="1" x14ac:dyDescent="0.25">
      <c r="A45" s="8"/>
    </row>
    <row r="46" spans="1:1" s="2" customFormat="1" ht="22.15" customHeight="1" x14ac:dyDescent="0.25">
      <c r="A46" s="1"/>
    </row>
    <row r="47" spans="1:1" s="2" customFormat="1" ht="22.15" customHeight="1" x14ac:dyDescent="0.25">
      <c r="A47" s="1"/>
    </row>
    <row r="48" spans="1:1" s="2" customFormat="1" ht="22.15" customHeight="1" x14ac:dyDescent="0.25">
      <c r="A48" s="1"/>
    </row>
    <row r="49" spans="1:8" ht="37.15" customHeight="1" x14ac:dyDescent="0.25">
      <c r="A49" s="8"/>
      <c r="B49" s="8"/>
      <c r="C49" s="8"/>
      <c r="D49" s="8"/>
      <c r="E49" s="8"/>
      <c r="F49" s="8"/>
      <c r="G49" s="8"/>
      <c r="H49" s="8"/>
    </row>
    <row r="50" spans="1:8" ht="15.75" x14ac:dyDescent="0.25">
      <c r="B50" s="5"/>
      <c r="C50" s="2"/>
      <c r="D50" s="2"/>
    </row>
    <row r="51" spans="1:8" ht="15.75" x14ac:dyDescent="0.25">
      <c r="B51" s="5"/>
      <c r="C51" s="6"/>
      <c r="D51" s="5"/>
    </row>
    <row r="52" spans="1:8" ht="15.75" x14ac:dyDescent="0.25">
      <c r="B52" s="5"/>
      <c r="C52" s="5"/>
      <c r="D52" s="5"/>
    </row>
    <row r="53" spans="1:8" ht="15.75" x14ac:dyDescent="0.25">
      <c r="B53" s="5"/>
      <c r="C53" s="7"/>
      <c r="D53" s="5"/>
    </row>
    <row r="54" spans="1:8" ht="15.75" x14ac:dyDescent="0.25">
      <c r="B54" s="5"/>
      <c r="C54" s="7"/>
      <c r="D54" s="5"/>
    </row>
    <row r="55" spans="1:8" ht="15.75" x14ac:dyDescent="0.25">
      <c r="B55" s="5"/>
      <c r="C55" s="5"/>
      <c r="D55" s="5"/>
    </row>
    <row r="56" spans="1:8" ht="15.75" x14ac:dyDescent="0.25">
      <c r="B56" s="5"/>
      <c r="C56" s="7"/>
      <c r="D56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L46"/>
  <sheetViews>
    <sheetView showGridLines="0" tabSelected="1" workbookViewId="0">
      <selection activeCell="J11" sqref="J11"/>
    </sheetView>
  </sheetViews>
  <sheetFormatPr defaultColWidth="8.85546875" defaultRowHeight="15" x14ac:dyDescent="0.25"/>
  <cols>
    <col min="1" max="1" width="3" style="13" customWidth="1"/>
    <col min="2" max="2" width="42.5703125" style="13" bestFit="1" customWidth="1"/>
    <col min="3" max="3" width="11.7109375" style="13" bestFit="1" customWidth="1"/>
    <col min="4" max="5" width="12.7109375" style="13" bestFit="1" customWidth="1"/>
    <col min="6" max="6" width="20.42578125" style="13" bestFit="1" customWidth="1"/>
    <col min="7" max="7" width="12.7109375" style="13" bestFit="1" customWidth="1"/>
    <col min="8" max="8" width="13.7109375" style="13" customWidth="1"/>
    <col min="9" max="9" width="3" style="13" customWidth="1"/>
    <col min="10" max="16384" width="8.85546875" style="13"/>
  </cols>
  <sheetData>
    <row r="1" spans="1:8" ht="15.75" thickBot="1" x14ac:dyDescent="0.3"/>
    <row r="2" spans="1:8" ht="41.25" customHeight="1" thickBot="1" x14ac:dyDescent="0.3">
      <c r="A2" s="12"/>
      <c r="B2" s="53" t="s">
        <v>34</v>
      </c>
      <c r="C2" s="54"/>
      <c r="D2" s="54"/>
      <c r="E2" s="54"/>
      <c r="F2" s="54"/>
      <c r="G2" s="54"/>
      <c r="H2" s="55"/>
    </row>
    <row r="4" spans="1:8" s="14" customFormat="1" ht="22.15" customHeight="1" x14ac:dyDescent="0.25">
      <c r="B4" s="35" t="s">
        <v>0</v>
      </c>
      <c r="C4" s="58" t="s">
        <v>35</v>
      </c>
      <c r="D4" s="58"/>
      <c r="E4" s="58"/>
      <c r="F4" s="36" t="s">
        <v>1</v>
      </c>
      <c r="G4" s="58" t="s">
        <v>36</v>
      </c>
      <c r="H4" s="59"/>
    </row>
    <row r="5" spans="1:8" s="14" customFormat="1" ht="22.15" customHeight="1" x14ac:dyDescent="0.25">
      <c r="B5" s="37" t="s">
        <v>9</v>
      </c>
      <c r="C5" s="60" t="s">
        <v>38</v>
      </c>
      <c r="D5" s="60"/>
      <c r="E5" s="60"/>
      <c r="F5" s="38" t="s">
        <v>10</v>
      </c>
      <c r="G5" s="60" t="s">
        <v>37</v>
      </c>
      <c r="H5" s="61"/>
    </row>
    <row r="7" spans="1:8" s="15" customFormat="1" ht="22.15" customHeight="1" x14ac:dyDescent="0.3">
      <c r="B7" s="62" t="s">
        <v>11</v>
      </c>
      <c r="C7" s="63"/>
      <c r="D7" s="63"/>
      <c r="E7" s="63"/>
      <c r="F7" s="63"/>
      <c r="G7" s="63"/>
      <c r="H7" s="64"/>
    </row>
    <row r="8" spans="1:8" ht="22.15" customHeight="1" x14ac:dyDescent="0.25">
      <c r="B8" s="24" t="s">
        <v>12</v>
      </c>
      <c r="C8" s="24" t="s">
        <v>3</v>
      </c>
      <c r="D8" s="24" t="s">
        <v>4</v>
      </c>
      <c r="E8" s="24" t="s">
        <v>5</v>
      </c>
      <c r="F8" s="24" t="s">
        <v>6</v>
      </c>
      <c r="G8" s="24" t="s">
        <v>7</v>
      </c>
      <c r="H8" s="24" t="s">
        <v>8</v>
      </c>
    </row>
    <row r="9" spans="1:8" ht="18" customHeight="1" x14ac:dyDescent="0.25">
      <c r="B9" s="25" t="s">
        <v>13</v>
      </c>
      <c r="C9" s="26"/>
      <c r="D9" s="26"/>
      <c r="E9" s="26"/>
      <c r="F9" s="26"/>
      <c r="G9" s="26"/>
      <c r="H9" s="26"/>
    </row>
    <row r="10" spans="1:8" ht="18" customHeight="1" x14ac:dyDescent="0.25">
      <c r="B10" s="21" t="s">
        <v>26</v>
      </c>
      <c r="C10" s="22">
        <v>250000</v>
      </c>
      <c r="D10" s="22">
        <v>50000</v>
      </c>
      <c r="E10" s="22">
        <v>50000</v>
      </c>
      <c r="F10" s="22">
        <v>25000</v>
      </c>
      <c r="G10" s="22">
        <v>15000</v>
      </c>
      <c r="H10" s="23">
        <f>SUM(C10:G10)</f>
        <v>390000</v>
      </c>
    </row>
    <row r="11" spans="1:8" ht="18" customHeight="1" x14ac:dyDescent="0.25">
      <c r="B11" s="21" t="s">
        <v>27</v>
      </c>
      <c r="C11" s="22">
        <v>30000</v>
      </c>
      <c r="D11" s="22">
        <v>5000</v>
      </c>
      <c r="E11" s="22">
        <v>5000</v>
      </c>
      <c r="F11" s="22">
        <v>5000</v>
      </c>
      <c r="G11" s="22">
        <v>5000</v>
      </c>
      <c r="H11" s="23">
        <f t="shared" ref="H11:H16" si="0">SUM(C11:G11)</f>
        <v>50000</v>
      </c>
    </row>
    <row r="12" spans="1:8" ht="18" customHeight="1" x14ac:dyDescent="0.25">
      <c r="B12" s="21" t="s">
        <v>16</v>
      </c>
      <c r="C12" s="22">
        <v>60000</v>
      </c>
      <c r="D12" s="22">
        <v>0</v>
      </c>
      <c r="E12" s="22">
        <v>0</v>
      </c>
      <c r="F12" s="22">
        <v>0</v>
      </c>
      <c r="G12" s="22">
        <v>0</v>
      </c>
      <c r="H12" s="23">
        <f t="shared" si="0"/>
        <v>60000</v>
      </c>
    </row>
    <row r="13" spans="1:8" ht="18" customHeight="1" x14ac:dyDescent="0.25">
      <c r="B13" s="21" t="s">
        <v>29</v>
      </c>
      <c r="C13" s="22">
        <v>100000</v>
      </c>
      <c r="D13" s="22">
        <v>20000</v>
      </c>
      <c r="E13" s="22">
        <v>20000</v>
      </c>
      <c r="F13" s="22">
        <v>20000</v>
      </c>
      <c r="G13" s="22">
        <v>20000</v>
      </c>
      <c r="H13" s="23">
        <f t="shared" si="0"/>
        <v>180000</v>
      </c>
    </row>
    <row r="14" spans="1:8" ht="18" customHeight="1" x14ac:dyDescent="0.25">
      <c r="B14" s="21"/>
      <c r="C14" s="22"/>
      <c r="D14" s="22"/>
      <c r="E14" s="22"/>
      <c r="F14" s="22"/>
      <c r="G14" s="22"/>
      <c r="H14" s="23">
        <f t="shared" si="0"/>
        <v>0</v>
      </c>
    </row>
    <row r="15" spans="1:8" ht="18" customHeight="1" x14ac:dyDescent="0.25">
      <c r="B15" s="21"/>
      <c r="C15" s="22"/>
      <c r="D15" s="22"/>
      <c r="E15" s="22"/>
      <c r="F15" s="22"/>
      <c r="G15" s="22"/>
      <c r="H15" s="23">
        <f t="shared" si="0"/>
        <v>0</v>
      </c>
    </row>
    <row r="16" spans="1:8" ht="18" customHeight="1" x14ac:dyDescent="0.25">
      <c r="B16" s="21"/>
      <c r="C16" s="22"/>
      <c r="D16" s="22"/>
      <c r="E16" s="22"/>
      <c r="F16" s="22"/>
      <c r="G16" s="22"/>
      <c r="H16" s="23">
        <f t="shared" si="0"/>
        <v>0</v>
      </c>
    </row>
    <row r="17" spans="2:8" s="16" customFormat="1" ht="22.15" customHeight="1" thickBot="1" x14ac:dyDescent="0.25">
      <c r="B17" s="27" t="s">
        <v>14</v>
      </c>
      <c r="C17" s="28">
        <f>SUM(C10:C16)</f>
        <v>440000</v>
      </c>
      <c r="D17" s="28">
        <f t="shared" ref="D17:G17" si="1">SUM(D10:D16)</f>
        <v>75000</v>
      </c>
      <c r="E17" s="28">
        <f t="shared" si="1"/>
        <v>75000</v>
      </c>
      <c r="F17" s="28">
        <f t="shared" si="1"/>
        <v>50000</v>
      </c>
      <c r="G17" s="28">
        <f t="shared" si="1"/>
        <v>40000</v>
      </c>
      <c r="H17" s="28">
        <f>SUM(H10:H16)</f>
        <v>680000</v>
      </c>
    </row>
    <row r="18" spans="2:8" ht="18" customHeight="1" x14ac:dyDescent="0.25">
      <c r="B18" s="29" t="s">
        <v>28</v>
      </c>
      <c r="C18" s="30"/>
      <c r="D18" s="30"/>
      <c r="E18" s="30"/>
      <c r="F18" s="30"/>
      <c r="G18" s="30"/>
      <c r="H18" s="30"/>
    </row>
    <row r="19" spans="2:8" ht="18" customHeight="1" x14ac:dyDescent="0.25">
      <c r="B19" s="21" t="s">
        <v>33</v>
      </c>
      <c r="C19" s="22">
        <v>80000</v>
      </c>
      <c r="D19" s="22">
        <v>80000</v>
      </c>
      <c r="E19" s="22">
        <v>80000</v>
      </c>
      <c r="F19" s="22">
        <v>80000</v>
      </c>
      <c r="G19" s="22">
        <v>80000</v>
      </c>
      <c r="H19" s="23">
        <f t="shared" ref="H19:H25" si="2">SUM(C19:G19)</f>
        <v>400000</v>
      </c>
    </row>
    <row r="20" spans="2:8" ht="18" customHeight="1" x14ac:dyDescent="0.25">
      <c r="B20" s="21" t="s">
        <v>30</v>
      </c>
      <c r="C20" s="22">
        <v>50000</v>
      </c>
      <c r="D20" s="22">
        <v>20000</v>
      </c>
      <c r="E20" s="22">
        <v>20000</v>
      </c>
      <c r="F20" s="22">
        <v>20000</v>
      </c>
      <c r="G20" s="22">
        <v>10000</v>
      </c>
      <c r="H20" s="23">
        <f t="shared" si="2"/>
        <v>120000</v>
      </c>
    </row>
    <row r="21" spans="2:8" ht="18" customHeight="1" x14ac:dyDescent="0.25">
      <c r="B21" s="21" t="s">
        <v>31</v>
      </c>
      <c r="C21" s="22">
        <v>100000</v>
      </c>
      <c r="D21" s="22">
        <v>100000</v>
      </c>
      <c r="E21" s="22">
        <v>100000</v>
      </c>
      <c r="F21" s="22">
        <v>100000</v>
      </c>
      <c r="G21" s="22">
        <v>100000</v>
      </c>
      <c r="H21" s="23">
        <f t="shared" si="2"/>
        <v>500000</v>
      </c>
    </row>
    <row r="22" spans="2:8" ht="18" customHeight="1" x14ac:dyDescent="0.25">
      <c r="B22" s="21" t="s">
        <v>32</v>
      </c>
      <c r="C22" s="22">
        <v>30000</v>
      </c>
      <c r="D22" s="22">
        <v>30000</v>
      </c>
      <c r="E22" s="22">
        <v>20000</v>
      </c>
      <c r="F22" s="22">
        <v>5000</v>
      </c>
      <c r="G22" s="22">
        <v>5000</v>
      </c>
      <c r="H22" s="23">
        <f t="shared" si="2"/>
        <v>90000</v>
      </c>
    </row>
    <row r="23" spans="2:8" ht="18" customHeight="1" x14ac:dyDescent="0.25">
      <c r="B23" s="21"/>
      <c r="C23" s="22"/>
      <c r="D23" s="22"/>
      <c r="E23" s="22"/>
      <c r="F23" s="22"/>
      <c r="G23" s="22"/>
      <c r="H23" s="23">
        <f t="shared" si="2"/>
        <v>0</v>
      </c>
    </row>
    <row r="24" spans="2:8" ht="18" customHeight="1" x14ac:dyDescent="0.25">
      <c r="B24" s="21"/>
      <c r="C24" s="22"/>
      <c r="D24" s="22"/>
      <c r="E24" s="22"/>
      <c r="F24" s="22"/>
      <c r="G24" s="22"/>
      <c r="H24" s="23">
        <f t="shared" si="2"/>
        <v>0</v>
      </c>
    </row>
    <row r="25" spans="2:8" ht="18" customHeight="1" x14ac:dyDescent="0.25">
      <c r="B25" s="21"/>
      <c r="C25" s="22"/>
      <c r="D25" s="22"/>
      <c r="E25" s="22"/>
      <c r="F25" s="22"/>
      <c r="G25" s="22"/>
      <c r="H25" s="23">
        <f t="shared" si="2"/>
        <v>0</v>
      </c>
    </row>
    <row r="26" spans="2:8" s="16" customFormat="1" ht="22.15" customHeight="1" thickBot="1" x14ac:dyDescent="0.25">
      <c r="B26" s="27" t="s">
        <v>15</v>
      </c>
      <c r="C26" s="28">
        <f>SUM(C19:C25)</f>
        <v>260000</v>
      </c>
      <c r="D26" s="28">
        <f t="shared" ref="D26:G26" si="3">SUM(D19:D25)</f>
        <v>230000</v>
      </c>
      <c r="E26" s="28">
        <f t="shared" si="3"/>
        <v>220000</v>
      </c>
      <c r="F26" s="28">
        <f t="shared" si="3"/>
        <v>205000</v>
      </c>
      <c r="G26" s="28">
        <f t="shared" si="3"/>
        <v>195000</v>
      </c>
      <c r="H26" s="28">
        <f>SUM(H19:H25)</f>
        <v>1110000</v>
      </c>
    </row>
    <row r="27" spans="2:8" s="16" customFormat="1" ht="22.15" customHeight="1" thickBot="1" x14ac:dyDescent="0.25">
      <c r="B27" s="31" t="s">
        <v>2</v>
      </c>
      <c r="C27" s="32">
        <f>C17+C26</f>
        <v>700000</v>
      </c>
      <c r="D27" s="32">
        <f t="shared" ref="D27:G27" si="4">D17+D26</f>
        <v>305000</v>
      </c>
      <c r="E27" s="32">
        <f t="shared" si="4"/>
        <v>295000</v>
      </c>
      <c r="F27" s="32">
        <f t="shared" si="4"/>
        <v>255000</v>
      </c>
      <c r="G27" s="32">
        <f t="shared" si="4"/>
        <v>235000</v>
      </c>
      <c r="H27" s="32">
        <f>H17+H26</f>
        <v>1790000</v>
      </c>
    </row>
    <row r="28" spans="2:8" ht="8.1" customHeight="1" x14ac:dyDescent="0.25">
      <c r="B28" s="17"/>
      <c r="C28" s="12"/>
      <c r="D28" s="12"/>
      <c r="E28" s="12"/>
      <c r="F28" s="12"/>
      <c r="G28" s="12"/>
      <c r="H28" s="12"/>
    </row>
    <row r="29" spans="2:8" s="15" customFormat="1" ht="22.15" customHeight="1" x14ac:dyDescent="0.3">
      <c r="B29" s="56" t="s">
        <v>17</v>
      </c>
      <c r="C29" s="57"/>
      <c r="D29" s="57"/>
      <c r="E29" s="57"/>
      <c r="F29" s="57"/>
      <c r="G29" s="57"/>
      <c r="H29" s="57"/>
    </row>
    <row r="30" spans="2:8" ht="22.15" customHeight="1" x14ac:dyDescent="0.25">
      <c r="B30" s="39" t="s">
        <v>19</v>
      </c>
      <c r="C30" s="24" t="s">
        <v>3</v>
      </c>
      <c r="D30" s="24" t="s">
        <v>4</v>
      </c>
      <c r="E30" s="24" t="s">
        <v>5</v>
      </c>
      <c r="F30" s="24" t="s">
        <v>6</v>
      </c>
      <c r="G30" s="24" t="s">
        <v>7</v>
      </c>
      <c r="H30" s="45" t="s">
        <v>8</v>
      </c>
    </row>
    <row r="31" spans="2:8" ht="18" customHeight="1" x14ac:dyDescent="0.25">
      <c r="B31" s="40" t="s">
        <v>18</v>
      </c>
      <c r="C31" s="26"/>
      <c r="D31" s="26"/>
      <c r="E31" s="26"/>
      <c r="F31" s="26"/>
      <c r="G31" s="26"/>
      <c r="H31" s="46"/>
    </row>
    <row r="32" spans="2:8" s="16" customFormat="1" ht="18" customHeight="1" thickBot="1" x14ac:dyDescent="0.25">
      <c r="B32" s="41" t="s">
        <v>21</v>
      </c>
      <c r="C32" s="33">
        <f>C27</f>
        <v>700000</v>
      </c>
      <c r="D32" s="33">
        <f t="shared" ref="D32:H32" si="5">D27</f>
        <v>305000</v>
      </c>
      <c r="E32" s="33">
        <f t="shared" si="5"/>
        <v>295000</v>
      </c>
      <c r="F32" s="33">
        <f t="shared" si="5"/>
        <v>255000</v>
      </c>
      <c r="G32" s="33">
        <f t="shared" si="5"/>
        <v>235000</v>
      </c>
      <c r="H32" s="47">
        <f t="shared" si="5"/>
        <v>1790000</v>
      </c>
    </row>
    <row r="33" spans="2:12" ht="18" customHeight="1" x14ac:dyDescent="0.25">
      <c r="B33" s="42" t="s">
        <v>20</v>
      </c>
      <c r="C33" s="30"/>
      <c r="D33" s="30"/>
      <c r="E33" s="30"/>
      <c r="F33" s="30"/>
      <c r="G33" s="30"/>
      <c r="H33" s="48"/>
    </row>
    <row r="34" spans="2:12" s="16" customFormat="1" ht="18" customHeight="1" thickBot="1" x14ac:dyDescent="0.25">
      <c r="B34" s="41" t="s">
        <v>21</v>
      </c>
      <c r="C34" s="33">
        <f>D32</f>
        <v>305000</v>
      </c>
      <c r="D34" s="33">
        <f t="shared" ref="D34:E34" si="6">E32</f>
        <v>295000</v>
      </c>
      <c r="E34" s="33">
        <f t="shared" si="6"/>
        <v>255000</v>
      </c>
      <c r="F34" s="33">
        <f>G32</f>
        <v>235000</v>
      </c>
      <c r="G34" s="33"/>
      <c r="H34" s="47">
        <f>SUM(C34:G34)</f>
        <v>1090000</v>
      </c>
    </row>
    <row r="35" spans="2:12" s="16" customFormat="1" ht="18" customHeight="1" x14ac:dyDescent="0.2">
      <c r="B35" s="43" t="s">
        <v>22</v>
      </c>
      <c r="C35" s="34">
        <v>200000</v>
      </c>
      <c r="D35" s="34">
        <v>500000</v>
      </c>
      <c r="E35" s="34">
        <v>500000</v>
      </c>
      <c r="F35" s="34">
        <v>500000</v>
      </c>
      <c r="G35" s="34">
        <v>500000</v>
      </c>
      <c r="H35" s="49">
        <f>H32-H34</f>
        <v>700000</v>
      </c>
    </row>
    <row r="36" spans="2:12" s="16" customFormat="1" ht="18" customHeight="1" x14ac:dyDescent="0.2">
      <c r="B36" s="44" t="s">
        <v>23</v>
      </c>
      <c r="C36" s="23">
        <f>C35</f>
        <v>200000</v>
      </c>
      <c r="D36" s="23">
        <f>C36+D35</f>
        <v>700000</v>
      </c>
      <c r="E36" s="23">
        <f t="shared" ref="E36:G36" si="7">D36+E35</f>
        <v>1200000</v>
      </c>
      <c r="F36" s="23">
        <f t="shared" si="7"/>
        <v>1700000</v>
      </c>
      <c r="G36" s="23">
        <f t="shared" si="7"/>
        <v>2200000</v>
      </c>
      <c r="H36" s="50">
        <f>G36+H35</f>
        <v>2900000</v>
      </c>
    </row>
    <row r="37" spans="2:12" s="16" customFormat="1" ht="18" customHeight="1" x14ac:dyDescent="0.2">
      <c r="B37" s="44" t="s">
        <v>24</v>
      </c>
      <c r="C37" s="23">
        <f>C32</f>
        <v>700000</v>
      </c>
      <c r="D37" s="23">
        <f>C37+D32</f>
        <v>1005000</v>
      </c>
      <c r="E37" s="23">
        <f t="shared" ref="E37:H37" si="8">D37+E32</f>
        <v>1300000</v>
      </c>
      <c r="F37" s="23">
        <f t="shared" si="8"/>
        <v>1555000</v>
      </c>
      <c r="G37" s="23">
        <f t="shared" si="8"/>
        <v>1790000</v>
      </c>
      <c r="H37" s="50">
        <f t="shared" si="8"/>
        <v>3580000</v>
      </c>
    </row>
    <row r="38" spans="2:12" s="16" customFormat="1" ht="18" customHeight="1" x14ac:dyDescent="0.2">
      <c r="B38" s="43" t="s">
        <v>25</v>
      </c>
      <c r="C38" s="34">
        <f>C36-C37</f>
        <v>-500000</v>
      </c>
      <c r="D38" s="34">
        <f t="shared" ref="D38:H38" si="9">D36-D37</f>
        <v>-305000</v>
      </c>
      <c r="E38" s="34">
        <f t="shared" si="9"/>
        <v>-100000</v>
      </c>
      <c r="F38" s="34">
        <f t="shared" si="9"/>
        <v>145000</v>
      </c>
      <c r="G38" s="34">
        <f t="shared" si="9"/>
        <v>410000</v>
      </c>
      <c r="H38" s="49">
        <f t="shared" si="9"/>
        <v>-680000</v>
      </c>
    </row>
    <row r="39" spans="2:12" ht="18" customHeight="1" x14ac:dyDescent="0.25">
      <c r="B39" s="43" t="s">
        <v>39</v>
      </c>
      <c r="C39" s="51">
        <f>C38/C37</f>
        <v>-0.7142857142857143</v>
      </c>
      <c r="D39" s="51">
        <f t="shared" ref="D39:G39" si="10">D38/D37</f>
        <v>-0.30348258706467662</v>
      </c>
      <c r="E39" s="51">
        <f t="shared" si="10"/>
        <v>-7.6923076923076927E-2</v>
      </c>
      <c r="F39" s="51">
        <f t="shared" si="10"/>
        <v>9.3247588424437297E-2</v>
      </c>
      <c r="G39" s="51">
        <f t="shared" si="10"/>
        <v>0.22905027932960895</v>
      </c>
      <c r="H39" s="52">
        <f>H38/H37</f>
        <v>-0.18994413407821228</v>
      </c>
    </row>
    <row r="40" spans="2:12" ht="15.75" x14ac:dyDescent="0.25">
      <c r="B40" s="18"/>
      <c r="C40" s="12"/>
      <c r="D40" s="12"/>
    </row>
    <row r="41" spans="2:12" ht="15.75" x14ac:dyDescent="0.25">
      <c r="B41" s="18"/>
      <c r="C41" s="19"/>
      <c r="D41" s="18"/>
      <c r="L41" s="16"/>
    </row>
    <row r="42" spans="2:12" ht="15.75" x14ac:dyDescent="0.25">
      <c r="B42" s="18"/>
      <c r="C42" s="18"/>
      <c r="D42" s="18"/>
    </row>
    <row r="43" spans="2:12" ht="15.75" x14ac:dyDescent="0.25">
      <c r="B43" s="18"/>
      <c r="C43" s="20"/>
      <c r="D43" s="18"/>
    </row>
    <row r="44" spans="2:12" ht="15.75" x14ac:dyDescent="0.25">
      <c r="B44" s="18"/>
      <c r="C44" s="20"/>
      <c r="D44" s="18"/>
    </row>
    <row r="45" spans="2:12" ht="15.75" x14ac:dyDescent="0.25">
      <c r="B45" s="18"/>
      <c r="C45" s="18"/>
      <c r="D45" s="18"/>
    </row>
    <row r="46" spans="2:12" ht="15.75" x14ac:dyDescent="0.25">
      <c r="B46" s="18"/>
      <c r="C46" s="20"/>
      <c r="D46" s="18"/>
    </row>
  </sheetData>
  <mergeCells count="7">
    <mergeCell ref="B2:H2"/>
    <mergeCell ref="B29:H29"/>
    <mergeCell ref="C4:E4"/>
    <mergeCell ref="G4:H4"/>
    <mergeCell ref="C5:E5"/>
    <mergeCell ref="G5:H5"/>
    <mergeCell ref="B7:H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4ddd393a-e98a-4404-841f-c4becdd925a5}" enabled="0" method="" siteId="{4ddd393a-e98a-4404-841f-c4becdd925a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Benefit Analysis Dashboard</vt:lpstr>
      <vt:lpstr>Data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Prashanth Kumar Patil</cp:lastModifiedBy>
  <dcterms:created xsi:type="dcterms:W3CDTF">2016-01-28T17:42:09Z</dcterms:created>
  <dcterms:modified xsi:type="dcterms:W3CDTF">2023-11-10T01:52:49Z</dcterms:modified>
</cp:coreProperties>
</file>