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s_Excel_Practice\self_exercise\"/>
    </mc:Choice>
  </mc:AlternateContent>
  <xr:revisionPtr revIDLastSave="0" documentId="13_ncr:1_{3E0620BB-49D4-47D0-AF1E-3633B315FA96}" xr6:coauthVersionLast="47" xr6:coauthVersionMax="47" xr10:uidLastSave="{00000000-0000-0000-0000-000000000000}"/>
  <bookViews>
    <workbookView xWindow="-108" yWindow="-108" windowWidth="23256" windowHeight="12456" firstSheet="11" activeTab="13" xr2:uid="{00000000-000D-0000-FFFF-FFFF00000000}"/>
  </bookViews>
  <sheets>
    <sheet name="Exercises" sheetId="1" r:id="rId1"/>
    <sheet name="Linear Regression" sheetId="2" r:id="rId2"/>
    <sheet name="Advertising_Spend" sheetId="5" r:id="rId3"/>
    <sheet name="Temperature_IceCream" sheetId="6" r:id="rId4"/>
    <sheet name="Training_Productivity" sheetId="7" r:id="rId5"/>
    <sheet name="Followers_Traffic" sheetId="8" r:id="rId6"/>
    <sheet name="StudyHours_ExamScores" sheetId="9" r:id="rId7"/>
    <sheet name="Data Analysis Feature" sheetId="3" r:id="rId8"/>
    <sheet name="Customer_Purchases" sheetId="10" r:id="rId9"/>
    <sheet name="Housing_Prices" sheetId="11" r:id="rId10"/>
    <sheet name="Monthly_Sales" sheetId="12" r:id="rId11"/>
    <sheet name="Product_Variances" sheetId="13" r:id="rId12"/>
    <sheet name="Student_Scores" sheetId="14" r:id="rId13"/>
    <sheet name="Data Storytelling" sheetId="4" r:id="rId14"/>
    <sheet name="KPI_Overview" sheetId="15" r:id="rId15"/>
    <sheet name="Churn_Summary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4" l="1"/>
  <c r="F5" i="13" a="1"/>
  <c r="F5" i="13" s="1"/>
  <c r="E5" i="13" a="1"/>
  <c r="E5" i="13" s="1"/>
  <c r="F4" i="13" a="1"/>
  <c r="F4" i="13" s="1"/>
  <c r="E4" i="13" a="1"/>
  <c r="E4" i="13" s="1"/>
  <c r="F3" i="13" a="1"/>
  <c r="F3" i="13" s="1"/>
  <c r="E3" i="13" a="1"/>
  <c r="E3" i="13" s="1"/>
  <c r="C14" i="12"/>
  <c r="C13" i="12"/>
  <c r="C12" i="12"/>
  <c r="C11" i="12"/>
  <c r="C10" i="12"/>
  <c r="C9" i="12"/>
  <c r="C8" i="12"/>
  <c r="C7" i="12"/>
  <c r="C6" i="12"/>
  <c r="C5" i="12"/>
  <c r="C4" i="12"/>
  <c r="E7" i="11"/>
  <c r="E4" i="11"/>
  <c r="E3" i="11"/>
  <c r="E2" i="11"/>
  <c r="D2" i="10"/>
  <c r="D3" i="10"/>
  <c r="D4" i="10"/>
  <c r="D5" i="10"/>
  <c r="D6" i="10"/>
  <c r="D7" i="10"/>
  <c r="D8" i="10"/>
  <c r="D9" i="10"/>
  <c r="D10" i="10"/>
  <c r="E7" i="9" l="1"/>
  <c r="E4" i="9"/>
  <c r="E3" i="9"/>
  <c r="E2" i="9"/>
  <c r="E7" i="8"/>
  <c r="E4" i="8"/>
  <c r="E3" i="8"/>
  <c r="E2" i="8"/>
  <c r="E7" i="7"/>
  <c r="E4" i="7"/>
  <c r="E3" i="7"/>
  <c r="E2" i="7"/>
  <c r="E7" i="6"/>
  <c r="E4" i="6"/>
  <c r="E3" i="6"/>
  <c r="E2" i="6"/>
  <c r="E7" i="5"/>
  <c r="E4" i="5"/>
  <c r="E3" i="5"/>
  <c r="E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<sst xmlns="http://schemas.openxmlformats.org/spreadsheetml/2006/main" count="203" uniqueCount="111">
  <si>
    <t>Task</t>
  </si>
  <si>
    <t>Topic</t>
  </si>
  <si>
    <t>Challenges</t>
  </si>
  <si>
    <t>1</t>
  </si>
  <si>
    <t>Linear Regression</t>
  </si>
  <si>
    <t>Create a dataset with advertising spend and sales, and apply linear regression to predict future sales.</t>
  </si>
  <si>
    <t>2</t>
  </si>
  <si>
    <t>Use linear regression to find the relationship between temperature and ice cream sales.</t>
  </si>
  <si>
    <t>3</t>
  </si>
  <si>
    <t>Predict employee productivity based on hours of training using linear regression.</t>
  </si>
  <si>
    <t>4</t>
  </si>
  <si>
    <t>Model the correlation between social media followers and website traffic using linear regression.</t>
  </si>
  <si>
    <t>Determine the effect of study hours on exam scores using linear regression.</t>
  </si>
  <si>
    <t>5</t>
  </si>
  <si>
    <t>Data Analysis Feature</t>
  </si>
  <si>
    <t>Use the 'Data Analysis' Toolpak to generate descriptive statistics for a dataset on customer purchases.</t>
  </si>
  <si>
    <t>Apply regression analysis using the Data Analysis Toolpak to a housing price dataset.</t>
  </si>
  <si>
    <t>6</t>
  </si>
  <si>
    <t>Perform a moving average forecast for monthly sales using Data Analysis Toolpak.</t>
  </si>
  <si>
    <t>Compare variance and standard deviation between product categories using the Toolpak.</t>
  </si>
  <si>
    <t>Perform a t-test using Data Analysis on pre-test and post-test scores of students.</t>
  </si>
  <si>
    <t>Data Storytelling</t>
  </si>
  <si>
    <t>Use conditional formatting to visually represent KPIs across departments.</t>
  </si>
  <si>
    <t>Build a data summary with visuals that explain customer churn reasons.</t>
  </si>
  <si>
    <t>Advertising Spend ($k)</t>
  </si>
  <si>
    <t>Sales ($k)</t>
  </si>
  <si>
    <t>Slope</t>
  </si>
  <si>
    <t>Intercept</t>
  </si>
  <si>
    <t>R-squared</t>
  </si>
  <si>
    <t>Future Spend</t>
  </si>
  <si>
    <t>Predicted Sales ($k)</t>
  </si>
  <si>
    <t>Temperature (°C)</t>
  </si>
  <si>
    <t>Ice Cream Sales ($)</t>
  </si>
  <si>
    <t>Future Temp</t>
  </si>
  <si>
    <t>Predicted Ice Cream Sales ($)</t>
  </si>
  <si>
    <t>Training Hours</t>
  </si>
  <si>
    <t>Productivity Score</t>
  </si>
  <si>
    <t>Future Hours</t>
  </si>
  <si>
    <t>Predicted Productivity Score</t>
  </si>
  <si>
    <t>Followers (k)</t>
  </si>
  <si>
    <t>Website Traffic (k)</t>
  </si>
  <si>
    <t>Future Followers</t>
  </si>
  <si>
    <t>Predicted Website Traffic (k)</t>
  </si>
  <si>
    <t>Study Hours</t>
  </si>
  <si>
    <t>Exam Score</t>
  </si>
  <si>
    <t>Predicted Exam Score</t>
  </si>
  <si>
    <t>Advertising Spend</t>
  </si>
  <si>
    <t>Temperature Ice-cream</t>
  </si>
  <si>
    <t>Traning Productivity</t>
  </si>
  <si>
    <t>Follows Traffic</t>
  </si>
  <si>
    <t>Study-hours Exam-scores</t>
  </si>
  <si>
    <t>Purchase Amount ($)</t>
  </si>
  <si>
    <t>Count</t>
  </si>
  <si>
    <t>Mean</t>
  </si>
  <si>
    <t>Std Dev</t>
  </si>
  <si>
    <t>Min</t>
  </si>
  <si>
    <t>1st Quartile</t>
  </si>
  <si>
    <t>Median</t>
  </si>
  <si>
    <t>3rd Quartile</t>
  </si>
  <si>
    <t>Max</t>
  </si>
  <si>
    <t>Sum</t>
  </si>
  <si>
    <t>Square Footage</t>
  </si>
  <si>
    <t>Price ($k)</t>
  </si>
  <si>
    <t>Future Sq Ft</t>
  </si>
  <si>
    <t>Predicted Price ($k)</t>
  </si>
  <si>
    <t>Month</t>
  </si>
  <si>
    <t>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</si>
  <si>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</si>
  <si>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</si>
  <si>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</si>
  <si>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</si>
  <si>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</si>
  <si>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</si>
  <si>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</si>
  <si>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</si>
  <si>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</si>
  <si>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</si>
  <si>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</si>
  <si>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</si>
  <si>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3-Mo MA</t>
  </si>
  <si>
    <t>Forecast</t>
  </si>
  <si>
    <t>Category</t>
  </si>
  <si>
    <t>Value</t>
  </si>
  <si>
    <t>A</t>
  </si>
  <si>
    <t>B</t>
  </si>
  <si>
    <t>C</t>
  </si>
  <si>
    <t>Variance</t>
  </si>
  <si>
    <t>Pre-Test</t>
  </si>
  <si>
    <t>Post-Test</t>
  </si>
  <si>
    <t>T-Test p-value</t>
  </si>
  <si>
    <t>Data Analisis</t>
  </si>
  <si>
    <t>Customer Purchases</t>
  </si>
  <si>
    <t>Housing Prices</t>
  </si>
  <si>
    <t>Monthly Sales</t>
  </si>
  <si>
    <t>Product Variances</t>
  </si>
  <si>
    <t>Student Scores</t>
  </si>
  <si>
    <t>File Links</t>
  </si>
  <si>
    <t>Data Analisis Feature</t>
  </si>
  <si>
    <t>Data Story Telling</t>
  </si>
  <si>
    <t>Department</t>
  </si>
  <si>
    <t>KPI</t>
  </si>
  <si>
    <t>Marketing</t>
  </si>
  <si>
    <t>Finance</t>
  </si>
  <si>
    <t>HR</t>
  </si>
  <si>
    <t>IT</t>
  </si>
  <si>
    <t>Reason</t>
  </si>
  <si>
    <t>Price</t>
  </si>
  <si>
    <t>Service</t>
  </si>
  <si>
    <t>Product</t>
  </si>
  <si>
    <t>KPI Overview</t>
  </si>
  <si>
    <t>Curn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</si>
</sst>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36"/>
      <color theme="1"/>
      <name val="Calibri"/>
      <family val="2"/>
      <scheme val="minor"/>
    </font>
    <font>
      <sz val="20"/>
      <color theme="10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1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8" fillId="5" borderId="2" xfId="1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Churn Reasons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Churn_Summary!$B$1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Churn_Summary!$A$2:$A$4</c:f>
              <c:strCache>
                <c:ptCount val="3"/>
                <c:pt idx="0">
                  <c:v>Price</c:v>
                </c:pt>
                <c:pt idx="1">
                  <c:v>Service</c:v>
                </c:pt>
                <c:pt idx="2">
                  <c:v>Product</c:v>
                </c:pt>
              </c:strCache>
            </c:strRef>
          </c:cat>
          <c:val>
            <c:numRef>
              <c:f>Churn_Summary!$B$2:$B$4</c:f>
              <c:numCache>
                <c:formatCode>General</c:formatCode>
                <c:ptCount val="3"/>
                <c:pt idx="0">
                  <c:v>110</c:v>
                </c:pt>
                <c:pt idx="1">
                  <c:v>25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B0-455C-B4D8-F6A054796F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0640000"/>
        <c:axId val="1140640960"/>
      </c:barChart>
      <c:catAx>
        <c:axId val="1140640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640960"/>
        <c:crosses val="autoZero"/>
        <c:auto val="1"/>
        <c:lblAlgn val="ctr"/>
        <c:lblOffset val="100"/>
        <c:noMultiLvlLbl val="0"/>
      </c:catAx>
      <c:valAx>
        <c:axId val="114064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640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12</xdr:col>
      <xdr:colOff>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708AB5-56D0-E9D9-87CC-A1E7A5C0B6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C75AE3-5006-4C43-884B-54D7794FC8DE}" name="ChurnReasons" displayName="ChurnReasons" ref="A1:B4" totalsRowShown="0" headerRowDxfId="0">
  <autoFilter ref="A1:B4" xr:uid="{92C75AE3-5006-4C43-884B-54D7794FC8DE}"/>
  <tableColumns count="2">
    <tableColumn id="1" xr3:uid="{5C11D6D1-17D2-4827-984B-04BC5F1B3B15}" name="Reason"/>
    <tableColumn id="2" xr3:uid="{B1A51592-E3A7-4EAE-BB8E-54C612361F42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773C4FD-12BD-4F84-AFED-704C20819FAF}">
  <we:reference id="wa200006068" version="1.0.4.2" store="en-US" storeType="OMEX"/>
  <we:alternateReferences>
    <we:reference id="wa200006068" version="1.0.4.2" store="WA200006068" storeType="OMEX"/>
  </we:alternateReferences>
  <we:properties>
    <we:property name="Office.AutoShowTaskpaneWithDocument" value="true"/>
    <we:property name="workbook-id" value="&quot;7dd24f06-3d7b-499f-8184-113b0215c72d&quot;"/>
    <we:property name="workbook-title" value="&quot;3.2_answer.xlsx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_xldudf_ROSIE_LLM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7"/>
  <sheetViews>
    <sheetView workbookViewId="0">
      <selection activeCell="K16" sqref="K16"/>
    </sheetView>
  </sheetViews>
  <sheetFormatPr defaultColWidth="14.44140625" defaultRowHeight="15" customHeight="1" x14ac:dyDescent="0.3"/>
  <cols>
    <col min="1" max="1" width="4.77734375" bestFit="1" customWidth="1"/>
    <col min="2" max="2" width="18.6640625" bestFit="1" customWidth="1"/>
    <col min="3" max="3" width="85.6640625" bestFit="1" customWidth="1"/>
    <col min="4" max="6" width="8.6640625" customWidth="1"/>
    <col min="7" max="7" width="22.77734375" customWidth="1"/>
    <col min="8" max="27" width="8.6640625" customWidth="1"/>
  </cols>
  <sheetData>
    <row r="1" spans="1:27" ht="14.4" x14ac:dyDescent="0.3">
      <c r="A1" s="1" t="s">
        <v>0</v>
      </c>
      <c r="B1" s="1" t="s">
        <v>1</v>
      </c>
      <c r="C1" s="1" t="s">
        <v>2</v>
      </c>
      <c r="D1" s="2"/>
      <c r="E1" s="13" t="s">
        <v>96</v>
      </c>
      <c r="F1" s="13"/>
      <c r="G1" s="1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4" x14ac:dyDescent="0.3">
      <c r="A2" s="3" t="s">
        <v>3</v>
      </c>
      <c r="B2" s="3" t="s">
        <v>4</v>
      </c>
      <c r="C2" s="4" t="s">
        <v>5</v>
      </c>
      <c r="D2" s="2"/>
      <c r="E2" s="13"/>
      <c r="F2" s="13"/>
      <c r="G2" s="1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4.4" x14ac:dyDescent="0.3">
      <c r="A3" s="3" t="s">
        <v>6</v>
      </c>
      <c r="B3" s="3" t="s">
        <v>4</v>
      </c>
      <c r="C3" s="4" t="s">
        <v>7</v>
      </c>
      <c r="D3" s="2"/>
      <c r="E3" s="13"/>
      <c r="F3" s="13"/>
      <c r="G3" s="1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4.4" x14ac:dyDescent="0.3">
      <c r="A4" s="3" t="s">
        <v>8</v>
      </c>
      <c r="B4" s="6" t="s">
        <v>4</v>
      </c>
      <c r="C4" s="4" t="s">
        <v>9</v>
      </c>
      <c r="D4" s="2"/>
      <c r="E4" s="13"/>
      <c r="F4" s="13"/>
      <c r="G4" s="1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4.4" x14ac:dyDescent="0.3">
      <c r="A5" s="3" t="s">
        <v>10</v>
      </c>
      <c r="B5" s="3" t="s">
        <v>4</v>
      </c>
      <c r="C5" s="4" t="s">
        <v>11</v>
      </c>
      <c r="D5" s="2"/>
      <c r="E5" s="15" t="s">
        <v>4</v>
      </c>
      <c r="F5" s="15"/>
      <c r="G5" s="1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4.4" x14ac:dyDescent="0.3">
      <c r="A6" s="3">
        <v>5</v>
      </c>
      <c r="B6" s="3" t="s">
        <v>4</v>
      </c>
      <c r="C6" s="4" t="s">
        <v>12</v>
      </c>
      <c r="D6" s="2"/>
      <c r="E6" s="15"/>
      <c r="F6" s="15"/>
      <c r="G6" s="1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4.4" x14ac:dyDescent="0.3">
      <c r="A7" s="3" t="s">
        <v>13</v>
      </c>
      <c r="B7" s="6" t="s">
        <v>14</v>
      </c>
      <c r="C7" s="4" t="s">
        <v>15</v>
      </c>
      <c r="D7" s="2"/>
      <c r="E7" s="15"/>
      <c r="F7" s="15"/>
      <c r="G7" s="1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4.4" x14ac:dyDescent="0.3">
      <c r="A8" s="3">
        <v>6</v>
      </c>
      <c r="B8" s="3" t="s">
        <v>14</v>
      </c>
      <c r="C8" s="4" t="s">
        <v>16</v>
      </c>
      <c r="D8" s="2"/>
      <c r="E8" s="15" t="s">
        <v>97</v>
      </c>
      <c r="F8" s="15"/>
      <c r="G8" s="1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4.4" x14ac:dyDescent="0.3">
      <c r="A9" s="3" t="s">
        <v>17</v>
      </c>
      <c r="B9" s="3" t="s">
        <v>14</v>
      </c>
      <c r="C9" s="4" t="s">
        <v>18</v>
      </c>
      <c r="D9" s="2"/>
      <c r="E9" s="15"/>
      <c r="F9" s="15"/>
      <c r="G9" s="1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4.4" x14ac:dyDescent="0.3">
      <c r="A10" s="3">
        <v>7</v>
      </c>
      <c r="B10" s="3" t="s">
        <v>14</v>
      </c>
      <c r="C10" s="4" t="s">
        <v>19</v>
      </c>
      <c r="D10" s="2"/>
      <c r="E10" s="15"/>
      <c r="F10" s="15"/>
      <c r="G10" s="1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4.4" x14ac:dyDescent="0.3">
      <c r="A11" s="3">
        <v>8</v>
      </c>
      <c r="B11" s="3" t="s">
        <v>14</v>
      </c>
      <c r="C11" s="4" t="s">
        <v>20</v>
      </c>
      <c r="D11" s="2"/>
      <c r="E11" s="15" t="s">
        <v>98</v>
      </c>
      <c r="F11" s="15"/>
      <c r="G11" s="1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4.4" x14ac:dyDescent="0.3">
      <c r="A12" s="3">
        <v>9</v>
      </c>
      <c r="B12" s="3" t="s">
        <v>21</v>
      </c>
      <c r="C12" s="4" t="s">
        <v>22</v>
      </c>
      <c r="D12" s="2"/>
      <c r="E12" s="15"/>
      <c r="F12" s="15"/>
      <c r="G12" s="1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4.4" x14ac:dyDescent="0.3">
      <c r="A13" s="3">
        <v>10</v>
      </c>
      <c r="B13" s="6" t="s">
        <v>21</v>
      </c>
      <c r="C13" s="4" t="s">
        <v>23</v>
      </c>
      <c r="D13" s="2"/>
      <c r="E13" s="15"/>
      <c r="F13" s="15"/>
      <c r="G13" s="1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4.4" x14ac:dyDescent="0.3">
      <c r="A14" s="2"/>
      <c r="B14" s="2"/>
      <c r="C14" s="5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4.4" x14ac:dyDescent="0.3">
      <c r="A15" s="2"/>
      <c r="B15" s="2"/>
      <c r="C15" s="5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4.4" x14ac:dyDescent="0.3">
      <c r="A16" s="2"/>
      <c r="B16" s="2"/>
      <c r="C16" s="5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4.4" x14ac:dyDescent="0.3">
      <c r="A17" s="2"/>
      <c r="B17" s="2"/>
      <c r="C17" s="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3">
      <c r="A18" s="2"/>
      <c r="B18" s="2"/>
      <c r="C18" s="5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3">
      <c r="A19" s="2"/>
      <c r="B19" s="2"/>
      <c r="C19" s="5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3">
      <c r="A20" s="2"/>
      <c r="B20" s="2"/>
      <c r="C20" s="5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3">
      <c r="A21" s="2"/>
      <c r="B21" s="2"/>
      <c r="C21" s="5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3">
      <c r="A22" s="2"/>
      <c r="B22" s="2"/>
      <c r="C22" s="5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3">
      <c r="A23" s="2"/>
      <c r="B23" s="2"/>
      <c r="C23" s="5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3">
      <c r="A24" s="2"/>
      <c r="B24" s="2"/>
      <c r="C24" s="5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3">
      <c r="A25" s="2"/>
      <c r="B25" s="2"/>
      <c r="C25" s="5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3">
      <c r="A26" s="2"/>
      <c r="B26" s="2"/>
      <c r="C26" s="5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3">
      <c r="A27" s="2"/>
      <c r="B27" s="2"/>
      <c r="C27" s="5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3">
      <c r="A28" s="2"/>
      <c r="B28" s="2"/>
      <c r="C28" s="5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3">
      <c r="A29" s="2"/>
      <c r="B29" s="2"/>
      <c r="C29" s="5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3">
      <c r="A30" s="2"/>
      <c r="B30" s="2"/>
      <c r="C30" s="5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3">
      <c r="A31" s="2"/>
      <c r="B31" s="2"/>
      <c r="C31" s="5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3">
      <c r="A32" s="2"/>
      <c r="B32" s="2"/>
      <c r="C32" s="5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3">
      <c r="A33" s="2"/>
      <c r="B33" s="2"/>
      <c r="C33" s="5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x14ac:dyDescent="0.3">
      <c r="A34" s="2"/>
      <c r="B34" s="2"/>
      <c r="C34" s="5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3">
      <c r="A35" s="2"/>
      <c r="B35" s="2"/>
      <c r="C35" s="5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x14ac:dyDescent="0.3">
      <c r="A36" s="2"/>
      <c r="B36" s="2"/>
      <c r="C36" s="5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 x14ac:dyDescent="0.3">
      <c r="A37" s="2"/>
      <c r="B37" s="2"/>
      <c r="C37" s="5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 x14ac:dyDescent="0.3">
      <c r="A38" s="2"/>
      <c r="B38" s="2"/>
      <c r="C38" s="5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 x14ac:dyDescent="0.3">
      <c r="A39" s="2"/>
      <c r="B39" s="2"/>
      <c r="C39" s="5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 x14ac:dyDescent="0.3">
      <c r="A40" s="2"/>
      <c r="B40" s="2"/>
      <c r="C40" s="5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 x14ac:dyDescent="0.3">
      <c r="A41" s="2"/>
      <c r="B41" s="2"/>
      <c r="C41" s="5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 x14ac:dyDescent="0.3">
      <c r="A42" s="2"/>
      <c r="B42" s="2"/>
      <c r="C42" s="5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 x14ac:dyDescent="0.3">
      <c r="A43" s="2"/>
      <c r="B43" s="2"/>
      <c r="C43" s="5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 x14ac:dyDescent="0.3">
      <c r="A44" s="2"/>
      <c r="B44" s="2"/>
      <c r="C44" s="5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 x14ac:dyDescent="0.3">
      <c r="A45" s="2"/>
      <c r="B45" s="2"/>
      <c r="C45" s="5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 x14ac:dyDescent="0.3">
      <c r="A46" s="2"/>
      <c r="B46" s="2"/>
      <c r="C46" s="5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 x14ac:dyDescent="0.3">
      <c r="A47" s="2"/>
      <c r="B47" s="2"/>
      <c r="C47" s="5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customHeight="1" x14ac:dyDescent="0.3">
      <c r="A48" s="2"/>
      <c r="B48" s="2"/>
      <c r="C48" s="5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customHeight="1" x14ac:dyDescent="0.3">
      <c r="A49" s="2"/>
      <c r="B49" s="2"/>
      <c r="C49" s="5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customHeight="1" x14ac:dyDescent="0.3">
      <c r="A50" s="2"/>
      <c r="B50" s="2"/>
      <c r="C50" s="5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customHeight="1" x14ac:dyDescent="0.3">
      <c r="A51" s="2"/>
      <c r="B51" s="2"/>
      <c r="C51" s="5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75" customHeight="1" x14ac:dyDescent="0.3">
      <c r="A52" s="2"/>
      <c r="B52" s="2"/>
      <c r="C52" s="5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75" customHeight="1" x14ac:dyDescent="0.3">
      <c r="A53" s="2"/>
      <c r="B53" s="2"/>
      <c r="C53" s="5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 customHeight="1" x14ac:dyDescent="0.3">
      <c r="A54" s="2"/>
      <c r="B54" s="2"/>
      <c r="C54" s="5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75" customHeight="1" x14ac:dyDescent="0.3">
      <c r="A55" s="2"/>
      <c r="B55" s="2"/>
      <c r="C55" s="5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customHeight="1" x14ac:dyDescent="0.3">
      <c r="A56" s="2"/>
      <c r="B56" s="2"/>
      <c r="C56" s="5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75" customHeight="1" x14ac:dyDescent="0.3">
      <c r="A57" s="2"/>
      <c r="B57" s="2"/>
      <c r="C57" s="5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customHeight="1" x14ac:dyDescent="0.3">
      <c r="A58" s="2"/>
      <c r="B58" s="2"/>
      <c r="C58" s="5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75" customHeight="1" x14ac:dyDescent="0.3">
      <c r="A59" s="2"/>
      <c r="B59" s="2"/>
      <c r="C59" s="5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75" customHeight="1" x14ac:dyDescent="0.3">
      <c r="A60" s="2"/>
      <c r="B60" s="2"/>
      <c r="C60" s="5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75" customHeight="1" x14ac:dyDescent="0.3">
      <c r="A61" s="2"/>
      <c r="B61" s="2"/>
      <c r="C61" s="5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75" customHeight="1" x14ac:dyDescent="0.3">
      <c r="A62" s="2"/>
      <c r="B62" s="2"/>
      <c r="C62" s="5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customHeight="1" x14ac:dyDescent="0.3">
      <c r="A63" s="2"/>
      <c r="B63" s="2"/>
      <c r="C63" s="5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 customHeight="1" x14ac:dyDescent="0.3">
      <c r="A64" s="2"/>
      <c r="B64" s="2"/>
      <c r="C64" s="5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 customHeight="1" x14ac:dyDescent="0.3">
      <c r="A65" s="2"/>
      <c r="B65" s="2"/>
      <c r="C65" s="5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 customHeight="1" x14ac:dyDescent="0.3">
      <c r="A66" s="2"/>
      <c r="B66" s="2"/>
      <c r="C66" s="5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 customHeight="1" x14ac:dyDescent="0.3">
      <c r="A67" s="2"/>
      <c r="B67" s="2"/>
      <c r="C67" s="5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 customHeight="1" x14ac:dyDescent="0.3">
      <c r="A68" s="2"/>
      <c r="B68" s="2"/>
      <c r="C68" s="5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 customHeight="1" x14ac:dyDescent="0.3">
      <c r="A69" s="2"/>
      <c r="B69" s="2"/>
      <c r="C69" s="5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 customHeight="1" x14ac:dyDescent="0.3">
      <c r="A70" s="2"/>
      <c r="B70" s="2"/>
      <c r="C70" s="5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 customHeight="1" x14ac:dyDescent="0.3">
      <c r="A71" s="2"/>
      <c r="B71" s="2"/>
      <c r="C71" s="5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75" customHeight="1" x14ac:dyDescent="0.3">
      <c r="A72" s="2"/>
      <c r="B72" s="2"/>
      <c r="C72" s="5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75" customHeight="1" x14ac:dyDescent="0.3">
      <c r="A73" s="2"/>
      <c r="B73" s="2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75" customHeight="1" x14ac:dyDescent="0.3">
      <c r="A74" s="2"/>
      <c r="B74" s="2"/>
      <c r="C74" s="5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 customHeight="1" x14ac:dyDescent="0.3">
      <c r="A75" s="2"/>
      <c r="B75" s="2"/>
      <c r="C75" s="5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 customHeight="1" x14ac:dyDescent="0.3">
      <c r="A76" s="2"/>
      <c r="B76" s="2"/>
      <c r="C76" s="5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75" customHeight="1" x14ac:dyDescent="0.3">
      <c r="A77" s="2"/>
      <c r="B77" s="2"/>
      <c r="C77" s="5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75" customHeight="1" x14ac:dyDescent="0.3">
      <c r="A78" s="2"/>
      <c r="B78" s="2"/>
      <c r="C78" s="5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 customHeight="1" x14ac:dyDescent="0.3">
      <c r="A79" s="2"/>
      <c r="B79" s="2"/>
      <c r="C79" s="5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 customHeight="1" x14ac:dyDescent="0.3">
      <c r="A80" s="2"/>
      <c r="B80" s="2"/>
      <c r="C80" s="5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 customHeight="1" x14ac:dyDescent="0.3">
      <c r="A81" s="2"/>
      <c r="B81" s="2"/>
      <c r="C81" s="5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75" customHeight="1" x14ac:dyDescent="0.3">
      <c r="A82" s="2"/>
      <c r="B82" s="2"/>
      <c r="C82" s="5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75" customHeight="1" x14ac:dyDescent="0.3">
      <c r="A83" s="2"/>
      <c r="B83" s="2"/>
      <c r="C83" s="5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 customHeight="1" x14ac:dyDescent="0.3">
      <c r="A84" s="2"/>
      <c r="B84" s="2"/>
      <c r="C84" s="5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75" customHeight="1" x14ac:dyDescent="0.3">
      <c r="A85" s="2"/>
      <c r="B85" s="2"/>
      <c r="C85" s="5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 customHeight="1" x14ac:dyDescent="0.3">
      <c r="A86" s="2"/>
      <c r="B86" s="2"/>
      <c r="C86" s="5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75" customHeight="1" x14ac:dyDescent="0.3">
      <c r="A87" s="2"/>
      <c r="B87" s="2"/>
      <c r="C87" s="5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75" customHeight="1" x14ac:dyDescent="0.3">
      <c r="A88" s="2"/>
      <c r="B88" s="2"/>
      <c r="C88" s="5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75" customHeight="1" x14ac:dyDescent="0.3">
      <c r="A89" s="2"/>
      <c r="B89" s="2"/>
      <c r="C89" s="5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75" customHeight="1" x14ac:dyDescent="0.3">
      <c r="A90" s="2"/>
      <c r="B90" s="2"/>
      <c r="C90" s="5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75" customHeight="1" x14ac:dyDescent="0.3">
      <c r="A91" s="2"/>
      <c r="B91" s="2"/>
      <c r="C91" s="5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75" customHeight="1" x14ac:dyDescent="0.3">
      <c r="A92" s="2"/>
      <c r="B92" s="2"/>
      <c r="C92" s="5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75" customHeight="1" x14ac:dyDescent="0.3">
      <c r="A93" s="2"/>
      <c r="B93" s="2"/>
      <c r="C93" s="5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 customHeight="1" x14ac:dyDescent="0.3">
      <c r="A94" s="2"/>
      <c r="B94" s="2"/>
      <c r="C94" s="5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 customHeight="1" x14ac:dyDescent="0.3">
      <c r="A95" s="2"/>
      <c r="B95" s="2"/>
      <c r="C95" s="5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 customHeight="1" x14ac:dyDescent="0.3">
      <c r="A96" s="2"/>
      <c r="B96" s="2"/>
      <c r="C96" s="5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 customHeight="1" x14ac:dyDescent="0.3">
      <c r="A97" s="2"/>
      <c r="B97" s="2"/>
      <c r="C97" s="5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 customHeight="1" x14ac:dyDescent="0.3">
      <c r="A98" s="2"/>
      <c r="B98" s="2"/>
      <c r="C98" s="5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 customHeight="1" x14ac:dyDescent="0.3">
      <c r="A99" s="2"/>
      <c r="B99" s="2"/>
      <c r="C99" s="5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 customHeight="1" x14ac:dyDescent="0.3">
      <c r="A100" s="2"/>
      <c r="B100" s="2"/>
      <c r="C100" s="5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customHeight="1" x14ac:dyDescent="0.3">
      <c r="A101" s="2"/>
      <c r="B101" s="2"/>
      <c r="C101" s="5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 customHeight="1" x14ac:dyDescent="0.3">
      <c r="A102" s="2"/>
      <c r="B102" s="2"/>
      <c r="C102" s="5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 customHeight="1" x14ac:dyDescent="0.3">
      <c r="A103" s="2"/>
      <c r="B103" s="2"/>
      <c r="C103" s="5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 customHeight="1" x14ac:dyDescent="0.3">
      <c r="A104" s="2"/>
      <c r="B104" s="2"/>
      <c r="C104" s="5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 customHeight="1" x14ac:dyDescent="0.3">
      <c r="A105" s="2"/>
      <c r="B105" s="2"/>
      <c r="C105" s="5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75" customHeight="1" x14ac:dyDescent="0.3">
      <c r="A106" s="2"/>
      <c r="B106" s="2"/>
      <c r="C106" s="5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customHeight="1" x14ac:dyDescent="0.3">
      <c r="A107" s="2"/>
      <c r="B107" s="2"/>
      <c r="C107" s="5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 customHeight="1" x14ac:dyDescent="0.3">
      <c r="A108" s="2"/>
      <c r="B108" s="2"/>
      <c r="C108" s="5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75" customHeight="1" x14ac:dyDescent="0.3">
      <c r="A109" s="2"/>
      <c r="B109" s="2"/>
      <c r="C109" s="5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75" customHeight="1" x14ac:dyDescent="0.3">
      <c r="A110" s="2"/>
      <c r="B110" s="2"/>
      <c r="C110" s="5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75" customHeight="1" x14ac:dyDescent="0.3">
      <c r="A111" s="2"/>
      <c r="B111" s="2"/>
      <c r="C111" s="5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75" customHeight="1" x14ac:dyDescent="0.3">
      <c r="A112" s="2"/>
      <c r="B112" s="2"/>
      <c r="C112" s="5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75" customHeight="1" x14ac:dyDescent="0.3">
      <c r="A113" s="2"/>
      <c r="B113" s="2"/>
      <c r="C113" s="5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75" customHeight="1" x14ac:dyDescent="0.3">
      <c r="A114" s="2"/>
      <c r="B114" s="2"/>
      <c r="C114" s="5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75" customHeight="1" x14ac:dyDescent="0.3">
      <c r="A115" s="2"/>
      <c r="B115" s="2"/>
      <c r="C115" s="5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75" customHeight="1" x14ac:dyDescent="0.3">
      <c r="A116" s="2"/>
      <c r="B116" s="2"/>
      <c r="C116" s="5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75" customHeight="1" x14ac:dyDescent="0.3">
      <c r="A117" s="2"/>
      <c r="B117" s="2"/>
      <c r="C117" s="5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75" customHeight="1" x14ac:dyDescent="0.3">
      <c r="A118" s="2"/>
      <c r="B118" s="2"/>
      <c r="C118" s="5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75" customHeight="1" x14ac:dyDescent="0.3">
      <c r="A119" s="2"/>
      <c r="B119" s="2"/>
      <c r="C119" s="5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75" customHeight="1" x14ac:dyDescent="0.3">
      <c r="A120" s="2"/>
      <c r="B120" s="2"/>
      <c r="C120" s="5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75" customHeight="1" x14ac:dyDescent="0.3">
      <c r="A121" s="2"/>
      <c r="B121" s="2"/>
      <c r="C121" s="5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75" customHeight="1" x14ac:dyDescent="0.3">
      <c r="A122" s="2"/>
      <c r="B122" s="2"/>
      <c r="C122" s="5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75" customHeight="1" x14ac:dyDescent="0.3">
      <c r="A123" s="2"/>
      <c r="B123" s="2"/>
      <c r="C123" s="5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 customHeight="1" x14ac:dyDescent="0.3">
      <c r="A124" s="2"/>
      <c r="B124" s="2"/>
      <c r="C124" s="5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75" customHeight="1" x14ac:dyDescent="0.3">
      <c r="A125" s="2"/>
      <c r="B125" s="2"/>
      <c r="C125" s="5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75" customHeight="1" x14ac:dyDescent="0.3">
      <c r="A126" s="2"/>
      <c r="B126" s="2"/>
      <c r="C126" s="5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75" customHeight="1" x14ac:dyDescent="0.3">
      <c r="A127" s="2"/>
      <c r="B127" s="2"/>
      <c r="C127" s="5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75" customHeight="1" x14ac:dyDescent="0.3">
      <c r="A128" s="2"/>
      <c r="B128" s="2"/>
      <c r="C128" s="5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75" customHeight="1" x14ac:dyDescent="0.3">
      <c r="A129" s="2"/>
      <c r="B129" s="2"/>
      <c r="C129" s="5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 customHeight="1" x14ac:dyDescent="0.3">
      <c r="A130" s="2"/>
      <c r="B130" s="2"/>
      <c r="C130" s="5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 customHeight="1" x14ac:dyDescent="0.3">
      <c r="A131" s="2"/>
      <c r="B131" s="2"/>
      <c r="C131" s="5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 customHeight="1" x14ac:dyDescent="0.3">
      <c r="A132" s="2"/>
      <c r="B132" s="2"/>
      <c r="C132" s="5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 customHeight="1" x14ac:dyDescent="0.3">
      <c r="A133" s="2"/>
      <c r="B133" s="2"/>
      <c r="C133" s="5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 customHeight="1" x14ac:dyDescent="0.3">
      <c r="A134" s="2"/>
      <c r="B134" s="2"/>
      <c r="C134" s="5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 customHeight="1" x14ac:dyDescent="0.3">
      <c r="A135" s="2"/>
      <c r="B135" s="2"/>
      <c r="C135" s="5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 customHeight="1" x14ac:dyDescent="0.3">
      <c r="A136" s="2"/>
      <c r="B136" s="2"/>
      <c r="C136" s="5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 customHeight="1" x14ac:dyDescent="0.3">
      <c r="A137" s="2"/>
      <c r="B137" s="2"/>
      <c r="C137" s="5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 customHeight="1" x14ac:dyDescent="0.3">
      <c r="A138" s="2"/>
      <c r="B138" s="2"/>
      <c r="C138" s="5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 customHeight="1" x14ac:dyDescent="0.3">
      <c r="A139" s="2"/>
      <c r="B139" s="2"/>
      <c r="C139" s="5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 customHeight="1" x14ac:dyDescent="0.3">
      <c r="A140" s="2"/>
      <c r="B140" s="2"/>
      <c r="C140" s="5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75" customHeight="1" x14ac:dyDescent="0.3">
      <c r="A141" s="2"/>
      <c r="B141" s="2"/>
      <c r="C141" s="5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75" customHeight="1" x14ac:dyDescent="0.3">
      <c r="A142" s="2"/>
      <c r="B142" s="2"/>
      <c r="C142" s="5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 customHeight="1" x14ac:dyDescent="0.3">
      <c r="A143" s="2"/>
      <c r="B143" s="2"/>
      <c r="C143" s="5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75" customHeight="1" x14ac:dyDescent="0.3">
      <c r="A144" s="2"/>
      <c r="B144" s="2"/>
      <c r="C144" s="5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 customHeight="1" x14ac:dyDescent="0.3">
      <c r="A145" s="2"/>
      <c r="B145" s="2"/>
      <c r="C145" s="5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75" customHeight="1" x14ac:dyDescent="0.3">
      <c r="A146" s="2"/>
      <c r="B146" s="2"/>
      <c r="C146" s="5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 customHeight="1" x14ac:dyDescent="0.3">
      <c r="A147" s="2"/>
      <c r="B147" s="2"/>
      <c r="C147" s="5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75" customHeight="1" x14ac:dyDescent="0.3">
      <c r="A148" s="2"/>
      <c r="B148" s="2"/>
      <c r="C148" s="5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 customHeight="1" x14ac:dyDescent="0.3">
      <c r="A149" s="2"/>
      <c r="B149" s="2"/>
      <c r="C149" s="5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 customHeight="1" x14ac:dyDescent="0.3">
      <c r="A150" s="2"/>
      <c r="B150" s="2"/>
      <c r="C150" s="5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 customHeight="1" x14ac:dyDescent="0.3">
      <c r="A151" s="2"/>
      <c r="B151" s="2"/>
      <c r="C151" s="5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 customHeight="1" x14ac:dyDescent="0.3">
      <c r="A152" s="2"/>
      <c r="B152" s="2"/>
      <c r="C152" s="5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 customHeight="1" x14ac:dyDescent="0.3">
      <c r="A153" s="2"/>
      <c r="B153" s="2"/>
      <c r="C153" s="5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 customHeight="1" x14ac:dyDescent="0.3">
      <c r="A154" s="2"/>
      <c r="B154" s="2"/>
      <c r="C154" s="5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 customHeight="1" x14ac:dyDescent="0.3">
      <c r="A155" s="2"/>
      <c r="B155" s="2"/>
      <c r="C155" s="5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 customHeight="1" x14ac:dyDescent="0.3">
      <c r="A156" s="2"/>
      <c r="B156" s="2"/>
      <c r="C156" s="5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 customHeight="1" x14ac:dyDescent="0.3">
      <c r="A157" s="2"/>
      <c r="B157" s="2"/>
      <c r="C157" s="5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 customHeight="1" x14ac:dyDescent="0.3">
      <c r="A158" s="2"/>
      <c r="B158" s="2"/>
      <c r="C158" s="5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 customHeight="1" x14ac:dyDescent="0.3">
      <c r="A159" s="2"/>
      <c r="B159" s="2"/>
      <c r="C159" s="5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 customHeight="1" x14ac:dyDescent="0.3">
      <c r="A160" s="2"/>
      <c r="B160" s="2"/>
      <c r="C160" s="5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customHeight="1" x14ac:dyDescent="0.3">
      <c r="A161" s="2"/>
      <c r="B161" s="2"/>
      <c r="C161" s="5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 customHeight="1" x14ac:dyDescent="0.3">
      <c r="A162" s="2"/>
      <c r="B162" s="2"/>
      <c r="C162" s="5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 customHeight="1" x14ac:dyDescent="0.3">
      <c r="A163" s="2"/>
      <c r="B163" s="2"/>
      <c r="C163" s="5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75" customHeight="1" x14ac:dyDescent="0.3">
      <c r="A164" s="2"/>
      <c r="B164" s="2"/>
      <c r="C164" s="5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75" customHeight="1" x14ac:dyDescent="0.3">
      <c r="A165" s="2"/>
      <c r="B165" s="2"/>
      <c r="C165" s="5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75" customHeight="1" x14ac:dyDescent="0.3">
      <c r="A166" s="2"/>
      <c r="B166" s="2"/>
      <c r="C166" s="5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75" customHeight="1" x14ac:dyDescent="0.3">
      <c r="A167" s="2"/>
      <c r="B167" s="2"/>
      <c r="C167" s="5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75" customHeight="1" x14ac:dyDescent="0.3">
      <c r="A168" s="2"/>
      <c r="B168" s="2"/>
      <c r="C168" s="5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75" customHeight="1" x14ac:dyDescent="0.3">
      <c r="A169" s="2"/>
      <c r="B169" s="2"/>
      <c r="C169" s="5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75" customHeight="1" x14ac:dyDescent="0.3">
      <c r="A170" s="2"/>
      <c r="B170" s="2"/>
      <c r="C170" s="5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75" customHeight="1" x14ac:dyDescent="0.3">
      <c r="A171" s="2"/>
      <c r="B171" s="2"/>
      <c r="C171" s="5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75" customHeight="1" x14ac:dyDescent="0.3">
      <c r="A172" s="2"/>
      <c r="B172" s="2"/>
      <c r="C172" s="5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75" customHeight="1" x14ac:dyDescent="0.3">
      <c r="A173" s="2"/>
      <c r="B173" s="2"/>
      <c r="C173" s="5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75" customHeight="1" x14ac:dyDescent="0.3">
      <c r="A174" s="2"/>
      <c r="B174" s="2"/>
      <c r="C174" s="5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75" customHeight="1" x14ac:dyDescent="0.3">
      <c r="A175" s="2"/>
      <c r="B175" s="2"/>
      <c r="C175" s="5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75" customHeight="1" x14ac:dyDescent="0.3">
      <c r="A176" s="2"/>
      <c r="B176" s="2"/>
      <c r="C176" s="5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75" customHeight="1" x14ac:dyDescent="0.3">
      <c r="A177" s="2"/>
      <c r="B177" s="2"/>
      <c r="C177" s="5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75" customHeight="1" x14ac:dyDescent="0.3">
      <c r="A178" s="2"/>
      <c r="B178" s="2"/>
      <c r="C178" s="5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75" customHeight="1" x14ac:dyDescent="0.3">
      <c r="A179" s="2"/>
      <c r="B179" s="2"/>
      <c r="C179" s="5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75" customHeight="1" x14ac:dyDescent="0.3">
      <c r="A180" s="2"/>
      <c r="B180" s="2"/>
      <c r="C180" s="5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75" customHeight="1" x14ac:dyDescent="0.3">
      <c r="A181" s="2"/>
      <c r="B181" s="2"/>
      <c r="C181" s="5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75" customHeight="1" x14ac:dyDescent="0.3">
      <c r="A182" s="2"/>
      <c r="B182" s="2"/>
      <c r="C182" s="5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75" customHeight="1" x14ac:dyDescent="0.3">
      <c r="A183" s="2"/>
      <c r="B183" s="2"/>
      <c r="C183" s="5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75" customHeight="1" x14ac:dyDescent="0.3">
      <c r="A184" s="2"/>
      <c r="B184" s="2"/>
      <c r="C184" s="5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75" customHeight="1" x14ac:dyDescent="0.3">
      <c r="A185" s="2"/>
      <c r="B185" s="2"/>
      <c r="C185" s="5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75" customHeight="1" x14ac:dyDescent="0.3">
      <c r="A186" s="2"/>
      <c r="B186" s="2"/>
      <c r="C186" s="5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75" customHeight="1" x14ac:dyDescent="0.3">
      <c r="A187" s="2"/>
      <c r="B187" s="2"/>
      <c r="C187" s="5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75" customHeight="1" x14ac:dyDescent="0.3">
      <c r="A188" s="2"/>
      <c r="B188" s="2"/>
      <c r="C188" s="5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75" customHeight="1" x14ac:dyDescent="0.3">
      <c r="A189" s="2"/>
      <c r="B189" s="2"/>
      <c r="C189" s="5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75" customHeight="1" x14ac:dyDescent="0.3">
      <c r="A190" s="2"/>
      <c r="B190" s="2"/>
      <c r="C190" s="5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75" customHeight="1" x14ac:dyDescent="0.3">
      <c r="A191" s="2"/>
      <c r="B191" s="2"/>
      <c r="C191" s="5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75" customHeight="1" x14ac:dyDescent="0.3">
      <c r="A192" s="2"/>
      <c r="B192" s="2"/>
      <c r="C192" s="5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75" customHeight="1" x14ac:dyDescent="0.3">
      <c r="A193" s="2"/>
      <c r="B193" s="2"/>
      <c r="C193" s="5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75" customHeight="1" x14ac:dyDescent="0.3">
      <c r="A194" s="2"/>
      <c r="B194" s="2"/>
      <c r="C194" s="5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75" customHeight="1" x14ac:dyDescent="0.3">
      <c r="A195" s="2"/>
      <c r="B195" s="2"/>
      <c r="C195" s="5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75" customHeight="1" x14ac:dyDescent="0.3">
      <c r="A196" s="2"/>
      <c r="B196" s="2"/>
      <c r="C196" s="5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75" customHeight="1" x14ac:dyDescent="0.3">
      <c r="A197" s="2"/>
      <c r="B197" s="2"/>
      <c r="C197" s="5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75" customHeight="1" x14ac:dyDescent="0.3">
      <c r="A198" s="2"/>
      <c r="B198" s="2"/>
      <c r="C198" s="5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75" customHeight="1" x14ac:dyDescent="0.3">
      <c r="A199" s="2"/>
      <c r="B199" s="2"/>
      <c r="C199" s="5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75" customHeight="1" x14ac:dyDescent="0.3">
      <c r="A200" s="2"/>
      <c r="B200" s="2"/>
      <c r="C200" s="5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75" customHeight="1" x14ac:dyDescent="0.3">
      <c r="A201" s="2"/>
      <c r="B201" s="2"/>
      <c r="C201" s="5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75" customHeight="1" x14ac:dyDescent="0.3">
      <c r="A202" s="2"/>
      <c r="B202" s="2"/>
      <c r="C202" s="5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75" customHeight="1" x14ac:dyDescent="0.3">
      <c r="A203" s="2"/>
      <c r="B203" s="2"/>
      <c r="C203" s="5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75" customHeight="1" x14ac:dyDescent="0.3">
      <c r="A204" s="2"/>
      <c r="B204" s="2"/>
      <c r="C204" s="5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75" customHeight="1" x14ac:dyDescent="0.3">
      <c r="A205" s="2"/>
      <c r="B205" s="2"/>
      <c r="C205" s="5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75" customHeight="1" x14ac:dyDescent="0.3">
      <c r="A206" s="2"/>
      <c r="B206" s="2"/>
      <c r="C206" s="5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75" customHeight="1" x14ac:dyDescent="0.3">
      <c r="A207" s="2"/>
      <c r="B207" s="2"/>
      <c r="C207" s="5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75" customHeight="1" x14ac:dyDescent="0.3">
      <c r="A208" s="2"/>
      <c r="B208" s="2"/>
      <c r="C208" s="5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75" customHeight="1" x14ac:dyDescent="0.3">
      <c r="A209" s="2"/>
      <c r="B209" s="2"/>
      <c r="C209" s="5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75" customHeight="1" x14ac:dyDescent="0.3">
      <c r="A210" s="2"/>
      <c r="B210" s="2"/>
      <c r="C210" s="5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75" customHeight="1" x14ac:dyDescent="0.3">
      <c r="A211" s="2"/>
      <c r="B211" s="2"/>
      <c r="C211" s="5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75" customHeight="1" x14ac:dyDescent="0.3">
      <c r="A212" s="2"/>
      <c r="B212" s="2"/>
      <c r="C212" s="5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75" customHeight="1" x14ac:dyDescent="0.3">
      <c r="A213" s="2"/>
      <c r="B213" s="2"/>
      <c r="C213" s="5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75" customHeight="1" x14ac:dyDescent="0.3">
      <c r="A214" s="2"/>
      <c r="B214" s="2"/>
      <c r="C214" s="5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75" customHeight="1" x14ac:dyDescent="0.3">
      <c r="A215" s="2"/>
      <c r="B215" s="2"/>
      <c r="C215" s="5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75" customHeight="1" x14ac:dyDescent="0.3">
      <c r="A216" s="2"/>
      <c r="B216" s="2"/>
      <c r="C216" s="5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75" customHeight="1" x14ac:dyDescent="0.3">
      <c r="A217" s="2"/>
      <c r="B217" s="2"/>
      <c r="C217" s="5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75" customHeight="1" x14ac:dyDescent="0.3">
      <c r="A218" s="2"/>
      <c r="B218" s="2"/>
      <c r="C218" s="5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75" customHeight="1" x14ac:dyDescent="0.3">
      <c r="A219" s="2"/>
      <c r="B219" s="2"/>
      <c r="C219" s="5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75" customHeight="1" x14ac:dyDescent="0.3">
      <c r="A220" s="2"/>
      <c r="B220" s="2"/>
      <c r="C220" s="5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75" customHeight="1" x14ac:dyDescent="0.3">
      <c r="A221" s="2"/>
      <c r="B221" s="2"/>
      <c r="C221" s="5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75" customHeight="1" x14ac:dyDescent="0.3">
      <c r="A222" s="2"/>
      <c r="B222" s="2"/>
      <c r="C222" s="5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75" customHeight="1" x14ac:dyDescent="0.3">
      <c r="A223" s="2"/>
      <c r="B223" s="2"/>
      <c r="C223" s="5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75" customHeight="1" x14ac:dyDescent="0.3">
      <c r="A224" s="2"/>
      <c r="B224" s="2"/>
      <c r="C224" s="5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75" customHeight="1" x14ac:dyDescent="0.3">
      <c r="A225" s="2"/>
      <c r="B225" s="2"/>
      <c r="C225" s="5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75" customHeight="1" x14ac:dyDescent="0.3">
      <c r="A226" s="2"/>
      <c r="B226" s="2"/>
      <c r="C226" s="5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75" customHeight="1" x14ac:dyDescent="0.3">
      <c r="A227" s="2"/>
      <c r="B227" s="2"/>
      <c r="C227" s="5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75" customHeight="1" x14ac:dyDescent="0.3">
      <c r="A228" s="2"/>
      <c r="B228" s="2"/>
      <c r="C228" s="5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75" customHeight="1" x14ac:dyDescent="0.3">
      <c r="A229" s="2"/>
      <c r="B229" s="2"/>
      <c r="C229" s="5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75" customHeight="1" x14ac:dyDescent="0.3">
      <c r="A230" s="2"/>
      <c r="B230" s="2"/>
      <c r="C230" s="5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75" customHeight="1" x14ac:dyDescent="0.3">
      <c r="A231" s="2"/>
      <c r="B231" s="2"/>
      <c r="C231" s="5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75" customHeight="1" x14ac:dyDescent="0.3">
      <c r="A232" s="2"/>
      <c r="B232" s="2"/>
      <c r="C232" s="5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customHeight="1" x14ac:dyDescent="0.3">
      <c r="A233" s="2"/>
      <c r="B233" s="2"/>
      <c r="C233" s="5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customHeight="1" x14ac:dyDescent="0.3">
      <c r="A234" s="2"/>
      <c r="B234" s="2"/>
      <c r="C234" s="5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customHeight="1" x14ac:dyDescent="0.3">
      <c r="A235" s="2"/>
      <c r="B235" s="2"/>
      <c r="C235" s="5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customHeight="1" x14ac:dyDescent="0.3">
      <c r="A236" s="2"/>
      <c r="B236" s="2"/>
      <c r="C236" s="5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customHeight="1" x14ac:dyDescent="0.3">
      <c r="A237" s="2"/>
      <c r="B237" s="2"/>
      <c r="C237" s="5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customHeight="1" x14ac:dyDescent="0.3">
      <c r="A238" s="2"/>
      <c r="B238" s="2"/>
      <c r="C238" s="5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customHeight="1" x14ac:dyDescent="0.3">
      <c r="A239" s="2"/>
      <c r="B239" s="2"/>
      <c r="C239" s="5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 x14ac:dyDescent="0.3">
      <c r="A240" s="2"/>
      <c r="B240" s="2"/>
      <c r="C240" s="5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customHeight="1" x14ac:dyDescent="0.3">
      <c r="A241" s="2"/>
      <c r="B241" s="2"/>
      <c r="C241" s="5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customHeight="1" x14ac:dyDescent="0.3">
      <c r="A242" s="2"/>
      <c r="B242" s="2"/>
      <c r="C242" s="5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customHeight="1" x14ac:dyDescent="0.3">
      <c r="A243" s="2"/>
      <c r="B243" s="2"/>
      <c r="C243" s="5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customHeight="1" x14ac:dyDescent="0.3">
      <c r="A244" s="2"/>
      <c r="B244" s="2"/>
      <c r="C244" s="5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customHeight="1" x14ac:dyDescent="0.3">
      <c r="A245" s="2"/>
      <c r="B245" s="2"/>
      <c r="C245" s="5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customHeight="1" x14ac:dyDescent="0.3">
      <c r="A246" s="2"/>
      <c r="B246" s="2"/>
      <c r="C246" s="5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customHeight="1" x14ac:dyDescent="0.3">
      <c r="A247" s="2"/>
      <c r="B247" s="2"/>
      <c r="C247" s="5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customHeight="1" x14ac:dyDescent="0.3">
      <c r="A248" s="2"/>
      <c r="B248" s="2"/>
      <c r="C248" s="5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customHeight="1" x14ac:dyDescent="0.3">
      <c r="A249" s="2"/>
      <c r="B249" s="2"/>
      <c r="C249" s="5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customHeight="1" x14ac:dyDescent="0.3">
      <c r="A250" s="2"/>
      <c r="B250" s="2"/>
      <c r="C250" s="5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customHeight="1" x14ac:dyDescent="0.3">
      <c r="A251" s="2"/>
      <c r="B251" s="2"/>
      <c r="C251" s="5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customHeight="1" x14ac:dyDescent="0.3">
      <c r="A252" s="2"/>
      <c r="B252" s="2"/>
      <c r="C252" s="5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customHeight="1" x14ac:dyDescent="0.3">
      <c r="A253" s="2"/>
      <c r="B253" s="2"/>
      <c r="C253" s="5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customHeight="1" x14ac:dyDescent="0.3">
      <c r="A254" s="2"/>
      <c r="B254" s="2"/>
      <c r="C254" s="5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customHeight="1" x14ac:dyDescent="0.3">
      <c r="A255" s="2"/>
      <c r="B255" s="2"/>
      <c r="C255" s="5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customHeight="1" x14ac:dyDescent="0.3">
      <c r="A256" s="2"/>
      <c r="B256" s="2"/>
      <c r="C256" s="5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customHeight="1" x14ac:dyDescent="0.3">
      <c r="A257" s="2"/>
      <c r="B257" s="2"/>
      <c r="C257" s="5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customHeight="1" x14ac:dyDescent="0.3">
      <c r="A258" s="2"/>
      <c r="B258" s="2"/>
      <c r="C258" s="5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customHeight="1" x14ac:dyDescent="0.3">
      <c r="A259" s="2"/>
      <c r="B259" s="2"/>
      <c r="C259" s="5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customHeight="1" x14ac:dyDescent="0.3">
      <c r="A260" s="2"/>
      <c r="B260" s="2"/>
      <c r="C260" s="5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customHeight="1" x14ac:dyDescent="0.3">
      <c r="A261" s="2"/>
      <c r="B261" s="2"/>
      <c r="C261" s="5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customHeight="1" x14ac:dyDescent="0.3">
      <c r="A262" s="2"/>
      <c r="B262" s="2"/>
      <c r="C262" s="5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customHeight="1" x14ac:dyDescent="0.3">
      <c r="A263" s="2"/>
      <c r="B263" s="2"/>
      <c r="C263" s="5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customHeight="1" x14ac:dyDescent="0.3">
      <c r="A264" s="2"/>
      <c r="B264" s="2"/>
      <c r="C264" s="5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customHeight="1" x14ac:dyDescent="0.3">
      <c r="A265" s="2"/>
      <c r="B265" s="2"/>
      <c r="C265" s="5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customHeight="1" x14ac:dyDescent="0.3">
      <c r="A266" s="2"/>
      <c r="B266" s="2"/>
      <c r="C266" s="5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customHeight="1" x14ac:dyDescent="0.3">
      <c r="A267" s="2"/>
      <c r="B267" s="2"/>
      <c r="C267" s="5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customHeight="1" x14ac:dyDescent="0.3">
      <c r="A268" s="2"/>
      <c r="B268" s="2"/>
      <c r="C268" s="5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customHeight="1" x14ac:dyDescent="0.3">
      <c r="A269" s="2"/>
      <c r="B269" s="2"/>
      <c r="C269" s="5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customHeight="1" x14ac:dyDescent="0.3">
      <c r="A270" s="2"/>
      <c r="B270" s="2"/>
      <c r="C270" s="5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customHeight="1" x14ac:dyDescent="0.3">
      <c r="A271" s="2"/>
      <c r="B271" s="2"/>
      <c r="C271" s="5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customHeight="1" x14ac:dyDescent="0.3">
      <c r="A272" s="2"/>
      <c r="B272" s="2"/>
      <c r="C272" s="5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customHeight="1" x14ac:dyDescent="0.3">
      <c r="A273" s="2"/>
      <c r="B273" s="2"/>
      <c r="C273" s="5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customHeight="1" x14ac:dyDescent="0.3">
      <c r="A274" s="2"/>
      <c r="B274" s="2"/>
      <c r="C274" s="5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customHeight="1" x14ac:dyDescent="0.3">
      <c r="A275" s="2"/>
      <c r="B275" s="2"/>
      <c r="C275" s="5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 x14ac:dyDescent="0.3">
      <c r="A276" s="2"/>
      <c r="B276" s="2"/>
      <c r="C276" s="5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 x14ac:dyDescent="0.3">
      <c r="A277" s="2"/>
      <c r="B277" s="2"/>
      <c r="C277" s="5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 x14ac:dyDescent="0.3">
      <c r="A278" s="2"/>
      <c r="B278" s="2"/>
      <c r="C278" s="5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 x14ac:dyDescent="0.3">
      <c r="A279" s="2"/>
      <c r="B279" s="2"/>
      <c r="C279" s="5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 x14ac:dyDescent="0.3">
      <c r="A280" s="2"/>
      <c r="B280" s="2"/>
      <c r="C280" s="5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 x14ac:dyDescent="0.3">
      <c r="A281" s="2"/>
      <c r="B281" s="2"/>
      <c r="C281" s="5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 x14ac:dyDescent="0.3">
      <c r="A282" s="2"/>
      <c r="B282" s="2"/>
      <c r="C282" s="5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 x14ac:dyDescent="0.3">
      <c r="A283" s="2"/>
      <c r="B283" s="2"/>
      <c r="C283" s="5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 x14ac:dyDescent="0.3">
      <c r="A284" s="2"/>
      <c r="B284" s="2"/>
      <c r="C284" s="5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 x14ac:dyDescent="0.3">
      <c r="A285" s="2"/>
      <c r="B285" s="2"/>
      <c r="C285" s="5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 x14ac:dyDescent="0.3">
      <c r="A286" s="2"/>
      <c r="B286" s="2"/>
      <c r="C286" s="5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 x14ac:dyDescent="0.3">
      <c r="A287" s="2"/>
      <c r="B287" s="2"/>
      <c r="C287" s="5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 x14ac:dyDescent="0.3">
      <c r="A288" s="2"/>
      <c r="B288" s="2"/>
      <c r="C288" s="5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 x14ac:dyDescent="0.3">
      <c r="A289" s="2"/>
      <c r="B289" s="2"/>
      <c r="C289" s="5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 x14ac:dyDescent="0.3">
      <c r="A290" s="2"/>
      <c r="B290" s="2"/>
      <c r="C290" s="5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 x14ac:dyDescent="0.3">
      <c r="A291" s="2"/>
      <c r="B291" s="2"/>
      <c r="C291" s="5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 x14ac:dyDescent="0.3">
      <c r="A292" s="2"/>
      <c r="B292" s="2"/>
      <c r="C292" s="5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 x14ac:dyDescent="0.3">
      <c r="A293" s="2"/>
      <c r="B293" s="2"/>
      <c r="C293" s="5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 x14ac:dyDescent="0.3">
      <c r="A294" s="2"/>
      <c r="B294" s="2"/>
      <c r="C294" s="5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 x14ac:dyDescent="0.3">
      <c r="A295" s="2"/>
      <c r="B295" s="2"/>
      <c r="C295" s="5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 x14ac:dyDescent="0.3">
      <c r="A296" s="2"/>
      <c r="B296" s="2"/>
      <c r="C296" s="5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 x14ac:dyDescent="0.3">
      <c r="A297" s="2"/>
      <c r="B297" s="2"/>
      <c r="C297" s="5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 x14ac:dyDescent="0.3">
      <c r="A298" s="2"/>
      <c r="B298" s="2"/>
      <c r="C298" s="5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 x14ac:dyDescent="0.3">
      <c r="A299" s="2"/>
      <c r="B299" s="2"/>
      <c r="C299" s="5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 x14ac:dyDescent="0.3">
      <c r="A300" s="2"/>
      <c r="B300" s="2"/>
      <c r="C300" s="5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 x14ac:dyDescent="0.3">
      <c r="A301" s="2"/>
      <c r="B301" s="2"/>
      <c r="C301" s="5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 x14ac:dyDescent="0.3">
      <c r="A302" s="2"/>
      <c r="B302" s="2"/>
      <c r="C302" s="5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 x14ac:dyDescent="0.3">
      <c r="A303" s="2"/>
      <c r="B303" s="2"/>
      <c r="C303" s="5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 x14ac:dyDescent="0.3">
      <c r="A304" s="2"/>
      <c r="B304" s="2"/>
      <c r="C304" s="5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 x14ac:dyDescent="0.3">
      <c r="A305" s="2"/>
      <c r="B305" s="2"/>
      <c r="C305" s="5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 x14ac:dyDescent="0.3">
      <c r="A306" s="2"/>
      <c r="B306" s="2"/>
      <c r="C306" s="5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 x14ac:dyDescent="0.3">
      <c r="A307" s="2"/>
      <c r="B307" s="2"/>
      <c r="C307" s="5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customHeight="1" x14ac:dyDescent="0.3">
      <c r="A308" s="2"/>
      <c r="B308" s="2"/>
      <c r="C308" s="5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customHeight="1" x14ac:dyDescent="0.3">
      <c r="A309" s="2"/>
      <c r="B309" s="2"/>
      <c r="C309" s="5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customHeight="1" x14ac:dyDescent="0.3">
      <c r="A310" s="2"/>
      <c r="B310" s="2"/>
      <c r="C310" s="5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customHeight="1" x14ac:dyDescent="0.3">
      <c r="A311" s="2"/>
      <c r="B311" s="2"/>
      <c r="C311" s="5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customHeight="1" x14ac:dyDescent="0.3">
      <c r="A312" s="2"/>
      <c r="B312" s="2"/>
      <c r="C312" s="5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customHeight="1" x14ac:dyDescent="0.3">
      <c r="A313" s="2"/>
      <c r="B313" s="2"/>
      <c r="C313" s="5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customHeight="1" x14ac:dyDescent="0.3">
      <c r="A314" s="2"/>
      <c r="B314" s="2"/>
      <c r="C314" s="5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customHeight="1" x14ac:dyDescent="0.3">
      <c r="A315" s="2"/>
      <c r="B315" s="2"/>
      <c r="C315" s="5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customHeight="1" x14ac:dyDescent="0.3">
      <c r="A316" s="2"/>
      <c r="B316" s="2"/>
      <c r="C316" s="5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customHeight="1" x14ac:dyDescent="0.3">
      <c r="A317" s="2"/>
      <c r="B317" s="2"/>
      <c r="C317" s="5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customHeight="1" x14ac:dyDescent="0.3">
      <c r="A318" s="2"/>
      <c r="B318" s="2"/>
      <c r="C318" s="5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customHeight="1" x14ac:dyDescent="0.3">
      <c r="A319" s="2"/>
      <c r="B319" s="2"/>
      <c r="C319" s="5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customHeight="1" x14ac:dyDescent="0.3">
      <c r="A320" s="2"/>
      <c r="B320" s="2"/>
      <c r="C320" s="5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customHeight="1" x14ac:dyDescent="0.3">
      <c r="A321" s="2"/>
      <c r="B321" s="2"/>
      <c r="C321" s="5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customHeight="1" x14ac:dyDescent="0.3">
      <c r="A322" s="2"/>
      <c r="B322" s="2"/>
      <c r="C322" s="5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customHeight="1" x14ac:dyDescent="0.3">
      <c r="A323" s="2"/>
      <c r="B323" s="2"/>
      <c r="C323" s="5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customHeight="1" x14ac:dyDescent="0.3">
      <c r="A324" s="2"/>
      <c r="B324" s="2"/>
      <c r="C324" s="5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customHeight="1" x14ac:dyDescent="0.3">
      <c r="A325" s="2"/>
      <c r="B325" s="2"/>
      <c r="C325" s="5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customHeight="1" x14ac:dyDescent="0.3">
      <c r="A326" s="2"/>
      <c r="B326" s="2"/>
      <c r="C326" s="5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customHeight="1" x14ac:dyDescent="0.3">
      <c r="A327" s="2"/>
      <c r="B327" s="2"/>
      <c r="C327" s="5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customHeight="1" x14ac:dyDescent="0.3">
      <c r="A328" s="2"/>
      <c r="B328" s="2"/>
      <c r="C328" s="5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customHeight="1" x14ac:dyDescent="0.3">
      <c r="A329" s="2"/>
      <c r="B329" s="2"/>
      <c r="C329" s="5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customHeight="1" x14ac:dyDescent="0.3">
      <c r="A330" s="2"/>
      <c r="B330" s="2"/>
      <c r="C330" s="5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customHeight="1" x14ac:dyDescent="0.3">
      <c r="A331" s="2"/>
      <c r="B331" s="2"/>
      <c r="C331" s="5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customHeight="1" x14ac:dyDescent="0.3">
      <c r="A332" s="2"/>
      <c r="B332" s="2"/>
      <c r="C332" s="5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customHeight="1" x14ac:dyDescent="0.3">
      <c r="A333" s="2"/>
      <c r="B333" s="2"/>
      <c r="C333" s="5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customHeight="1" x14ac:dyDescent="0.3">
      <c r="A334" s="2"/>
      <c r="B334" s="2"/>
      <c r="C334" s="5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customHeight="1" x14ac:dyDescent="0.3">
      <c r="A335" s="2"/>
      <c r="B335" s="2"/>
      <c r="C335" s="5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customHeight="1" x14ac:dyDescent="0.3">
      <c r="A336" s="2"/>
      <c r="B336" s="2"/>
      <c r="C336" s="5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customHeight="1" x14ac:dyDescent="0.3">
      <c r="A337" s="2"/>
      <c r="B337" s="2"/>
      <c r="C337" s="5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customHeight="1" x14ac:dyDescent="0.3">
      <c r="A338" s="2"/>
      <c r="B338" s="2"/>
      <c r="C338" s="5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customHeight="1" x14ac:dyDescent="0.3">
      <c r="A339" s="2"/>
      <c r="B339" s="2"/>
      <c r="C339" s="5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customHeight="1" x14ac:dyDescent="0.3">
      <c r="A340" s="2"/>
      <c r="B340" s="2"/>
      <c r="C340" s="5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customHeight="1" x14ac:dyDescent="0.3">
      <c r="A341" s="2"/>
      <c r="B341" s="2"/>
      <c r="C341" s="5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customHeight="1" x14ac:dyDescent="0.3">
      <c r="A342" s="2"/>
      <c r="B342" s="2"/>
      <c r="C342" s="5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customHeight="1" x14ac:dyDescent="0.3">
      <c r="A343" s="2"/>
      <c r="B343" s="2"/>
      <c r="C343" s="5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customHeight="1" x14ac:dyDescent="0.3">
      <c r="A344" s="2"/>
      <c r="B344" s="2"/>
      <c r="C344" s="5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customHeight="1" x14ac:dyDescent="0.3">
      <c r="A345" s="2"/>
      <c r="B345" s="2"/>
      <c r="C345" s="5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customHeight="1" x14ac:dyDescent="0.3">
      <c r="A346" s="2"/>
      <c r="B346" s="2"/>
      <c r="C346" s="5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customHeight="1" x14ac:dyDescent="0.3">
      <c r="A347" s="2"/>
      <c r="B347" s="2"/>
      <c r="C347" s="5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customHeight="1" x14ac:dyDescent="0.3">
      <c r="A348" s="2"/>
      <c r="B348" s="2"/>
      <c r="C348" s="5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customHeight="1" x14ac:dyDescent="0.3">
      <c r="A349" s="2"/>
      <c r="B349" s="2"/>
      <c r="C349" s="5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customHeight="1" x14ac:dyDescent="0.3">
      <c r="A350" s="2"/>
      <c r="B350" s="2"/>
      <c r="C350" s="5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customHeight="1" x14ac:dyDescent="0.3">
      <c r="A351" s="2"/>
      <c r="B351" s="2"/>
      <c r="C351" s="5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customHeight="1" x14ac:dyDescent="0.3">
      <c r="A352" s="2"/>
      <c r="B352" s="2"/>
      <c r="C352" s="5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customHeight="1" x14ac:dyDescent="0.3">
      <c r="A353" s="2"/>
      <c r="B353" s="2"/>
      <c r="C353" s="5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customHeight="1" x14ac:dyDescent="0.3">
      <c r="A354" s="2"/>
      <c r="B354" s="2"/>
      <c r="C354" s="5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customHeight="1" x14ac:dyDescent="0.3">
      <c r="A355" s="2"/>
      <c r="B355" s="2"/>
      <c r="C355" s="5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customHeight="1" x14ac:dyDescent="0.3">
      <c r="A356" s="2"/>
      <c r="B356" s="2"/>
      <c r="C356" s="5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customHeight="1" x14ac:dyDescent="0.3">
      <c r="A357" s="2"/>
      <c r="B357" s="2"/>
      <c r="C357" s="5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customHeight="1" x14ac:dyDescent="0.3">
      <c r="A358" s="2"/>
      <c r="B358" s="2"/>
      <c r="C358" s="5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customHeight="1" x14ac:dyDescent="0.3">
      <c r="A359" s="2"/>
      <c r="B359" s="2"/>
      <c r="C359" s="5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customHeight="1" x14ac:dyDescent="0.3">
      <c r="A360" s="2"/>
      <c r="B360" s="2"/>
      <c r="C360" s="5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customHeight="1" x14ac:dyDescent="0.3">
      <c r="A361" s="2"/>
      <c r="B361" s="2"/>
      <c r="C361" s="5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customHeight="1" x14ac:dyDescent="0.3">
      <c r="A362" s="2"/>
      <c r="B362" s="2"/>
      <c r="C362" s="5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customHeight="1" x14ac:dyDescent="0.3">
      <c r="A363" s="2"/>
      <c r="B363" s="2"/>
      <c r="C363" s="5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customHeight="1" x14ac:dyDescent="0.3">
      <c r="A364" s="2"/>
      <c r="B364" s="2"/>
      <c r="C364" s="5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customHeight="1" x14ac:dyDescent="0.3">
      <c r="A365" s="2"/>
      <c r="B365" s="2"/>
      <c r="C365" s="5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customHeight="1" x14ac:dyDescent="0.3">
      <c r="A366" s="2"/>
      <c r="B366" s="2"/>
      <c r="C366" s="5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customHeight="1" x14ac:dyDescent="0.3">
      <c r="A367" s="2"/>
      <c r="B367" s="2"/>
      <c r="C367" s="5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customHeight="1" x14ac:dyDescent="0.3">
      <c r="A368" s="2"/>
      <c r="B368" s="2"/>
      <c r="C368" s="5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customHeight="1" x14ac:dyDescent="0.3">
      <c r="A369" s="2"/>
      <c r="B369" s="2"/>
      <c r="C369" s="5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customHeight="1" x14ac:dyDescent="0.3">
      <c r="A370" s="2"/>
      <c r="B370" s="2"/>
      <c r="C370" s="5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customHeight="1" x14ac:dyDescent="0.3">
      <c r="A371" s="2"/>
      <c r="B371" s="2"/>
      <c r="C371" s="5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customHeight="1" x14ac:dyDescent="0.3">
      <c r="A372" s="2"/>
      <c r="B372" s="2"/>
      <c r="C372" s="5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customHeight="1" x14ac:dyDescent="0.3">
      <c r="A373" s="2"/>
      <c r="B373" s="2"/>
      <c r="C373" s="5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customHeight="1" x14ac:dyDescent="0.3">
      <c r="A374" s="2"/>
      <c r="B374" s="2"/>
      <c r="C374" s="5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customHeight="1" x14ac:dyDescent="0.3">
      <c r="A375" s="2"/>
      <c r="B375" s="2"/>
      <c r="C375" s="5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customHeight="1" x14ac:dyDescent="0.3">
      <c r="A376" s="2"/>
      <c r="B376" s="2"/>
      <c r="C376" s="5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customHeight="1" x14ac:dyDescent="0.3">
      <c r="A377" s="2"/>
      <c r="B377" s="2"/>
      <c r="C377" s="5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customHeight="1" x14ac:dyDescent="0.3">
      <c r="A378" s="2"/>
      <c r="B378" s="2"/>
      <c r="C378" s="5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customHeight="1" x14ac:dyDescent="0.3">
      <c r="A379" s="2"/>
      <c r="B379" s="2"/>
      <c r="C379" s="5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customHeight="1" x14ac:dyDescent="0.3">
      <c r="A380" s="2"/>
      <c r="B380" s="2"/>
      <c r="C380" s="5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customHeight="1" x14ac:dyDescent="0.3">
      <c r="A381" s="2"/>
      <c r="B381" s="2"/>
      <c r="C381" s="5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customHeight="1" x14ac:dyDescent="0.3">
      <c r="A382" s="2"/>
      <c r="B382" s="2"/>
      <c r="C382" s="5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customHeight="1" x14ac:dyDescent="0.3">
      <c r="A383" s="2"/>
      <c r="B383" s="2"/>
      <c r="C383" s="5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customHeight="1" x14ac:dyDescent="0.3">
      <c r="A384" s="2"/>
      <c r="B384" s="2"/>
      <c r="C384" s="5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customHeight="1" x14ac:dyDescent="0.3">
      <c r="A385" s="2"/>
      <c r="B385" s="2"/>
      <c r="C385" s="5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customHeight="1" x14ac:dyDescent="0.3">
      <c r="A386" s="2"/>
      <c r="B386" s="2"/>
      <c r="C386" s="5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customHeight="1" x14ac:dyDescent="0.3">
      <c r="A387" s="2"/>
      <c r="B387" s="2"/>
      <c r="C387" s="5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customHeight="1" x14ac:dyDescent="0.3">
      <c r="A388" s="2"/>
      <c r="B388" s="2"/>
      <c r="C388" s="5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customHeight="1" x14ac:dyDescent="0.3">
      <c r="A389" s="2"/>
      <c r="B389" s="2"/>
      <c r="C389" s="5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customHeight="1" x14ac:dyDescent="0.3">
      <c r="A390" s="2"/>
      <c r="B390" s="2"/>
      <c r="C390" s="5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customHeight="1" x14ac:dyDescent="0.3">
      <c r="A391" s="2"/>
      <c r="B391" s="2"/>
      <c r="C391" s="5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customHeight="1" x14ac:dyDescent="0.3">
      <c r="A392" s="2"/>
      <c r="B392" s="2"/>
      <c r="C392" s="5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customHeight="1" x14ac:dyDescent="0.3">
      <c r="A393" s="2"/>
      <c r="B393" s="2"/>
      <c r="C393" s="5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customHeight="1" x14ac:dyDescent="0.3">
      <c r="A394" s="2"/>
      <c r="B394" s="2"/>
      <c r="C394" s="5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customHeight="1" x14ac:dyDescent="0.3">
      <c r="A395" s="2"/>
      <c r="B395" s="2"/>
      <c r="C395" s="5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customHeight="1" x14ac:dyDescent="0.3">
      <c r="A396" s="2"/>
      <c r="B396" s="2"/>
      <c r="C396" s="5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customHeight="1" x14ac:dyDescent="0.3">
      <c r="A397" s="2"/>
      <c r="B397" s="2"/>
      <c r="C397" s="5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customHeight="1" x14ac:dyDescent="0.3">
      <c r="A398" s="2"/>
      <c r="B398" s="2"/>
      <c r="C398" s="5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customHeight="1" x14ac:dyDescent="0.3">
      <c r="A399" s="2"/>
      <c r="B399" s="2"/>
      <c r="C399" s="5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customHeight="1" x14ac:dyDescent="0.3">
      <c r="A400" s="2"/>
      <c r="B400" s="2"/>
      <c r="C400" s="5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customHeight="1" x14ac:dyDescent="0.3">
      <c r="A401" s="2"/>
      <c r="B401" s="2"/>
      <c r="C401" s="5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customHeight="1" x14ac:dyDescent="0.3">
      <c r="A402" s="2"/>
      <c r="B402" s="2"/>
      <c r="C402" s="5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customHeight="1" x14ac:dyDescent="0.3">
      <c r="A403" s="2"/>
      <c r="B403" s="2"/>
      <c r="C403" s="5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customHeight="1" x14ac:dyDescent="0.3">
      <c r="A404" s="2"/>
      <c r="B404" s="2"/>
      <c r="C404" s="5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customHeight="1" x14ac:dyDescent="0.3">
      <c r="A405" s="2"/>
      <c r="B405" s="2"/>
      <c r="C405" s="5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customHeight="1" x14ac:dyDescent="0.3">
      <c r="A406" s="2"/>
      <c r="B406" s="2"/>
      <c r="C406" s="5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customHeight="1" x14ac:dyDescent="0.3">
      <c r="A407" s="2"/>
      <c r="B407" s="2"/>
      <c r="C407" s="5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customHeight="1" x14ac:dyDescent="0.3">
      <c r="A408" s="2"/>
      <c r="B408" s="2"/>
      <c r="C408" s="5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customHeight="1" x14ac:dyDescent="0.3">
      <c r="A409" s="2"/>
      <c r="B409" s="2"/>
      <c r="C409" s="5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customHeight="1" x14ac:dyDescent="0.3">
      <c r="A410" s="2"/>
      <c r="B410" s="2"/>
      <c r="C410" s="5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customHeight="1" x14ac:dyDescent="0.3">
      <c r="A411" s="2"/>
      <c r="B411" s="2"/>
      <c r="C411" s="5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customHeight="1" x14ac:dyDescent="0.3">
      <c r="A412" s="2"/>
      <c r="B412" s="2"/>
      <c r="C412" s="5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customHeight="1" x14ac:dyDescent="0.3">
      <c r="A413" s="2"/>
      <c r="B413" s="2"/>
      <c r="C413" s="5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customHeight="1" x14ac:dyDescent="0.3">
      <c r="A414" s="2"/>
      <c r="B414" s="2"/>
      <c r="C414" s="5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customHeight="1" x14ac:dyDescent="0.3">
      <c r="A415" s="2"/>
      <c r="B415" s="2"/>
      <c r="C415" s="5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customHeight="1" x14ac:dyDescent="0.3">
      <c r="A416" s="2"/>
      <c r="B416" s="2"/>
      <c r="C416" s="5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customHeight="1" x14ac:dyDescent="0.3">
      <c r="A417" s="2"/>
      <c r="B417" s="2"/>
      <c r="C417" s="5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customHeight="1" x14ac:dyDescent="0.3">
      <c r="A418" s="2"/>
      <c r="B418" s="2"/>
      <c r="C418" s="5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customHeight="1" x14ac:dyDescent="0.3">
      <c r="A419" s="2"/>
      <c r="B419" s="2"/>
      <c r="C419" s="5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customHeight="1" x14ac:dyDescent="0.3">
      <c r="A420" s="2"/>
      <c r="B420" s="2"/>
      <c r="C420" s="5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customHeight="1" x14ac:dyDescent="0.3">
      <c r="A421" s="2"/>
      <c r="B421" s="2"/>
      <c r="C421" s="5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customHeight="1" x14ac:dyDescent="0.3">
      <c r="A422" s="2"/>
      <c r="B422" s="2"/>
      <c r="C422" s="5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customHeight="1" x14ac:dyDescent="0.3">
      <c r="A423" s="2"/>
      <c r="B423" s="2"/>
      <c r="C423" s="5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customHeight="1" x14ac:dyDescent="0.3">
      <c r="A424" s="2"/>
      <c r="B424" s="2"/>
      <c r="C424" s="5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customHeight="1" x14ac:dyDescent="0.3">
      <c r="A425" s="2"/>
      <c r="B425" s="2"/>
      <c r="C425" s="5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customHeight="1" x14ac:dyDescent="0.3">
      <c r="A426" s="2"/>
      <c r="B426" s="2"/>
      <c r="C426" s="5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customHeight="1" x14ac:dyDescent="0.3">
      <c r="A427" s="2"/>
      <c r="B427" s="2"/>
      <c r="C427" s="5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customHeight="1" x14ac:dyDescent="0.3">
      <c r="A428" s="2"/>
      <c r="B428" s="2"/>
      <c r="C428" s="5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customHeight="1" x14ac:dyDescent="0.3">
      <c r="A429" s="2"/>
      <c r="B429" s="2"/>
      <c r="C429" s="5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customHeight="1" x14ac:dyDescent="0.3">
      <c r="A430" s="2"/>
      <c r="B430" s="2"/>
      <c r="C430" s="5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customHeight="1" x14ac:dyDescent="0.3">
      <c r="A431" s="2"/>
      <c r="B431" s="2"/>
      <c r="C431" s="5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customHeight="1" x14ac:dyDescent="0.3">
      <c r="A432" s="2"/>
      <c r="B432" s="2"/>
      <c r="C432" s="5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customHeight="1" x14ac:dyDescent="0.3">
      <c r="A433" s="2"/>
      <c r="B433" s="2"/>
      <c r="C433" s="5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customHeight="1" x14ac:dyDescent="0.3">
      <c r="A434" s="2"/>
      <c r="B434" s="2"/>
      <c r="C434" s="5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customHeight="1" x14ac:dyDescent="0.3">
      <c r="A435" s="2"/>
      <c r="B435" s="2"/>
      <c r="C435" s="5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customHeight="1" x14ac:dyDescent="0.3">
      <c r="A436" s="2"/>
      <c r="B436" s="2"/>
      <c r="C436" s="5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customHeight="1" x14ac:dyDescent="0.3">
      <c r="A437" s="2"/>
      <c r="B437" s="2"/>
      <c r="C437" s="5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customHeight="1" x14ac:dyDescent="0.3">
      <c r="A438" s="2"/>
      <c r="B438" s="2"/>
      <c r="C438" s="5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customHeight="1" x14ac:dyDescent="0.3">
      <c r="A439" s="2"/>
      <c r="B439" s="2"/>
      <c r="C439" s="5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customHeight="1" x14ac:dyDescent="0.3">
      <c r="A440" s="2"/>
      <c r="B440" s="2"/>
      <c r="C440" s="5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customHeight="1" x14ac:dyDescent="0.3">
      <c r="A441" s="2"/>
      <c r="B441" s="2"/>
      <c r="C441" s="5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customHeight="1" x14ac:dyDescent="0.3">
      <c r="A442" s="2"/>
      <c r="B442" s="2"/>
      <c r="C442" s="5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customHeight="1" x14ac:dyDescent="0.3">
      <c r="A443" s="2"/>
      <c r="B443" s="2"/>
      <c r="C443" s="5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customHeight="1" x14ac:dyDescent="0.3">
      <c r="A444" s="2"/>
      <c r="B444" s="2"/>
      <c r="C444" s="5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customHeight="1" x14ac:dyDescent="0.3">
      <c r="A445" s="2"/>
      <c r="B445" s="2"/>
      <c r="C445" s="5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customHeight="1" x14ac:dyDescent="0.3">
      <c r="A446" s="2"/>
      <c r="B446" s="2"/>
      <c r="C446" s="5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customHeight="1" x14ac:dyDescent="0.3">
      <c r="A447" s="2"/>
      <c r="B447" s="2"/>
      <c r="C447" s="5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customHeight="1" x14ac:dyDescent="0.3">
      <c r="A448" s="2"/>
      <c r="B448" s="2"/>
      <c r="C448" s="5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customHeight="1" x14ac:dyDescent="0.3">
      <c r="A449" s="2"/>
      <c r="B449" s="2"/>
      <c r="C449" s="5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customHeight="1" x14ac:dyDescent="0.3">
      <c r="A450" s="2"/>
      <c r="B450" s="2"/>
      <c r="C450" s="5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customHeight="1" x14ac:dyDescent="0.3">
      <c r="A451" s="2"/>
      <c r="B451" s="2"/>
      <c r="C451" s="5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customHeight="1" x14ac:dyDescent="0.3">
      <c r="A452" s="2"/>
      <c r="B452" s="2"/>
      <c r="C452" s="5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customHeight="1" x14ac:dyDescent="0.3">
      <c r="A453" s="2"/>
      <c r="B453" s="2"/>
      <c r="C453" s="5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customHeight="1" x14ac:dyDescent="0.3">
      <c r="A454" s="2"/>
      <c r="B454" s="2"/>
      <c r="C454" s="5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customHeight="1" x14ac:dyDescent="0.3">
      <c r="A455" s="2"/>
      <c r="B455" s="2"/>
      <c r="C455" s="5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customHeight="1" x14ac:dyDescent="0.3">
      <c r="A456" s="2"/>
      <c r="B456" s="2"/>
      <c r="C456" s="5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customHeight="1" x14ac:dyDescent="0.3">
      <c r="A457" s="2"/>
      <c r="B457" s="2"/>
      <c r="C457" s="5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customHeight="1" x14ac:dyDescent="0.3">
      <c r="A458" s="2"/>
      <c r="B458" s="2"/>
      <c r="C458" s="5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customHeight="1" x14ac:dyDescent="0.3">
      <c r="A459" s="2"/>
      <c r="B459" s="2"/>
      <c r="C459" s="5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customHeight="1" x14ac:dyDescent="0.3">
      <c r="A460" s="2"/>
      <c r="B460" s="2"/>
      <c r="C460" s="5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customHeight="1" x14ac:dyDescent="0.3">
      <c r="A461" s="2"/>
      <c r="B461" s="2"/>
      <c r="C461" s="5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customHeight="1" x14ac:dyDescent="0.3">
      <c r="A462" s="2"/>
      <c r="B462" s="2"/>
      <c r="C462" s="5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customHeight="1" x14ac:dyDescent="0.3">
      <c r="A463" s="2"/>
      <c r="B463" s="2"/>
      <c r="C463" s="5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customHeight="1" x14ac:dyDescent="0.3">
      <c r="A464" s="2"/>
      <c r="B464" s="2"/>
      <c r="C464" s="5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customHeight="1" x14ac:dyDescent="0.3">
      <c r="A465" s="2"/>
      <c r="B465" s="2"/>
      <c r="C465" s="5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customHeight="1" x14ac:dyDescent="0.3">
      <c r="A466" s="2"/>
      <c r="B466" s="2"/>
      <c r="C466" s="5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customHeight="1" x14ac:dyDescent="0.3">
      <c r="A467" s="2"/>
      <c r="B467" s="2"/>
      <c r="C467" s="5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customHeight="1" x14ac:dyDescent="0.3">
      <c r="A468" s="2"/>
      <c r="B468" s="2"/>
      <c r="C468" s="5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customHeight="1" x14ac:dyDescent="0.3">
      <c r="A469" s="2"/>
      <c r="B469" s="2"/>
      <c r="C469" s="5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customHeight="1" x14ac:dyDescent="0.3">
      <c r="A470" s="2"/>
      <c r="B470" s="2"/>
      <c r="C470" s="5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customHeight="1" x14ac:dyDescent="0.3">
      <c r="A471" s="2"/>
      <c r="B471" s="2"/>
      <c r="C471" s="5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customHeight="1" x14ac:dyDescent="0.3">
      <c r="A472" s="2"/>
      <c r="B472" s="2"/>
      <c r="C472" s="5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customHeight="1" x14ac:dyDescent="0.3">
      <c r="A473" s="2"/>
      <c r="B473" s="2"/>
      <c r="C473" s="5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customHeight="1" x14ac:dyDescent="0.3">
      <c r="A474" s="2"/>
      <c r="B474" s="2"/>
      <c r="C474" s="5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customHeight="1" x14ac:dyDescent="0.3">
      <c r="A475" s="2"/>
      <c r="B475" s="2"/>
      <c r="C475" s="5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customHeight="1" x14ac:dyDescent="0.3">
      <c r="A476" s="2"/>
      <c r="B476" s="2"/>
      <c r="C476" s="5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customHeight="1" x14ac:dyDescent="0.3">
      <c r="A477" s="2"/>
      <c r="B477" s="2"/>
      <c r="C477" s="5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customHeight="1" x14ac:dyDescent="0.3">
      <c r="A478" s="2"/>
      <c r="B478" s="2"/>
      <c r="C478" s="5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customHeight="1" x14ac:dyDescent="0.3">
      <c r="A479" s="2"/>
      <c r="B479" s="2"/>
      <c r="C479" s="5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customHeight="1" x14ac:dyDescent="0.3">
      <c r="A480" s="2"/>
      <c r="B480" s="2"/>
      <c r="C480" s="5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customHeight="1" x14ac:dyDescent="0.3">
      <c r="A481" s="2"/>
      <c r="B481" s="2"/>
      <c r="C481" s="5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customHeight="1" x14ac:dyDescent="0.3">
      <c r="A482" s="2"/>
      <c r="B482" s="2"/>
      <c r="C482" s="5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customHeight="1" x14ac:dyDescent="0.3">
      <c r="A483" s="2"/>
      <c r="B483" s="2"/>
      <c r="C483" s="5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customHeight="1" x14ac:dyDescent="0.3">
      <c r="A484" s="2"/>
      <c r="B484" s="2"/>
      <c r="C484" s="5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customHeight="1" x14ac:dyDescent="0.3">
      <c r="A485" s="2"/>
      <c r="B485" s="2"/>
      <c r="C485" s="5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customHeight="1" x14ac:dyDescent="0.3">
      <c r="A486" s="2"/>
      <c r="B486" s="2"/>
      <c r="C486" s="5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customHeight="1" x14ac:dyDescent="0.3">
      <c r="A487" s="2"/>
      <c r="B487" s="2"/>
      <c r="C487" s="5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customHeight="1" x14ac:dyDescent="0.3">
      <c r="A488" s="2"/>
      <c r="B488" s="2"/>
      <c r="C488" s="5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customHeight="1" x14ac:dyDescent="0.3">
      <c r="A489" s="2"/>
      <c r="B489" s="2"/>
      <c r="C489" s="5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customHeight="1" x14ac:dyDescent="0.3">
      <c r="A490" s="2"/>
      <c r="B490" s="2"/>
      <c r="C490" s="5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customHeight="1" x14ac:dyDescent="0.3">
      <c r="A491" s="2"/>
      <c r="B491" s="2"/>
      <c r="C491" s="5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customHeight="1" x14ac:dyDescent="0.3">
      <c r="A492" s="2"/>
      <c r="B492" s="2"/>
      <c r="C492" s="5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customHeight="1" x14ac:dyDescent="0.3">
      <c r="A493" s="2"/>
      <c r="B493" s="2"/>
      <c r="C493" s="5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customHeight="1" x14ac:dyDescent="0.3">
      <c r="A494" s="2"/>
      <c r="B494" s="2"/>
      <c r="C494" s="5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customHeight="1" x14ac:dyDescent="0.3">
      <c r="A495" s="2"/>
      <c r="B495" s="2"/>
      <c r="C495" s="5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customHeight="1" x14ac:dyDescent="0.3">
      <c r="A496" s="2"/>
      <c r="B496" s="2"/>
      <c r="C496" s="5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customHeight="1" x14ac:dyDescent="0.3">
      <c r="A497" s="2"/>
      <c r="B497" s="2"/>
      <c r="C497" s="5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customHeight="1" x14ac:dyDescent="0.3">
      <c r="A498" s="2"/>
      <c r="B498" s="2"/>
      <c r="C498" s="5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customHeight="1" x14ac:dyDescent="0.3">
      <c r="A499" s="2"/>
      <c r="B499" s="2"/>
      <c r="C499" s="5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customHeight="1" x14ac:dyDescent="0.3">
      <c r="A500" s="2"/>
      <c r="B500" s="2"/>
      <c r="C500" s="5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customHeight="1" x14ac:dyDescent="0.3">
      <c r="A501" s="2"/>
      <c r="B501" s="2"/>
      <c r="C501" s="5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customHeight="1" x14ac:dyDescent="0.3">
      <c r="A502" s="2"/>
      <c r="B502" s="2"/>
      <c r="C502" s="5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customHeight="1" x14ac:dyDescent="0.3">
      <c r="A503" s="2"/>
      <c r="B503" s="2"/>
      <c r="C503" s="5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75" customHeight="1" x14ac:dyDescent="0.3">
      <c r="A504" s="2"/>
      <c r="B504" s="2"/>
      <c r="C504" s="5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75" customHeight="1" x14ac:dyDescent="0.3">
      <c r="A505" s="2"/>
      <c r="B505" s="2"/>
      <c r="C505" s="5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75" customHeight="1" x14ac:dyDescent="0.3">
      <c r="A506" s="2"/>
      <c r="B506" s="2"/>
      <c r="C506" s="5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75" customHeight="1" x14ac:dyDescent="0.3">
      <c r="A507" s="2"/>
      <c r="B507" s="2"/>
      <c r="C507" s="5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75" customHeight="1" x14ac:dyDescent="0.3">
      <c r="A508" s="2"/>
      <c r="B508" s="2"/>
      <c r="C508" s="5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75" customHeight="1" x14ac:dyDescent="0.3">
      <c r="A509" s="2"/>
      <c r="B509" s="2"/>
      <c r="C509" s="5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75" customHeight="1" x14ac:dyDescent="0.3">
      <c r="A510" s="2"/>
      <c r="B510" s="2"/>
      <c r="C510" s="5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75" customHeight="1" x14ac:dyDescent="0.3">
      <c r="A511" s="2"/>
      <c r="B511" s="2"/>
      <c r="C511" s="5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75" customHeight="1" x14ac:dyDescent="0.3">
      <c r="A512" s="2"/>
      <c r="B512" s="2"/>
      <c r="C512" s="5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75" customHeight="1" x14ac:dyDescent="0.3">
      <c r="A513" s="2"/>
      <c r="B513" s="2"/>
      <c r="C513" s="5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75" customHeight="1" x14ac:dyDescent="0.3">
      <c r="A514" s="2"/>
      <c r="B514" s="2"/>
      <c r="C514" s="5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75" customHeight="1" x14ac:dyDescent="0.3">
      <c r="A515" s="2"/>
      <c r="B515" s="2"/>
      <c r="C515" s="5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75" customHeight="1" x14ac:dyDescent="0.3">
      <c r="A516" s="2"/>
      <c r="B516" s="2"/>
      <c r="C516" s="5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75" customHeight="1" x14ac:dyDescent="0.3">
      <c r="A517" s="2"/>
      <c r="B517" s="2"/>
      <c r="C517" s="5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75" customHeight="1" x14ac:dyDescent="0.3">
      <c r="A518" s="2"/>
      <c r="B518" s="2"/>
      <c r="C518" s="5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75" customHeight="1" x14ac:dyDescent="0.3">
      <c r="A519" s="2"/>
      <c r="B519" s="2"/>
      <c r="C519" s="5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75" customHeight="1" x14ac:dyDescent="0.3">
      <c r="A520" s="2"/>
      <c r="B520" s="2"/>
      <c r="C520" s="5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75" customHeight="1" x14ac:dyDescent="0.3">
      <c r="A521" s="2"/>
      <c r="B521" s="2"/>
      <c r="C521" s="5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75" customHeight="1" x14ac:dyDescent="0.3">
      <c r="A522" s="2"/>
      <c r="B522" s="2"/>
      <c r="C522" s="5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75" customHeight="1" x14ac:dyDescent="0.3">
      <c r="A523" s="2"/>
      <c r="B523" s="2"/>
      <c r="C523" s="5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75" customHeight="1" x14ac:dyDescent="0.3">
      <c r="A524" s="2"/>
      <c r="B524" s="2"/>
      <c r="C524" s="5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75" customHeight="1" x14ac:dyDescent="0.3">
      <c r="A525" s="2"/>
      <c r="B525" s="2"/>
      <c r="C525" s="5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75" customHeight="1" x14ac:dyDescent="0.3">
      <c r="A526" s="2"/>
      <c r="B526" s="2"/>
      <c r="C526" s="5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75" customHeight="1" x14ac:dyDescent="0.3">
      <c r="A527" s="2"/>
      <c r="B527" s="2"/>
      <c r="C527" s="5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75" customHeight="1" x14ac:dyDescent="0.3">
      <c r="A528" s="2"/>
      <c r="B528" s="2"/>
      <c r="C528" s="5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75" customHeight="1" x14ac:dyDescent="0.3">
      <c r="A529" s="2"/>
      <c r="B529" s="2"/>
      <c r="C529" s="5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75" customHeight="1" x14ac:dyDescent="0.3">
      <c r="A530" s="2"/>
      <c r="B530" s="2"/>
      <c r="C530" s="5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75" customHeight="1" x14ac:dyDescent="0.3">
      <c r="A531" s="2"/>
      <c r="B531" s="2"/>
      <c r="C531" s="5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75" customHeight="1" x14ac:dyDescent="0.3">
      <c r="A532" s="2"/>
      <c r="B532" s="2"/>
      <c r="C532" s="5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75" customHeight="1" x14ac:dyDescent="0.3">
      <c r="A533" s="2"/>
      <c r="B533" s="2"/>
      <c r="C533" s="5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75" customHeight="1" x14ac:dyDescent="0.3">
      <c r="A534" s="2"/>
      <c r="B534" s="2"/>
      <c r="C534" s="5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75" customHeight="1" x14ac:dyDescent="0.3">
      <c r="A535" s="2"/>
      <c r="B535" s="2"/>
      <c r="C535" s="5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75" customHeight="1" x14ac:dyDescent="0.3">
      <c r="A536" s="2"/>
      <c r="B536" s="2"/>
      <c r="C536" s="5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75" customHeight="1" x14ac:dyDescent="0.3">
      <c r="A537" s="2"/>
      <c r="B537" s="2"/>
      <c r="C537" s="5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75" customHeight="1" x14ac:dyDescent="0.3">
      <c r="A538" s="2"/>
      <c r="B538" s="2"/>
      <c r="C538" s="5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75" customHeight="1" x14ac:dyDescent="0.3">
      <c r="A539" s="2"/>
      <c r="B539" s="2"/>
      <c r="C539" s="5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75" customHeight="1" x14ac:dyDescent="0.3">
      <c r="A540" s="2"/>
      <c r="B540" s="2"/>
      <c r="C540" s="5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75" customHeight="1" x14ac:dyDescent="0.3">
      <c r="A541" s="2"/>
      <c r="B541" s="2"/>
      <c r="C541" s="5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75" customHeight="1" x14ac:dyDescent="0.3">
      <c r="A542" s="2"/>
      <c r="B542" s="2"/>
      <c r="C542" s="5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75" customHeight="1" x14ac:dyDescent="0.3">
      <c r="A543" s="2"/>
      <c r="B543" s="2"/>
      <c r="C543" s="5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75" customHeight="1" x14ac:dyDescent="0.3">
      <c r="A544" s="2"/>
      <c r="B544" s="2"/>
      <c r="C544" s="5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75" customHeight="1" x14ac:dyDescent="0.3">
      <c r="A545" s="2"/>
      <c r="B545" s="2"/>
      <c r="C545" s="5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75" customHeight="1" x14ac:dyDescent="0.3">
      <c r="A546" s="2"/>
      <c r="B546" s="2"/>
      <c r="C546" s="5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75" customHeight="1" x14ac:dyDescent="0.3">
      <c r="A547" s="2"/>
      <c r="B547" s="2"/>
      <c r="C547" s="5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75" customHeight="1" x14ac:dyDescent="0.3">
      <c r="A548" s="2"/>
      <c r="B548" s="2"/>
      <c r="C548" s="5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75" customHeight="1" x14ac:dyDescent="0.3">
      <c r="A549" s="2"/>
      <c r="B549" s="2"/>
      <c r="C549" s="5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75" customHeight="1" x14ac:dyDescent="0.3">
      <c r="A550" s="2"/>
      <c r="B550" s="2"/>
      <c r="C550" s="5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75" customHeight="1" x14ac:dyDescent="0.3">
      <c r="A551" s="2"/>
      <c r="B551" s="2"/>
      <c r="C551" s="5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75" customHeight="1" x14ac:dyDescent="0.3">
      <c r="A552" s="2"/>
      <c r="B552" s="2"/>
      <c r="C552" s="5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75" customHeight="1" x14ac:dyDescent="0.3">
      <c r="A553" s="2"/>
      <c r="B553" s="2"/>
      <c r="C553" s="5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75" customHeight="1" x14ac:dyDescent="0.3">
      <c r="A554" s="2"/>
      <c r="B554" s="2"/>
      <c r="C554" s="5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75" customHeight="1" x14ac:dyDescent="0.3">
      <c r="A555" s="2"/>
      <c r="B555" s="2"/>
      <c r="C555" s="5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75" customHeight="1" x14ac:dyDescent="0.3">
      <c r="A556" s="2"/>
      <c r="B556" s="2"/>
      <c r="C556" s="5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75" customHeight="1" x14ac:dyDescent="0.3">
      <c r="A557" s="2"/>
      <c r="B557" s="2"/>
      <c r="C557" s="5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75" customHeight="1" x14ac:dyDescent="0.3">
      <c r="A558" s="2"/>
      <c r="B558" s="2"/>
      <c r="C558" s="5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75" customHeight="1" x14ac:dyDescent="0.3">
      <c r="A559" s="2"/>
      <c r="B559" s="2"/>
      <c r="C559" s="5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75" customHeight="1" x14ac:dyDescent="0.3">
      <c r="A560" s="2"/>
      <c r="B560" s="2"/>
      <c r="C560" s="5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75" customHeight="1" x14ac:dyDescent="0.3">
      <c r="A561" s="2"/>
      <c r="B561" s="2"/>
      <c r="C561" s="5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75" customHeight="1" x14ac:dyDescent="0.3">
      <c r="A562" s="2"/>
      <c r="B562" s="2"/>
      <c r="C562" s="5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75" customHeight="1" x14ac:dyDescent="0.3">
      <c r="A563" s="2"/>
      <c r="B563" s="2"/>
      <c r="C563" s="5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75" customHeight="1" x14ac:dyDescent="0.3">
      <c r="A564" s="2"/>
      <c r="B564" s="2"/>
      <c r="C564" s="5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75" customHeight="1" x14ac:dyDescent="0.3">
      <c r="A565" s="2"/>
      <c r="B565" s="2"/>
      <c r="C565" s="5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75" customHeight="1" x14ac:dyDescent="0.3">
      <c r="A566" s="2"/>
      <c r="B566" s="2"/>
      <c r="C566" s="5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75" customHeight="1" x14ac:dyDescent="0.3">
      <c r="A567" s="2"/>
      <c r="B567" s="2"/>
      <c r="C567" s="5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75" customHeight="1" x14ac:dyDescent="0.3">
      <c r="A568" s="2"/>
      <c r="B568" s="2"/>
      <c r="C568" s="5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75" customHeight="1" x14ac:dyDescent="0.3">
      <c r="A569" s="2"/>
      <c r="B569" s="2"/>
      <c r="C569" s="5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75" customHeight="1" x14ac:dyDescent="0.3">
      <c r="A570" s="2"/>
      <c r="B570" s="2"/>
      <c r="C570" s="5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75" customHeight="1" x14ac:dyDescent="0.3">
      <c r="A571" s="2"/>
      <c r="B571" s="2"/>
      <c r="C571" s="5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75" customHeight="1" x14ac:dyDescent="0.3">
      <c r="A572" s="2"/>
      <c r="B572" s="2"/>
      <c r="C572" s="5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75" customHeight="1" x14ac:dyDescent="0.3">
      <c r="A573" s="2"/>
      <c r="B573" s="2"/>
      <c r="C573" s="5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75" customHeight="1" x14ac:dyDescent="0.3">
      <c r="A574" s="2"/>
      <c r="B574" s="2"/>
      <c r="C574" s="5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75" customHeight="1" x14ac:dyDescent="0.3">
      <c r="A575" s="2"/>
      <c r="B575" s="2"/>
      <c r="C575" s="5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75" customHeight="1" x14ac:dyDescent="0.3">
      <c r="A576" s="2"/>
      <c r="B576" s="2"/>
      <c r="C576" s="5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75" customHeight="1" x14ac:dyDescent="0.3">
      <c r="A577" s="2"/>
      <c r="B577" s="2"/>
      <c r="C577" s="5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75" customHeight="1" x14ac:dyDescent="0.3">
      <c r="A578" s="2"/>
      <c r="B578" s="2"/>
      <c r="C578" s="5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75" customHeight="1" x14ac:dyDescent="0.3">
      <c r="A579" s="2"/>
      <c r="B579" s="2"/>
      <c r="C579" s="5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75" customHeight="1" x14ac:dyDescent="0.3">
      <c r="A580" s="2"/>
      <c r="B580" s="2"/>
      <c r="C580" s="5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75" customHeight="1" x14ac:dyDescent="0.3">
      <c r="A581" s="2"/>
      <c r="B581" s="2"/>
      <c r="C581" s="5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75" customHeight="1" x14ac:dyDescent="0.3">
      <c r="A582" s="2"/>
      <c r="B582" s="2"/>
      <c r="C582" s="5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75" customHeight="1" x14ac:dyDescent="0.3">
      <c r="A583" s="2"/>
      <c r="B583" s="2"/>
      <c r="C583" s="5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75" customHeight="1" x14ac:dyDescent="0.3">
      <c r="A584" s="2"/>
      <c r="B584" s="2"/>
      <c r="C584" s="5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75" customHeight="1" x14ac:dyDescent="0.3">
      <c r="A585" s="2"/>
      <c r="B585" s="2"/>
      <c r="C585" s="5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75" customHeight="1" x14ac:dyDescent="0.3">
      <c r="A586" s="2"/>
      <c r="B586" s="2"/>
      <c r="C586" s="5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75" customHeight="1" x14ac:dyDescent="0.3">
      <c r="A587" s="2"/>
      <c r="B587" s="2"/>
      <c r="C587" s="5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75" customHeight="1" x14ac:dyDescent="0.3">
      <c r="A588" s="2"/>
      <c r="B588" s="2"/>
      <c r="C588" s="5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75" customHeight="1" x14ac:dyDescent="0.3">
      <c r="A589" s="2"/>
      <c r="B589" s="2"/>
      <c r="C589" s="5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75" customHeight="1" x14ac:dyDescent="0.3">
      <c r="A590" s="2"/>
      <c r="B590" s="2"/>
      <c r="C590" s="5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75" customHeight="1" x14ac:dyDescent="0.3">
      <c r="A591" s="2"/>
      <c r="B591" s="2"/>
      <c r="C591" s="5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75" customHeight="1" x14ac:dyDescent="0.3">
      <c r="A592" s="2"/>
      <c r="B592" s="2"/>
      <c r="C592" s="5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75" customHeight="1" x14ac:dyDescent="0.3">
      <c r="A593" s="2"/>
      <c r="B593" s="2"/>
      <c r="C593" s="5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75" customHeight="1" x14ac:dyDescent="0.3">
      <c r="A594" s="2"/>
      <c r="B594" s="2"/>
      <c r="C594" s="5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75" customHeight="1" x14ac:dyDescent="0.3">
      <c r="A595" s="2"/>
      <c r="B595" s="2"/>
      <c r="C595" s="5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75" customHeight="1" x14ac:dyDescent="0.3">
      <c r="A596" s="2"/>
      <c r="B596" s="2"/>
      <c r="C596" s="5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75" customHeight="1" x14ac:dyDescent="0.3">
      <c r="A597" s="2"/>
      <c r="B597" s="2"/>
      <c r="C597" s="5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75" customHeight="1" x14ac:dyDescent="0.3">
      <c r="A598" s="2"/>
      <c r="B598" s="2"/>
      <c r="C598" s="5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75" customHeight="1" x14ac:dyDescent="0.3">
      <c r="A599" s="2"/>
      <c r="B599" s="2"/>
      <c r="C599" s="5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75" customHeight="1" x14ac:dyDescent="0.3">
      <c r="A600" s="2"/>
      <c r="B600" s="2"/>
      <c r="C600" s="5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75" customHeight="1" x14ac:dyDescent="0.3">
      <c r="A601" s="2"/>
      <c r="B601" s="2"/>
      <c r="C601" s="5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75" customHeight="1" x14ac:dyDescent="0.3">
      <c r="A602" s="2"/>
      <c r="B602" s="2"/>
      <c r="C602" s="5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75" customHeight="1" x14ac:dyDescent="0.3">
      <c r="A603" s="2"/>
      <c r="B603" s="2"/>
      <c r="C603" s="5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75" customHeight="1" x14ac:dyDescent="0.3">
      <c r="A604" s="2"/>
      <c r="B604" s="2"/>
      <c r="C604" s="5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75" customHeight="1" x14ac:dyDescent="0.3">
      <c r="A605" s="2"/>
      <c r="B605" s="2"/>
      <c r="C605" s="5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75" customHeight="1" x14ac:dyDescent="0.3">
      <c r="A606" s="2"/>
      <c r="B606" s="2"/>
      <c r="C606" s="5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75" customHeight="1" x14ac:dyDescent="0.3">
      <c r="A607" s="2"/>
      <c r="B607" s="2"/>
      <c r="C607" s="5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75" customHeight="1" x14ac:dyDescent="0.3">
      <c r="A608" s="2"/>
      <c r="B608" s="2"/>
      <c r="C608" s="5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75" customHeight="1" x14ac:dyDescent="0.3">
      <c r="A609" s="2"/>
      <c r="B609" s="2"/>
      <c r="C609" s="5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75" customHeight="1" x14ac:dyDescent="0.3">
      <c r="A610" s="2"/>
      <c r="B610" s="2"/>
      <c r="C610" s="5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75" customHeight="1" x14ac:dyDescent="0.3">
      <c r="A611" s="2"/>
      <c r="B611" s="2"/>
      <c r="C611" s="5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75" customHeight="1" x14ac:dyDescent="0.3">
      <c r="A612" s="2"/>
      <c r="B612" s="2"/>
      <c r="C612" s="5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75" customHeight="1" x14ac:dyDescent="0.3">
      <c r="A613" s="2"/>
      <c r="B613" s="2"/>
      <c r="C613" s="5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75" customHeight="1" x14ac:dyDescent="0.3">
      <c r="A614" s="2"/>
      <c r="B614" s="2"/>
      <c r="C614" s="5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75" customHeight="1" x14ac:dyDescent="0.3">
      <c r="A615" s="2"/>
      <c r="B615" s="2"/>
      <c r="C615" s="5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75" customHeight="1" x14ac:dyDescent="0.3">
      <c r="A616" s="2"/>
      <c r="B616" s="2"/>
      <c r="C616" s="5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75" customHeight="1" x14ac:dyDescent="0.3">
      <c r="A617" s="2"/>
      <c r="B617" s="2"/>
      <c r="C617" s="5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75" customHeight="1" x14ac:dyDescent="0.3">
      <c r="A618" s="2"/>
      <c r="B618" s="2"/>
      <c r="C618" s="5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75" customHeight="1" x14ac:dyDescent="0.3">
      <c r="A619" s="2"/>
      <c r="B619" s="2"/>
      <c r="C619" s="5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75" customHeight="1" x14ac:dyDescent="0.3">
      <c r="A620" s="2"/>
      <c r="B620" s="2"/>
      <c r="C620" s="5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75" customHeight="1" x14ac:dyDescent="0.3">
      <c r="A621" s="2"/>
      <c r="B621" s="2"/>
      <c r="C621" s="5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75" customHeight="1" x14ac:dyDescent="0.3">
      <c r="A622" s="2"/>
      <c r="B622" s="2"/>
      <c r="C622" s="5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75" customHeight="1" x14ac:dyDescent="0.3">
      <c r="A623" s="2"/>
      <c r="B623" s="2"/>
      <c r="C623" s="5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75" customHeight="1" x14ac:dyDescent="0.3">
      <c r="A624" s="2"/>
      <c r="B624" s="2"/>
      <c r="C624" s="5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75" customHeight="1" x14ac:dyDescent="0.3">
      <c r="A625" s="2"/>
      <c r="B625" s="2"/>
      <c r="C625" s="5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75" customHeight="1" x14ac:dyDescent="0.3">
      <c r="A626" s="2"/>
      <c r="B626" s="2"/>
      <c r="C626" s="5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75" customHeight="1" x14ac:dyDescent="0.3">
      <c r="A627" s="2"/>
      <c r="B627" s="2"/>
      <c r="C627" s="5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75" customHeight="1" x14ac:dyDescent="0.3">
      <c r="A628" s="2"/>
      <c r="B628" s="2"/>
      <c r="C628" s="5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75" customHeight="1" x14ac:dyDescent="0.3">
      <c r="A629" s="2"/>
      <c r="B629" s="2"/>
      <c r="C629" s="5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75" customHeight="1" x14ac:dyDescent="0.3">
      <c r="A630" s="2"/>
      <c r="B630" s="2"/>
      <c r="C630" s="5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75" customHeight="1" x14ac:dyDescent="0.3">
      <c r="A631" s="2"/>
      <c r="B631" s="2"/>
      <c r="C631" s="5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75" customHeight="1" x14ac:dyDescent="0.3">
      <c r="A632" s="2"/>
      <c r="B632" s="2"/>
      <c r="C632" s="5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75" customHeight="1" x14ac:dyDescent="0.3">
      <c r="A633" s="2"/>
      <c r="B633" s="2"/>
      <c r="C633" s="5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75" customHeight="1" x14ac:dyDescent="0.3">
      <c r="A634" s="2"/>
      <c r="B634" s="2"/>
      <c r="C634" s="5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75" customHeight="1" x14ac:dyDescent="0.3">
      <c r="A635" s="2"/>
      <c r="B635" s="2"/>
      <c r="C635" s="5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75" customHeight="1" x14ac:dyDescent="0.3">
      <c r="A636" s="2"/>
      <c r="B636" s="2"/>
      <c r="C636" s="5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75" customHeight="1" x14ac:dyDescent="0.3">
      <c r="A637" s="2"/>
      <c r="B637" s="2"/>
      <c r="C637" s="5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75" customHeight="1" x14ac:dyDescent="0.3">
      <c r="A638" s="2"/>
      <c r="B638" s="2"/>
      <c r="C638" s="5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75" customHeight="1" x14ac:dyDescent="0.3">
      <c r="A639" s="2"/>
      <c r="B639" s="2"/>
      <c r="C639" s="5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75" customHeight="1" x14ac:dyDescent="0.3">
      <c r="A640" s="2"/>
      <c r="B640" s="2"/>
      <c r="C640" s="5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75" customHeight="1" x14ac:dyDescent="0.3">
      <c r="A641" s="2"/>
      <c r="B641" s="2"/>
      <c r="C641" s="5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75" customHeight="1" x14ac:dyDescent="0.3">
      <c r="A642" s="2"/>
      <c r="B642" s="2"/>
      <c r="C642" s="5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75" customHeight="1" x14ac:dyDescent="0.3">
      <c r="A643" s="2"/>
      <c r="B643" s="2"/>
      <c r="C643" s="5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75" customHeight="1" x14ac:dyDescent="0.3">
      <c r="A644" s="2"/>
      <c r="B644" s="2"/>
      <c r="C644" s="5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75" customHeight="1" x14ac:dyDescent="0.3">
      <c r="A645" s="2"/>
      <c r="B645" s="2"/>
      <c r="C645" s="5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75" customHeight="1" x14ac:dyDescent="0.3">
      <c r="A646" s="2"/>
      <c r="B646" s="2"/>
      <c r="C646" s="5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75" customHeight="1" x14ac:dyDescent="0.3">
      <c r="A647" s="2"/>
      <c r="B647" s="2"/>
      <c r="C647" s="5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75" customHeight="1" x14ac:dyDescent="0.3">
      <c r="A648" s="2"/>
      <c r="B648" s="2"/>
      <c r="C648" s="5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75" customHeight="1" x14ac:dyDescent="0.3">
      <c r="A649" s="2"/>
      <c r="B649" s="2"/>
      <c r="C649" s="5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75" customHeight="1" x14ac:dyDescent="0.3">
      <c r="A650" s="2"/>
      <c r="B650" s="2"/>
      <c r="C650" s="5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75" customHeight="1" x14ac:dyDescent="0.3">
      <c r="A651" s="2"/>
      <c r="B651" s="2"/>
      <c r="C651" s="5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75" customHeight="1" x14ac:dyDescent="0.3">
      <c r="A652" s="2"/>
      <c r="B652" s="2"/>
      <c r="C652" s="5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75" customHeight="1" x14ac:dyDescent="0.3">
      <c r="A653" s="2"/>
      <c r="B653" s="2"/>
      <c r="C653" s="5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75" customHeight="1" x14ac:dyDescent="0.3">
      <c r="A654" s="2"/>
      <c r="B654" s="2"/>
      <c r="C654" s="5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75" customHeight="1" x14ac:dyDescent="0.3">
      <c r="A655" s="2"/>
      <c r="B655" s="2"/>
      <c r="C655" s="5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75" customHeight="1" x14ac:dyDescent="0.3">
      <c r="A656" s="2"/>
      <c r="B656" s="2"/>
      <c r="C656" s="5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75" customHeight="1" x14ac:dyDescent="0.3">
      <c r="A657" s="2"/>
      <c r="B657" s="2"/>
      <c r="C657" s="5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75" customHeight="1" x14ac:dyDescent="0.3">
      <c r="A658" s="2"/>
      <c r="B658" s="2"/>
      <c r="C658" s="5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75" customHeight="1" x14ac:dyDescent="0.3">
      <c r="A659" s="2"/>
      <c r="B659" s="2"/>
      <c r="C659" s="5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75" customHeight="1" x14ac:dyDescent="0.3">
      <c r="A660" s="2"/>
      <c r="B660" s="2"/>
      <c r="C660" s="5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75" customHeight="1" x14ac:dyDescent="0.3">
      <c r="A661" s="2"/>
      <c r="B661" s="2"/>
      <c r="C661" s="5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75" customHeight="1" x14ac:dyDescent="0.3">
      <c r="A662" s="2"/>
      <c r="B662" s="2"/>
      <c r="C662" s="5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75" customHeight="1" x14ac:dyDescent="0.3">
      <c r="A663" s="2"/>
      <c r="B663" s="2"/>
      <c r="C663" s="5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75" customHeight="1" x14ac:dyDescent="0.3">
      <c r="A664" s="2"/>
      <c r="B664" s="2"/>
      <c r="C664" s="5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75" customHeight="1" x14ac:dyDescent="0.3">
      <c r="A665" s="2"/>
      <c r="B665" s="2"/>
      <c r="C665" s="5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75" customHeight="1" x14ac:dyDescent="0.3">
      <c r="A666" s="2"/>
      <c r="B666" s="2"/>
      <c r="C666" s="5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75" customHeight="1" x14ac:dyDescent="0.3">
      <c r="A667" s="2"/>
      <c r="B667" s="2"/>
      <c r="C667" s="5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75" customHeight="1" x14ac:dyDescent="0.3">
      <c r="A668" s="2"/>
      <c r="B668" s="2"/>
      <c r="C668" s="5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75" customHeight="1" x14ac:dyDescent="0.3">
      <c r="A669" s="2"/>
      <c r="B669" s="2"/>
      <c r="C669" s="5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75" customHeight="1" x14ac:dyDescent="0.3">
      <c r="A670" s="2"/>
      <c r="B670" s="2"/>
      <c r="C670" s="5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75" customHeight="1" x14ac:dyDescent="0.3">
      <c r="A671" s="2"/>
      <c r="B671" s="2"/>
      <c r="C671" s="5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75" customHeight="1" x14ac:dyDescent="0.3">
      <c r="A672" s="2"/>
      <c r="B672" s="2"/>
      <c r="C672" s="5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75" customHeight="1" x14ac:dyDescent="0.3">
      <c r="A673" s="2"/>
      <c r="B673" s="2"/>
      <c r="C673" s="5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75" customHeight="1" x14ac:dyDescent="0.3">
      <c r="A674" s="2"/>
      <c r="B674" s="2"/>
      <c r="C674" s="5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75" customHeight="1" x14ac:dyDescent="0.3">
      <c r="A675" s="2"/>
      <c r="B675" s="2"/>
      <c r="C675" s="5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75" customHeight="1" x14ac:dyDescent="0.3">
      <c r="A676" s="2"/>
      <c r="B676" s="2"/>
      <c r="C676" s="5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75" customHeight="1" x14ac:dyDescent="0.3">
      <c r="A677" s="2"/>
      <c r="B677" s="2"/>
      <c r="C677" s="5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75" customHeight="1" x14ac:dyDescent="0.3">
      <c r="A678" s="2"/>
      <c r="B678" s="2"/>
      <c r="C678" s="5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75" customHeight="1" x14ac:dyDescent="0.3">
      <c r="A679" s="2"/>
      <c r="B679" s="2"/>
      <c r="C679" s="5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75" customHeight="1" x14ac:dyDescent="0.3">
      <c r="A680" s="2"/>
      <c r="B680" s="2"/>
      <c r="C680" s="5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75" customHeight="1" x14ac:dyDescent="0.3">
      <c r="A681" s="2"/>
      <c r="B681" s="2"/>
      <c r="C681" s="5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75" customHeight="1" x14ac:dyDescent="0.3">
      <c r="A682" s="2"/>
      <c r="B682" s="2"/>
      <c r="C682" s="5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75" customHeight="1" x14ac:dyDescent="0.3">
      <c r="A683" s="2"/>
      <c r="B683" s="2"/>
      <c r="C683" s="5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75" customHeight="1" x14ac:dyDescent="0.3">
      <c r="A684" s="2"/>
      <c r="B684" s="2"/>
      <c r="C684" s="5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75" customHeight="1" x14ac:dyDescent="0.3">
      <c r="A685" s="2"/>
      <c r="B685" s="2"/>
      <c r="C685" s="5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75" customHeight="1" x14ac:dyDescent="0.3">
      <c r="A686" s="2"/>
      <c r="B686" s="2"/>
      <c r="C686" s="5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75" customHeight="1" x14ac:dyDescent="0.3">
      <c r="A687" s="2"/>
      <c r="B687" s="2"/>
      <c r="C687" s="5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75" customHeight="1" x14ac:dyDescent="0.3">
      <c r="A688" s="2"/>
      <c r="B688" s="2"/>
      <c r="C688" s="5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75" customHeight="1" x14ac:dyDescent="0.3">
      <c r="A689" s="2"/>
      <c r="B689" s="2"/>
      <c r="C689" s="5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75" customHeight="1" x14ac:dyDescent="0.3">
      <c r="A690" s="2"/>
      <c r="B690" s="2"/>
      <c r="C690" s="5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75" customHeight="1" x14ac:dyDescent="0.3">
      <c r="A691" s="2"/>
      <c r="B691" s="2"/>
      <c r="C691" s="5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75" customHeight="1" x14ac:dyDescent="0.3">
      <c r="A692" s="2"/>
      <c r="B692" s="2"/>
      <c r="C692" s="5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75" customHeight="1" x14ac:dyDescent="0.3">
      <c r="A693" s="2"/>
      <c r="B693" s="2"/>
      <c r="C693" s="5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75" customHeight="1" x14ac:dyDescent="0.3">
      <c r="A694" s="2"/>
      <c r="B694" s="2"/>
      <c r="C694" s="5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75" customHeight="1" x14ac:dyDescent="0.3">
      <c r="A695" s="2"/>
      <c r="B695" s="2"/>
      <c r="C695" s="5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75" customHeight="1" x14ac:dyDescent="0.3">
      <c r="A696" s="2"/>
      <c r="B696" s="2"/>
      <c r="C696" s="5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75" customHeight="1" x14ac:dyDescent="0.3">
      <c r="A697" s="2"/>
      <c r="B697" s="2"/>
      <c r="C697" s="5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75" customHeight="1" x14ac:dyDescent="0.3">
      <c r="A698" s="2"/>
      <c r="B698" s="2"/>
      <c r="C698" s="5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75" customHeight="1" x14ac:dyDescent="0.3">
      <c r="A699" s="2"/>
      <c r="B699" s="2"/>
      <c r="C699" s="5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75" customHeight="1" x14ac:dyDescent="0.3">
      <c r="A700" s="2"/>
      <c r="B700" s="2"/>
      <c r="C700" s="5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75" customHeight="1" x14ac:dyDescent="0.3">
      <c r="A701" s="2"/>
      <c r="B701" s="2"/>
      <c r="C701" s="5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75" customHeight="1" x14ac:dyDescent="0.3">
      <c r="A702" s="2"/>
      <c r="B702" s="2"/>
      <c r="C702" s="5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75" customHeight="1" x14ac:dyDescent="0.3">
      <c r="A703" s="2"/>
      <c r="B703" s="2"/>
      <c r="C703" s="5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75" customHeight="1" x14ac:dyDescent="0.3">
      <c r="A704" s="2"/>
      <c r="B704" s="2"/>
      <c r="C704" s="5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75" customHeight="1" x14ac:dyDescent="0.3">
      <c r="A705" s="2"/>
      <c r="B705" s="2"/>
      <c r="C705" s="5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75" customHeight="1" x14ac:dyDescent="0.3">
      <c r="A706" s="2"/>
      <c r="B706" s="2"/>
      <c r="C706" s="5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75" customHeight="1" x14ac:dyDescent="0.3">
      <c r="A707" s="2"/>
      <c r="B707" s="2"/>
      <c r="C707" s="5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75" customHeight="1" x14ac:dyDescent="0.3">
      <c r="A708" s="2"/>
      <c r="B708" s="2"/>
      <c r="C708" s="5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75" customHeight="1" x14ac:dyDescent="0.3">
      <c r="A709" s="2"/>
      <c r="B709" s="2"/>
      <c r="C709" s="5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75" customHeight="1" x14ac:dyDescent="0.3">
      <c r="A710" s="2"/>
      <c r="B710" s="2"/>
      <c r="C710" s="5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75" customHeight="1" x14ac:dyDescent="0.3">
      <c r="A711" s="2"/>
      <c r="B711" s="2"/>
      <c r="C711" s="5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75" customHeight="1" x14ac:dyDescent="0.3">
      <c r="A712" s="2"/>
      <c r="B712" s="2"/>
      <c r="C712" s="5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75" customHeight="1" x14ac:dyDescent="0.3">
      <c r="A713" s="2"/>
      <c r="B713" s="2"/>
      <c r="C713" s="5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75" customHeight="1" x14ac:dyDescent="0.3">
      <c r="A714" s="2"/>
      <c r="B714" s="2"/>
      <c r="C714" s="5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75" customHeight="1" x14ac:dyDescent="0.3">
      <c r="A715" s="2"/>
      <c r="B715" s="2"/>
      <c r="C715" s="5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75" customHeight="1" x14ac:dyDescent="0.3">
      <c r="A716" s="2"/>
      <c r="B716" s="2"/>
      <c r="C716" s="5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75" customHeight="1" x14ac:dyDescent="0.3">
      <c r="A717" s="2"/>
      <c r="B717" s="2"/>
      <c r="C717" s="5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75" customHeight="1" x14ac:dyDescent="0.3">
      <c r="A718" s="2"/>
      <c r="B718" s="2"/>
      <c r="C718" s="5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75" customHeight="1" x14ac:dyDescent="0.3">
      <c r="A719" s="2"/>
      <c r="B719" s="2"/>
      <c r="C719" s="5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75" customHeight="1" x14ac:dyDescent="0.3">
      <c r="A720" s="2"/>
      <c r="B720" s="2"/>
      <c r="C720" s="5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75" customHeight="1" x14ac:dyDescent="0.3">
      <c r="A721" s="2"/>
      <c r="B721" s="2"/>
      <c r="C721" s="5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75" customHeight="1" x14ac:dyDescent="0.3">
      <c r="A722" s="2"/>
      <c r="B722" s="2"/>
      <c r="C722" s="5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75" customHeight="1" x14ac:dyDescent="0.3">
      <c r="A723" s="2"/>
      <c r="B723" s="2"/>
      <c r="C723" s="5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75" customHeight="1" x14ac:dyDescent="0.3">
      <c r="A724" s="2"/>
      <c r="B724" s="2"/>
      <c r="C724" s="5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75" customHeight="1" x14ac:dyDescent="0.3">
      <c r="A725" s="2"/>
      <c r="B725" s="2"/>
      <c r="C725" s="5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75" customHeight="1" x14ac:dyDescent="0.3">
      <c r="A726" s="2"/>
      <c r="B726" s="2"/>
      <c r="C726" s="5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75" customHeight="1" x14ac:dyDescent="0.3">
      <c r="A727" s="2"/>
      <c r="B727" s="2"/>
      <c r="C727" s="5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75" customHeight="1" x14ac:dyDescent="0.3">
      <c r="A728" s="2"/>
      <c r="B728" s="2"/>
      <c r="C728" s="5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75" customHeight="1" x14ac:dyDescent="0.3">
      <c r="A729" s="2"/>
      <c r="B729" s="2"/>
      <c r="C729" s="5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75" customHeight="1" x14ac:dyDescent="0.3">
      <c r="A730" s="2"/>
      <c r="B730" s="2"/>
      <c r="C730" s="5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75" customHeight="1" x14ac:dyDescent="0.3">
      <c r="A731" s="2"/>
      <c r="B731" s="2"/>
      <c r="C731" s="5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75" customHeight="1" x14ac:dyDescent="0.3">
      <c r="A732" s="2"/>
      <c r="B732" s="2"/>
      <c r="C732" s="5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75" customHeight="1" x14ac:dyDescent="0.3">
      <c r="A733" s="2"/>
      <c r="B733" s="2"/>
      <c r="C733" s="5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75" customHeight="1" x14ac:dyDescent="0.3">
      <c r="A734" s="2"/>
      <c r="B734" s="2"/>
      <c r="C734" s="5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75" customHeight="1" x14ac:dyDescent="0.3">
      <c r="A735" s="2"/>
      <c r="B735" s="2"/>
      <c r="C735" s="5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75" customHeight="1" x14ac:dyDescent="0.3">
      <c r="A736" s="2"/>
      <c r="B736" s="2"/>
      <c r="C736" s="5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75" customHeight="1" x14ac:dyDescent="0.3">
      <c r="A737" s="2"/>
      <c r="B737" s="2"/>
      <c r="C737" s="5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75" customHeight="1" x14ac:dyDescent="0.3">
      <c r="A738" s="2"/>
      <c r="B738" s="2"/>
      <c r="C738" s="5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75" customHeight="1" x14ac:dyDescent="0.3">
      <c r="A739" s="2"/>
      <c r="B739" s="2"/>
      <c r="C739" s="5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75" customHeight="1" x14ac:dyDescent="0.3">
      <c r="A740" s="2"/>
      <c r="B740" s="2"/>
      <c r="C740" s="5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75" customHeight="1" x14ac:dyDescent="0.3">
      <c r="A741" s="2"/>
      <c r="B741" s="2"/>
      <c r="C741" s="5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75" customHeight="1" x14ac:dyDescent="0.3">
      <c r="A742" s="2"/>
      <c r="B742" s="2"/>
      <c r="C742" s="5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75" customHeight="1" x14ac:dyDescent="0.3">
      <c r="A743" s="2"/>
      <c r="B743" s="2"/>
      <c r="C743" s="5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75" customHeight="1" x14ac:dyDescent="0.3">
      <c r="A744" s="2"/>
      <c r="B744" s="2"/>
      <c r="C744" s="5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75" customHeight="1" x14ac:dyDescent="0.3">
      <c r="A745" s="2"/>
      <c r="B745" s="2"/>
      <c r="C745" s="5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75" customHeight="1" x14ac:dyDescent="0.3">
      <c r="A746" s="2"/>
      <c r="B746" s="2"/>
      <c r="C746" s="5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75" customHeight="1" x14ac:dyDescent="0.3">
      <c r="A747" s="2"/>
      <c r="B747" s="2"/>
      <c r="C747" s="5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75" customHeight="1" x14ac:dyDescent="0.3">
      <c r="A748" s="2"/>
      <c r="B748" s="2"/>
      <c r="C748" s="5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75" customHeight="1" x14ac:dyDescent="0.3">
      <c r="A749" s="2"/>
      <c r="B749" s="2"/>
      <c r="C749" s="5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75" customHeight="1" x14ac:dyDescent="0.3">
      <c r="A750" s="2"/>
      <c r="B750" s="2"/>
      <c r="C750" s="5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75" customHeight="1" x14ac:dyDescent="0.3">
      <c r="A751" s="2"/>
      <c r="B751" s="2"/>
      <c r="C751" s="5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75" customHeight="1" x14ac:dyDescent="0.3">
      <c r="A752" s="2"/>
      <c r="B752" s="2"/>
      <c r="C752" s="5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75" customHeight="1" x14ac:dyDescent="0.3">
      <c r="A753" s="2"/>
      <c r="B753" s="2"/>
      <c r="C753" s="5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75" customHeight="1" x14ac:dyDescent="0.3">
      <c r="A754" s="2"/>
      <c r="B754" s="2"/>
      <c r="C754" s="5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75" customHeight="1" x14ac:dyDescent="0.3">
      <c r="A755" s="2"/>
      <c r="B755" s="2"/>
      <c r="C755" s="5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75" customHeight="1" x14ac:dyDescent="0.3">
      <c r="A756" s="2"/>
      <c r="B756" s="2"/>
      <c r="C756" s="5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75" customHeight="1" x14ac:dyDescent="0.3">
      <c r="A757" s="2"/>
      <c r="B757" s="2"/>
      <c r="C757" s="5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75" customHeight="1" x14ac:dyDescent="0.3">
      <c r="A758" s="2"/>
      <c r="B758" s="2"/>
      <c r="C758" s="5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75" customHeight="1" x14ac:dyDescent="0.3">
      <c r="A759" s="2"/>
      <c r="B759" s="2"/>
      <c r="C759" s="5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75" customHeight="1" x14ac:dyDescent="0.3">
      <c r="A760" s="2"/>
      <c r="B760" s="2"/>
      <c r="C760" s="5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75" customHeight="1" x14ac:dyDescent="0.3">
      <c r="A761" s="2"/>
      <c r="B761" s="2"/>
      <c r="C761" s="5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75" customHeight="1" x14ac:dyDescent="0.3">
      <c r="A762" s="2"/>
      <c r="B762" s="2"/>
      <c r="C762" s="5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75" customHeight="1" x14ac:dyDescent="0.3">
      <c r="A763" s="2"/>
      <c r="B763" s="2"/>
      <c r="C763" s="5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75" customHeight="1" x14ac:dyDescent="0.3">
      <c r="A764" s="2"/>
      <c r="B764" s="2"/>
      <c r="C764" s="5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75" customHeight="1" x14ac:dyDescent="0.3">
      <c r="A765" s="2"/>
      <c r="B765" s="2"/>
      <c r="C765" s="5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75" customHeight="1" x14ac:dyDescent="0.3">
      <c r="A766" s="2"/>
      <c r="B766" s="2"/>
      <c r="C766" s="5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75" customHeight="1" x14ac:dyDescent="0.3">
      <c r="A767" s="2"/>
      <c r="B767" s="2"/>
      <c r="C767" s="5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75" customHeight="1" x14ac:dyDescent="0.3">
      <c r="A768" s="2"/>
      <c r="B768" s="2"/>
      <c r="C768" s="5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75" customHeight="1" x14ac:dyDescent="0.3">
      <c r="A769" s="2"/>
      <c r="B769" s="2"/>
      <c r="C769" s="5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75" customHeight="1" x14ac:dyDescent="0.3">
      <c r="A770" s="2"/>
      <c r="B770" s="2"/>
      <c r="C770" s="5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75" customHeight="1" x14ac:dyDescent="0.3">
      <c r="A771" s="2"/>
      <c r="B771" s="2"/>
      <c r="C771" s="5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75" customHeight="1" x14ac:dyDescent="0.3">
      <c r="A772" s="2"/>
      <c r="B772" s="2"/>
      <c r="C772" s="5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75" customHeight="1" x14ac:dyDescent="0.3">
      <c r="A773" s="2"/>
      <c r="B773" s="2"/>
      <c r="C773" s="5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75" customHeight="1" x14ac:dyDescent="0.3">
      <c r="A774" s="2"/>
      <c r="B774" s="2"/>
      <c r="C774" s="5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75" customHeight="1" x14ac:dyDescent="0.3">
      <c r="A775" s="2"/>
      <c r="B775" s="2"/>
      <c r="C775" s="5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75" customHeight="1" x14ac:dyDescent="0.3">
      <c r="A776" s="2"/>
      <c r="B776" s="2"/>
      <c r="C776" s="5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75" customHeight="1" x14ac:dyDescent="0.3">
      <c r="A777" s="2"/>
      <c r="B777" s="2"/>
      <c r="C777" s="5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75" customHeight="1" x14ac:dyDescent="0.3">
      <c r="A778" s="2"/>
      <c r="B778" s="2"/>
      <c r="C778" s="5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75" customHeight="1" x14ac:dyDescent="0.3">
      <c r="A779" s="2"/>
      <c r="B779" s="2"/>
      <c r="C779" s="5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75" customHeight="1" x14ac:dyDescent="0.3">
      <c r="A780" s="2"/>
      <c r="B780" s="2"/>
      <c r="C780" s="5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75" customHeight="1" x14ac:dyDescent="0.3">
      <c r="A781" s="2"/>
      <c r="B781" s="2"/>
      <c r="C781" s="5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75" customHeight="1" x14ac:dyDescent="0.3">
      <c r="A782" s="2"/>
      <c r="B782" s="2"/>
      <c r="C782" s="5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75" customHeight="1" x14ac:dyDescent="0.3">
      <c r="A783" s="2"/>
      <c r="B783" s="2"/>
      <c r="C783" s="5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75" customHeight="1" x14ac:dyDescent="0.3">
      <c r="A784" s="2"/>
      <c r="B784" s="2"/>
      <c r="C784" s="5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75" customHeight="1" x14ac:dyDescent="0.3">
      <c r="A785" s="2"/>
      <c r="B785" s="2"/>
      <c r="C785" s="5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75" customHeight="1" x14ac:dyDescent="0.3">
      <c r="A786" s="2"/>
      <c r="B786" s="2"/>
      <c r="C786" s="5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75" customHeight="1" x14ac:dyDescent="0.3">
      <c r="A787" s="2"/>
      <c r="B787" s="2"/>
      <c r="C787" s="5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75" customHeight="1" x14ac:dyDescent="0.3">
      <c r="A788" s="2"/>
      <c r="B788" s="2"/>
      <c r="C788" s="5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75" customHeight="1" x14ac:dyDescent="0.3">
      <c r="A789" s="2"/>
      <c r="B789" s="2"/>
      <c r="C789" s="5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75" customHeight="1" x14ac:dyDescent="0.3">
      <c r="A790" s="2"/>
      <c r="B790" s="2"/>
      <c r="C790" s="5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75" customHeight="1" x14ac:dyDescent="0.3">
      <c r="A791" s="2"/>
      <c r="B791" s="2"/>
      <c r="C791" s="5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75" customHeight="1" x14ac:dyDescent="0.3">
      <c r="A792" s="2"/>
      <c r="B792" s="2"/>
      <c r="C792" s="5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75" customHeight="1" x14ac:dyDescent="0.3">
      <c r="A793" s="2"/>
      <c r="B793" s="2"/>
      <c r="C793" s="5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75" customHeight="1" x14ac:dyDescent="0.3">
      <c r="A794" s="2"/>
      <c r="B794" s="2"/>
      <c r="C794" s="5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75" customHeight="1" x14ac:dyDescent="0.3">
      <c r="A795" s="2"/>
      <c r="B795" s="2"/>
      <c r="C795" s="5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75" customHeight="1" x14ac:dyDescent="0.3">
      <c r="A796" s="2"/>
      <c r="B796" s="2"/>
      <c r="C796" s="5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75" customHeight="1" x14ac:dyDescent="0.3">
      <c r="A797" s="2"/>
      <c r="B797" s="2"/>
      <c r="C797" s="5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75" customHeight="1" x14ac:dyDescent="0.3">
      <c r="A798" s="2"/>
      <c r="B798" s="2"/>
      <c r="C798" s="5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75" customHeight="1" x14ac:dyDescent="0.3">
      <c r="A799" s="2"/>
      <c r="B799" s="2"/>
      <c r="C799" s="5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75" customHeight="1" x14ac:dyDescent="0.3">
      <c r="A800" s="2"/>
      <c r="B800" s="2"/>
      <c r="C800" s="5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75" customHeight="1" x14ac:dyDescent="0.3">
      <c r="A801" s="2"/>
      <c r="B801" s="2"/>
      <c r="C801" s="5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75" customHeight="1" x14ac:dyDescent="0.3">
      <c r="A802" s="2"/>
      <c r="B802" s="2"/>
      <c r="C802" s="5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75" customHeight="1" x14ac:dyDescent="0.3">
      <c r="A803" s="2"/>
      <c r="B803" s="2"/>
      <c r="C803" s="5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75" customHeight="1" x14ac:dyDescent="0.3">
      <c r="A804" s="2"/>
      <c r="B804" s="2"/>
      <c r="C804" s="5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75" customHeight="1" x14ac:dyDescent="0.3">
      <c r="A805" s="2"/>
      <c r="B805" s="2"/>
      <c r="C805" s="5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75" customHeight="1" x14ac:dyDescent="0.3">
      <c r="A806" s="2"/>
      <c r="B806" s="2"/>
      <c r="C806" s="5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75" customHeight="1" x14ac:dyDescent="0.3">
      <c r="A807" s="2"/>
      <c r="B807" s="2"/>
      <c r="C807" s="5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75" customHeight="1" x14ac:dyDescent="0.3">
      <c r="A808" s="2"/>
      <c r="B808" s="2"/>
      <c r="C808" s="5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75" customHeight="1" x14ac:dyDescent="0.3">
      <c r="A809" s="2"/>
      <c r="B809" s="2"/>
      <c r="C809" s="5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75" customHeight="1" x14ac:dyDescent="0.3">
      <c r="A810" s="2"/>
      <c r="B810" s="2"/>
      <c r="C810" s="5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75" customHeight="1" x14ac:dyDescent="0.3">
      <c r="A811" s="2"/>
      <c r="B811" s="2"/>
      <c r="C811" s="5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75" customHeight="1" x14ac:dyDescent="0.3">
      <c r="A812" s="2"/>
      <c r="B812" s="2"/>
      <c r="C812" s="5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75" customHeight="1" x14ac:dyDescent="0.3">
      <c r="A813" s="2"/>
      <c r="B813" s="2"/>
      <c r="C813" s="5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75" customHeight="1" x14ac:dyDescent="0.3">
      <c r="A814" s="2"/>
      <c r="B814" s="2"/>
      <c r="C814" s="5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75" customHeight="1" x14ac:dyDescent="0.3">
      <c r="A815" s="2"/>
      <c r="B815" s="2"/>
      <c r="C815" s="5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75" customHeight="1" x14ac:dyDescent="0.3">
      <c r="A816" s="2"/>
      <c r="B816" s="2"/>
      <c r="C816" s="5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75" customHeight="1" x14ac:dyDescent="0.3">
      <c r="A817" s="2"/>
      <c r="B817" s="2"/>
      <c r="C817" s="5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75" customHeight="1" x14ac:dyDescent="0.3">
      <c r="A818" s="2"/>
      <c r="B818" s="2"/>
      <c r="C818" s="5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75" customHeight="1" x14ac:dyDescent="0.3">
      <c r="A819" s="2"/>
      <c r="B819" s="2"/>
      <c r="C819" s="5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75" customHeight="1" x14ac:dyDescent="0.3">
      <c r="A820" s="2"/>
      <c r="B820" s="2"/>
      <c r="C820" s="5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75" customHeight="1" x14ac:dyDescent="0.3">
      <c r="A821" s="2"/>
      <c r="B821" s="2"/>
      <c r="C821" s="5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75" customHeight="1" x14ac:dyDescent="0.3">
      <c r="A822" s="2"/>
      <c r="B822" s="2"/>
      <c r="C822" s="5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75" customHeight="1" x14ac:dyDescent="0.3">
      <c r="A823" s="2"/>
      <c r="B823" s="2"/>
      <c r="C823" s="5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75" customHeight="1" x14ac:dyDescent="0.3">
      <c r="A824" s="2"/>
      <c r="B824" s="2"/>
      <c r="C824" s="5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75" customHeight="1" x14ac:dyDescent="0.3">
      <c r="A825" s="2"/>
      <c r="B825" s="2"/>
      <c r="C825" s="5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75" customHeight="1" x14ac:dyDescent="0.3">
      <c r="A826" s="2"/>
      <c r="B826" s="2"/>
      <c r="C826" s="5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75" customHeight="1" x14ac:dyDescent="0.3">
      <c r="A827" s="2"/>
      <c r="B827" s="2"/>
      <c r="C827" s="5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75" customHeight="1" x14ac:dyDescent="0.3">
      <c r="A828" s="2"/>
      <c r="B828" s="2"/>
      <c r="C828" s="5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75" customHeight="1" x14ac:dyDescent="0.3">
      <c r="A829" s="2"/>
      <c r="B829" s="2"/>
      <c r="C829" s="5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75" customHeight="1" x14ac:dyDescent="0.3">
      <c r="A830" s="2"/>
      <c r="B830" s="2"/>
      <c r="C830" s="5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75" customHeight="1" x14ac:dyDescent="0.3">
      <c r="A831" s="2"/>
      <c r="B831" s="2"/>
      <c r="C831" s="5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75" customHeight="1" x14ac:dyDescent="0.3">
      <c r="A832" s="2"/>
      <c r="B832" s="2"/>
      <c r="C832" s="5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75" customHeight="1" x14ac:dyDescent="0.3">
      <c r="A833" s="2"/>
      <c r="B833" s="2"/>
      <c r="C833" s="5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75" customHeight="1" x14ac:dyDescent="0.3">
      <c r="A834" s="2"/>
      <c r="B834" s="2"/>
      <c r="C834" s="5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75" customHeight="1" x14ac:dyDescent="0.3">
      <c r="A835" s="2"/>
      <c r="B835" s="2"/>
      <c r="C835" s="5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75" customHeight="1" x14ac:dyDescent="0.3">
      <c r="A836" s="2"/>
      <c r="B836" s="2"/>
      <c r="C836" s="5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75" customHeight="1" x14ac:dyDescent="0.3">
      <c r="A837" s="2"/>
      <c r="B837" s="2"/>
      <c r="C837" s="5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75" customHeight="1" x14ac:dyDescent="0.3">
      <c r="A838" s="2"/>
      <c r="B838" s="2"/>
      <c r="C838" s="5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75" customHeight="1" x14ac:dyDescent="0.3">
      <c r="A839" s="2"/>
      <c r="B839" s="2"/>
      <c r="C839" s="5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75" customHeight="1" x14ac:dyDescent="0.3">
      <c r="A840" s="2"/>
      <c r="B840" s="2"/>
      <c r="C840" s="5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75" customHeight="1" x14ac:dyDescent="0.3">
      <c r="A841" s="2"/>
      <c r="B841" s="2"/>
      <c r="C841" s="5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75" customHeight="1" x14ac:dyDescent="0.3">
      <c r="A842" s="2"/>
      <c r="B842" s="2"/>
      <c r="C842" s="5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75" customHeight="1" x14ac:dyDescent="0.3">
      <c r="A843" s="2"/>
      <c r="B843" s="2"/>
      <c r="C843" s="5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75" customHeight="1" x14ac:dyDescent="0.3">
      <c r="A844" s="2"/>
      <c r="B844" s="2"/>
      <c r="C844" s="5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75" customHeight="1" x14ac:dyDescent="0.3">
      <c r="A845" s="2"/>
      <c r="B845" s="2"/>
      <c r="C845" s="5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75" customHeight="1" x14ac:dyDescent="0.3">
      <c r="A846" s="2"/>
      <c r="B846" s="2"/>
      <c r="C846" s="5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75" customHeight="1" x14ac:dyDescent="0.3">
      <c r="A847" s="2"/>
      <c r="B847" s="2"/>
      <c r="C847" s="5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75" customHeight="1" x14ac:dyDescent="0.3">
      <c r="A848" s="2"/>
      <c r="B848" s="2"/>
      <c r="C848" s="5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75" customHeight="1" x14ac:dyDescent="0.3">
      <c r="A849" s="2"/>
      <c r="B849" s="2"/>
      <c r="C849" s="5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75" customHeight="1" x14ac:dyDescent="0.3">
      <c r="A850" s="2"/>
      <c r="B850" s="2"/>
      <c r="C850" s="5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75" customHeight="1" x14ac:dyDescent="0.3">
      <c r="A851" s="2"/>
      <c r="B851" s="2"/>
      <c r="C851" s="5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75" customHeight="1" x14ac:dyDescent="0.3">
      <c r="A852" s="2"/>
      <c r="B852" s="2"/>
      <c r="C852" s="5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75" customHeight="1" x14ac:dyDescent="0.3">
      <c r="A853" s="2"/>
      <c r="B853" s="2"/>
      <c r="C853" s="5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75" customHeight="1" x14ac:dyDescent="0.3">
      <c r="A854" s="2"/>
      <c r="B854" s="2"/>
      <c r="C854" s="5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75" customHeight="1" x14ac:dyDescent="0.3">
      <c r="A855" s="2"/>
      <c r="B855" s="2"/>
      <c r="C855" s="5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75" customHeight="1" x14ac:dyDescent="0.3">
      <c r="A856" s="2"/>
      <c r="B856" s="2"/>
      <c r="C856" s="5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75" customHeight="1" x14ac:dyDescent="0.3">
      <c r="A857" s="2"/>
      <c r="B857" s="2"/>
      <c r="C857" s="5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75" customHeight="1" x14ac:dyDescent="0.3">
      <c r="A858" s="2"/>
      <c r="B858" s="2"/>
      <c r="C858" s="5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75" customHeight="1" x14ac:dyDescent="0.3">
      <c r="A859" s="2"/>
      <c r="B859" s="2"/>
      <c r="C859" s="5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75" customHeight="1" x14ac:dyDescent="0.3">
      <c r="A860" s="2"/>
      <c r="B860" s="2"/>
      <c r="C860" s="5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75" customHeight="1" x14ac:dyDescent="0.3">
      <c r="A861" s="2"/>
      <c r="B861" s="2"/>
      <c r="C861" s="5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75" customHeight="1" x14ac:dyDescent="0.3">
      <c r="A862" s="2"/>
      <c r="B862" s="2"/>
      <c r="C862" s="5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75" customHeight="1" x14ac:dyDescent="0.3">
      <c r="A863" s="2"/>
      <c r="B863" s="2"/>
      <c r="C863" s="5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75" customHeight="1" x14ac:dyDescent="0.3">
      <c r="A864" s="2"/>
      <c r="B864" s="2"/>
      <c r="C864" s="5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75" customHeight="1" x14ac:dyDescent="0.3">
      <c r="A865" s="2"/>
      <c r="B865" s="2"/>
      <c r="C865" s="5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75" customHeight="1" x14ac:dyDescent="0.3">
      <c r="A866" s="2"/>
      <c r="B866" s="2"/>
      <c r="C866" s="5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75" customHeight="1" x14ac:dyDescent="0.3">
      <c r="A867" s="2"/>
      <c r="B867" s="2"/>
      <c r="C867" s="5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75" customHeight="1" x14ac:dyDescent="0.3">
      <c r="A868" s="2"/>
      <c r="B868" s="2"/>
      <c r="C868" s="5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75" customHeight="1" x14ac:dyDescent="0.3">
      <c r="A869" s="2"/>
      <c r="B869" s="2"/>
      <c r="C869" s="5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75" customHeight="1" x14ac:dyDescent="0.3">
      <c r="A870" s="2"/>
      <c r="B870" s="2"/>
      <c r="C870" s="5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75" customHeight="1" x14ac:dyDescent="0.3">
      <c r="A871" s="2"/>
      <c r="B871" s="2"/>
      <c r="C871" s="5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75" customHeight="1" x14ac:dyDescent="0.3">
      <c r="A872" s="2"/>
      <c r="B872" s="2"/>
      <c r="C872" s="5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75" customHeight="1" x14ac:dyDescent="0.3">
      <c r="A873" s="2"/>
      <c r="B873" s="2"/>
      <c r="C873" s="5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75" customHeight="1" x14ac:dyDescent="0.3">
      <c r="A874" s="2"/>
      <c r="B874" s="2"/>
      <c r="C874" s="5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75" customHeight="1" x14ac:dyDescent="0.3">
      <c r="A875" s="2"/>
      <c r="B875" s="2"/>
      <c r="C875" s="5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75" customHeight="1" x14ac:dyDescent="0.3">
      <c r="A876" s="2"/>
      <c r="B876" s="2"/>
      <c r="C876" s="5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75" customHeight="1" x14ac:dyDescent="0.3">
      <c r="A877" s="2"/>
      <c r="B877" s="2"/>
      <c r="C877" s="5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75" customHeight="1" x14ac:dyDescent="0.3">
      <c r="A878" s="2"/>
      <c r="B878" s="2"/>
      <c r="C878" s="5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75" customHeight="1" x14ac:dyDescent="0.3">
      <c r="A879" s="2"/>
      <c r="B879" s="2"/>
      <c r="C879" s="5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75" customHeight="1" x14ac:dyDescent="0.3">
      <c r="A880" s="2"/>
      <c r="B880" s="2"/>
      <c r="C880" s="5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75" customHeight="1" x14ac:dyDescent="0.3">
      <c r="A881" s="2"/>
      <c r="B881" s="2"/>
      <c r="C881" s="5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75" customHeight="1" x14ac:dyDescent="0.3">
      <c r="A882" s="2"/>
      <c r="B882" s="2"/>
      <c r="C882" s="5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75" customHeight="1" x14ac:dyDescent="0.3">
      <c r="A883" s="2"/>
      <c r="B883" s="2"/>
      <c r="C883" s="5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75" customHeight="1" x14ac:dyDescent="0.3">
      <c r="A884" s="2"/>
      <c r="B884" s="2"/>
      <c r="C884" s="5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75" customHeight="1" x14ac:dyDescent="0.3">
      <c r="A885" s="2"/>
      <c r="B885" s="2"/>
      <c r="C885" s="5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75" customHeight="1" x14ac:dyDescent="0.3">
      <c r="A886" s="2"/>
      <c r="B886" s="2"/>
      <c r="C886" s="5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75" customHeight="1" x14ac:dyDescent="0.3">
      <c r="A887" s="2"/>
      <c r="B887" s="2"/>
      <c r="C887" s="5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75" customHeight="1" x14ac:dyDescent="0.3">
      <c r="A888" s="2"/>
      <c r="B888" s="2"/>
      <c r="C888" s="5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75" customHeight="1" x14ac:dyDescent="0.3">
      <c r="A889" s="2"/>
      <c r="B889" s="2"/>
      <c r="C889" s="5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75" customHeight="1" x14ac:dyDescent="0.3">
      <c r="A890" s="2"/>
      <c r="B890" s="2"/>
      <c r="C890" s="5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75" customHeight="1" x14ac:dyDescent="0.3">
      <c r="A891" s="2"/>
      <c r="B891" s="2"/>
      <c r="C891" s="5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75" customHeight="1" x14ac:dyDescent="0.3">
      <c r="A892" s="2"/>
      <c r="B892" s="2"/>
      <c r="C892" s="5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75" customHeight="1" x14ac:dyDescent="0.3">
      <c r="A893" s="2"/>
      <c r="B893" s="2"/>
      <c r="C893" s="5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75" customHeight="1" x14ac:dyDescent="0.3">
      <c r="A894" s="2"/>
      <c r="B894" s="2"/>
      <c r="C894" s="5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75" customHeight="1" x14ac:dyDescent="0.3">
      <c r="A895" s="2"/>
      <c r="B895" s="2"/>
      <c r="C895" s="5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75" customHeight="1" x14ac:dyDescent="0.3">
      <c r="A896" s="2"/>
      <c r="B896" s="2"/>
      <c r="C896" s="5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75" customHeight="1" x14ac:dyDescent="0.3">
      <c r="A897" s="2"/>
      <c r="B897" s="2"/>
      <c r="C897" s="5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75" customHeight="1" x14ac:dyDescent="0.3">
      <c r="A898" s="2"/>
      <c r="B898" s="2"/>
      <c r="C898" s="5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75" customHeight="1" x14ac:dyDescent="0.3">
      <c r="A899" s="2"/>
      <c r="B899" s="2"/>
      <c r="C899" s="5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75" customHeight="1" x14ac:dyDescent="0.3">
      <c r="A900" s="2"/>
      <c r="B900" s="2"/>
      <c r="C900" s="5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75" customHeight="1" x14ac:dyDescent="0.3">
      <c r="A901" s="2"/>
      <c r="B901" s="2"/>
      <c r="C901" s="5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75" customHeight="1" x14ac:dyDescent="0.3">
      <c r="A902" s="2"/>
      <c r="B902" s="2"/>
      <c r="C902" s="5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75" customHeight="1" x14ac:dyDescent="0.3">
      <c r="A903" s="2"/>
      <c r="B903" s="2"/>
      <c r="C903" s="5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75" customHeight="1" x14ac:dyDescent="0.3">
      <c r="A904" s="2"/>
      <c r="B904" s="2"/>
      <c r="C904" s="5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75" customHeight="1" x14ac:dyDescent="0.3">
      <c r="A905" s="2"/>
      <c r="B905" s="2"/>
      <c r="C905" s="5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75" customHeight="1" x14ac:dyDescent="0.3">
      <c r="A906" s="2"/>
      <c r="B906" s="2"/>
      <c r="C906" s="5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75" customHeight="1" x14ac:dyDescent="0.3">
      <c r="A907" s="2"/>
      <c r="B907" s="2"/>
      <c r="C907" s="5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75" customHeight="1" x14ac:dyDescent="0.3">
      <c r="A908" s="2"/>
      <c r="B908" s="2"/>
      <c r="C908" s="5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75" customHeight="1" x14ac:dyDescent="0.3">
      <c r="A909" s="2"/>
      <c r="B909" s="2"/>
      <c r="C909" s="5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75" customHeight="1" x14ac:dyDescent="0.3">
      <c r="A910" s="2"/>
      <c r="B910" s="2"/>
      <c r="C910" s="5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75" customHeight="1" x14ac:dyDescent="0.3">
      <c r="A911" s="2"/>
      <c r="B911" s="2"/>
      <c r="C911" s="5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75" customHeight="1" x14ac:dyDescent="0.3">
      <c r="A912" s="2"/>
      <c r="B912" s="2"/>
      <c r="C912" s="5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75" customHeight="1" x14ac:dyDescent="0.3">
      <c r="A913" s="2"/>
      <c r="B913" s="2"/>
      <c r="C913" s="5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75" customHeight="1" x14ac:dyDescent="0.3">
      <c r="A914" s="2"/>
      <c r="B914" s="2"/>
      <c r="C914" s="5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75" customHeight="1" x14ac:dyDescent="0.3">
      <c r="A915" s="2"/>
      <c r="B915" s="2"/>
      <c r="C915" s="5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75" customHeight="1" x14ac:dyDescent="0.3">
      <c r="A916" s="2"/>
      <c r="B916" s="2"/>
      <c r="C916" s="5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75" customHeight="1" x14ac:dyDescent="0.3">
      <c r="A917" s="2"/>
      <c r="B917" s="2"/>
      <c r="C917" s="5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75" customHeight="1" x14ac:dyDescent="0.3">
      <c r="A918" s="2"/>
      <c r="B918" s="2"/>
      <c r="C918" s="5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75" customHeight="1" x14ac:dyDescent="0.3">
      <c r="A919" s="2"/>
      <c r="B919" s="2"/>
      <c r="C919" s="5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75" customHeight="1" x14ac:dyDescent="0.3">
      <c r="A920" s="2"/>
      <c r="B920" s="2"/>
      <c r="C920" s="5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75" customHeight="1" x14ac:dyDescent="0.3">
      <c r="A921" s="2"/>
      <c r="B921" s="2"/>
      <c r="C921" s="5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75" customHeight="1" x14ac:dyDescent="0.3">
      <c r="A922" s="2"/>
      <c r="B922" s="2"/>
      <c r="C922" s="5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75" customHeight="1" x14ac:dyDescent="0.3">
      <c r="A923" s="2"/>
      <c r="B923" s="2"/>
      <c r="C923" s="5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75" customHeight="1" x14ac:dyDescent="0.3">
      <c r="A924" s="2"/>
      <c r="B924" s="2"/>
      <c r="C924" s="5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75" customHeight="1" x14ac:dyDescent="0.3">
      <c r="A925" s="2"/>
      <c r="B925" s="2"/>
      <c r="C925" s="5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75" customHeight="1" x14ac:dyDescent="0.3">
      <c r="A926" s="2"/>
      <c r="B926" s="2"/>
      <c r="C926" s="5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75" customHeight="1" x14ac:dyDescent="0.3">
      <c r="A927" s="2"/>
      <c r="B927" s="2"/>
      <c r="C927" s="5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75" customHeight="1" x14ac:dyDescent="0.3">
      <c r="A928" s="2"/>
      <c r="B928" s="2"/>
      <c r="C928" s="5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75" customHeight="1" x14ac:dyDescent="0.3">
      <c r="A929" s="2"/>
      <c r="B929" s="2"/>
      <c r="C929" s="5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75" customHeight="1" x14ac:dyDescent="0.3">
      <c r="A930" s="2"/>
      <c r="B930" s="2"/>
      <c r="C930" s="5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75" customHeight="1" x14ac:dyDescent="0.3">
      <c r="A931" s="2"/>
      <c r="B931" s="2"/>
      <c r="C931" s="5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75" customHeight="1" x14ac:dyDescent="0.3">
      <c r="A932" s="2"/>
      <c r="B932" s="2"/>
      <c r="C932" s="5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75" customHeight="1" x14ac:dyDescent="0.3">
      <c r="A933" s="2"/>
      <c r="B933" s="2"/>
      <c r="C933" s="5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75" customHeight="1" x14ac:dyDescent="0.3">
      <c r="A934" s="2"/>
      <c r="B934" s="2"/>
      <c r="C934" s="5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75" customHeight="1" x14ac:dyDescent="0.3">
      <c r="A935" s="2"/>
      <c r="B935" s="2"/>
      <c r="C935" s="5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75" customHeight="1" x14ac:dyDescent="0.3">
      <c r="A936" s="2"/>
      <c r="B936" s="2"/>
      <c r="C936" s="5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75" customHeight="1" x14ac:dyDescent="0.3">
      <c r="A937" s="2"/>
      <c r="B937" s="2"/>
      <c r="C937" s="5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75" customHeight="1" x14ac:dyDescent="0.3">
      <c r="A938" s="2"/>
      <c r="B938" s="2"/>
      <c r="C938" s="5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75" customHeight="1" x14ac:dyDescent="0.3">
      <c r="A939" s="2"/>
      <c r="B939" s="2"/>
      <c r="C939" s="5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75" customHeight="1" x14ac:dyDescent="0.3">
      <c r="A940" s="2"/>
      <c r="B940" s="2"/>
      <c r="C940" s="5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75" customHeight="1" x14ac:dyDescent="0.3">
      <c r="A941" s="2"/>
      <c r="B941" s="2"/>
      <c r="C941" s="5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75" customHeight="1" x14ac:dyDescent="0.3">
      <c r="A942" s="2"/>
      <c r="B942" s="2"/>
      <c r="C942" s="5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75" customHeight="1" x14ac:dyDescent="0.3">
      <c r="A943" s="2"/>
      <c r="B943" s="2"/>
      <c r="C943" s="5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75" customHeight="1" x14ac:dyDescent="0.3">
      <c r="A944" s="2"/>
      <c r="B944" s="2"/>
      <c r="C944" s="5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75" customHeight="1" x14ac:dyDescent="0.3">
      <c r="A945" s="2"/>
      <c r="B945" s="2"/>
      <c r="C945" s="5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75" customHeight="1" x14ac:dyDescent="0.3">
      <c r="A946" s="2"/>
      <c r="B946" s="2"/>
      <c r="C946" s="5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75" customHeight="1" x14ac:dyDescent="0.3">
      <c r="A947" s="2"/>
      <c r="B947" s="2"/>
      <c r="C947" s="5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75" customHeight="1" x14ac:dyDescent="0.3">
      <c r="A948" s="2"/>
      <c r="B948" s="2"/>
      <c r="C948" s="5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75" customHeight="1" x14ac:dyDescent="0.3">
      <c r="A949" s="2"/>
      <c r="B949" s="2"/>
      <c r="C949" s="5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75" customHeight="1" x14ac:dyDescent="0.3">
      <c r="A950" s="2"/>
      <c r="B950" s="2"/>
      <c r="C950" s="5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75" customHeight="1" x14ac:dyDescent="0.3">
      <c r="A951" s="2"/>
      <c r="B951" s="2"/>
      <c r="C951" s="5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75" customHeight="1" x14ac:dyDescent="0.3">
      <c r="A952" s="2"/>
      <c r="B952" s="2"/>
      <c r="C952" s="5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75" customHeight="1" x14ac:dyDescent="0.3">
      <c r="A953" s="2"/>
      <c r="B953" s="2"/>
      <c r="C953" s="5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75" customHeight="1" x14ac:dyDescent="0.3">
      <c r="A954" s="2"/>
      <c r="B954" s="2"/>
      <c r="C954" s="5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75" customHeight="1" x14ac:dyDescent="0.3">
      <c r="A955" s="2"/>
      <c r="B955" s="2"/>
      <c r="C955" s="5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75" customHeight="1" x14ac:dyDescent="0.3">
      <c r="A956" s="2"/>
      <c r="B956" s="2"/>
      <c r="C956" s="5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75" customHeight="1" x14ac:dyDescent="0.3">
      <c r="A957" s="2"/>
      <c r="B957" s="2"/>
      <c r="C957" s="5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75" customHeight="1" x14ac:dyDescent="0.3">
      <c r="A958" s="2"/>
      <c r="B958" s="2"/>
      <c r="C958" s="5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75" customHeight="1" x14ac:dyDescent="0.3">
      <c r="A959" s="2"/>
      <c r="B959" s="2"/>
      <c r="C959" s="5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75" customHeight="1" x14ac:dyDescent="0.3">
      <c r="A960" s="2"/>
      <c r="B960" s="2"/>
      <c r="C960" s="5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75" customHeight="1" x14ac:dyDescent="0.3">
      <c r="A961" s="2"/>
      <c r="B961" s="2"/>
      <c r="C961" s="5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75" customHeight="1" x14ac:dyDescent="0.3">
      <c r="A962" s="2"/>
      <c r="B962" s="2"/>
      <c r="C962" s="5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75" customHeight="1" x14ac:dyDescent="0.3">
      <c r="A963" s="2"/>
      <c r="B963" s="2"/>
      <c r="C963" s="5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75" customHeight="1" x14ac:dyDescent="0.3">
      <c r="A964" s="2"/>
      <c r="B964" s="2"/>
      <c r="C964" s="5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75" customHeight="1" x14ac:dyDescent="0.3">
      <c r="A965" s="2"/>
      <c r="B965" s="2"/>
      <c r="C965" s="5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75" customHeight="1" x14ac:dyDescent="0.3">
      <c r="A966" s="2"/>
      <c r="B966" s="2"/>
      <c r="C966" s="5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75" customHeight="1" x14ac:dyDescent="0.3">
      <c r="A967" s="2"/>
      <c r="B967" s="2"/>
      <c r="C967" s="5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75" customHeight="1" x14ac:dyDescent="0.3">
      <c r="A968" s="2"/>
      <c r="B968" s="2"/>
      <c r="C968" s="5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75" customHeight="1" x14ac:dyDescent="0.3">
      <c r="A969" s="2"/>
      <c r="B969" s="2"/>
      <c r="C969" s="5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75" customHeight="1" x14ac:dyDescent="0.3">
      <c r="A970" s="2"/>
      <c r="B970" s="2"/>
      <c r="C970" s="5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75" customHeight="1" x14ac:dyDescent="0.3">
      <c r="A971" s="2"/>
      <c r="B971" s="2"/>
      <c r="C971" s="5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75" customHeight="1" x14ac:dyDescent="0.3">
      <c r="A972" s="2"/>
      <c r="B972" s="2"/>
      <c r="C972" s="5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75" customHeight="1" x14ac:dyDescent="0.3">
      <c r="A973" s="2"/>
      <c r="B973" s="2"/>
      <c r="C973" s="5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75" customHeight="1" x14ac:dyDescent="0.3">
      <c r="A974" s="2"/>
      <c r="B974" s="2"/>
      <c r="C974" s="5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75" customHeight="1" x14ac:dyDescent="0.3">
      <c r="A975" s="2"/>
      <c r="B975" s="2"/>
      <c r="C975" s="5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75" customHeight="1" x14ac:dyDescent="0.3">
      <c r="A976" s="2"/>
      <c r="B976" s="2"/>
      <c r="C976" s="5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75" customHeight="1" x14ac:dyDescent="0.3">
      <c r="A977" s="2"/>
      <c r="B977" s="2"/>
      <c r="C977" s="5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75" customHeight="1" x14ac:dyDescent="0.3">
      <c r="A978" s="2"/>
      <c r="B978" s="2"/>
      <c r="C978" s="5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75" customHeight="1" x14ac:dyDescent="0.3">
      <c r="A979" s="2"/>
      <c r="B979" s="2"/>
      <c r="C979" s="5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75" customHeight="1" x14ac:dyDescent="0.3">
      <c r="A980" s="2"/>
      <c r="B980" s="2"/>
      <c r="C980" s="5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75" customHeight="1" x14ac:dyDescent="0.3">
      <c r="A981" s="2"/>
      <c r="B981" s="2"/>
      <c r="C981" s="5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75" customHeight="1" x14ac:dyDescent="0.3">
      <c r="A982" s="2"/>
      <c r="B982" s="2"/>
      <c r="C982" s="5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75" customHeight="1" x14ac:dyDescent="0.3">
      <c r="A983" s="2"/>
      <c r="B983" s="2"/>
      <c r="C983" s="5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75" customHeight="1" x14ac:dyDescent="0.3">
      <c r="A984" s="2"/>
      <c r="B984" s="2"/>
      <c r="C984" s="5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75" customHeight="1" x14ac:dyDescent="0.3">
      <c r="A985" s="2"/>
      <c r="B985" s="2"/>
      <c r="C985" s="5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75" customHeight="1" x14ac:dyDescent="0.3">
      <c r="A986" s="2"/>
      <c r="B986" s="2"/>
      <c r="C986" s="5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75" customHeight="1" x14ac:dyDescent="0.3">
      <c r="A987" s="2"/>
      <c r="B987" s="2"/>
      <c r="C987" s="5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75" customHeight="1" x14ac:dyDescent="0.3">
      <c r="A988" s="2"/>
      <c r="B988" s="2"/>
      <c r="C988" s="5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75" customHeight="1" x14ac:dyDescent="0.3">
      <c r="A989" s="2"/>
      <c r="B989" s="2"/>
      <c r="C989" s="5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75" customHeight="1" x14ac:dyDescent="0.3">
      <c r="A990" s="2"/>
      <c r="B990" s="2"/>
      <c r="C990" s="5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75" customHeight="1" x14ac:dyDescent="0.3">
      <c r="A991" s="2"/>
      <c r="B991" s="2"/>
      <c r="C991" s="5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75" customHeight="1" x14ac:dyDescent="0.3">
      <c r="A992" s="2"/>
      <c r="B992" s="2"/>
      <c r="C992" s="5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75" customHeight="1" x14ac:dyDescent="0.3">
      <c r="A993" s="2"/>
      <c r="B993" s="2"/>
      <c r="C993" s="5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75" customHeight="1" x14ac:dyDescent="0.3">
      <c r="A994" s="2"/>
      <c r="B994" s="2"/>
      <c r="C994" s="5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.75" customHeight="1" x14ac:dyDescent="0.3">
      <c r="A995" s="2"/>
      <c r="B995" s="2"/>
      <c r="C995" s="5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.75" customHeight="1" x14ac:dyDescent="0.3">
      <c r="A996" s="2"/>
      <c r="B996" s="2"/>
      <c r="C996" s="5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.75" customHeight="1" x14ac:dyDescent="0.3">
      <c r="A997" s="2"/>
      <c r="B997" s="2"/>
      <c r="C997" s="5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</sheetData>
  <mergeCells count="4">
    <mergeCell ref="E1:G4"/>
    <mergeCell ref="E5:G7"/>
    <mergeCell ref="E8:G10"/>
    <mergeCell ref="E11:G13"/>
  </mergeCells>
  <hyperlinks>
    <hyperlink ref="E5:G7" location="'Linear Regression'!A1" display="Linear Regression" xr:uid="{45B378D6-A895-4693-9960-52129FA92634}"/>
    <hyperlink ref="E8:G10" location="'Data Analysis Feature'!A1" display="Data Analisis Feature" xr:uid="{1B5C2C3A-2973-4C27-9D69-D077707107DF}"/>
    <hyperlink ref="E11:G13" location="'Data Storytelling'!A1" display="Data Story Telling" xr:uid="{D66B1B75-26C6-4A01-A0F4-718B41C74F3B}"/>
  </hyperlink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2DCB-E3A8-406A-9A1D-A70675166123}">
  <dimension ref="A1:E23"/>
  <sheetViews>
    <sheetView showGridLines="0" workbookViewId="0">
      <selection activeCell="A6" sqref="A6:D8"/>
    </sheetView>
  </sheetViews>
  <sheetFormatPr defaultColWidth="17.6640625" defaultRowHeight="14.4" x14ac:dyDescent="0.3"/>
  <cols>
    <col min="1" max="16384" width="17.6640625" style="8"/>
  </cols>
  <sheetData>
    <row r="1" spans="1:5" ht="14.4" customHeight="1" x14ac:dyDescent="0.3">
      <c r="A1" s="13" t="s">
        <v>4</v>
      </c>
      <c r="B1" s="13"/>
      <c r="C1" s="13"/>
      <c r="D1" s="13"/>
      <c r="E1" s="9"/>
    </row>
    <row r="2" spans="1:5" ht="14.4" customHeight="1" x14ac:dyDescent="0.3">
      <c r="A2" s="13"/>
      <c r="B2" s="13"/>
      <c r="C2" s="13"/>
      <c r="D2" s="13"/>
      <c r="E2" s="9"/>
    </row>
    <row r="3" spans="1:5" ht="14.4" customHeight="1" x14ac:dyDescent="0.3">
      <c r="A3" s="13"/>
      <c r="B3" s="13"/>
      <c r="C3" s="13"/>
      <c r="D3" s="13"/>
      <c r="E3" s="9"/>
    </row>
    <row r="4" spans="1:5" ht="14.4" customHeight="1" x14ac:dyDescent="0.3">
      <c r="A4" s="13"/>
      <c r="B4" s="13"/>
      <c r="C4" s="13"/>
      <c r="D4" s="13"/>
      <c r="E4" s="9"/>
    </row>
    <row r="5" spans="1:5" ht="14.4" customHeight="1" x14ac:dyDescent="0.3">
      <c r="A5" s="13"/>
      <c r="B5" s="13"/>
      <c r="C5" s="13"/>
      <c r="D5" s="13"/>
      <c r="E5" s="9"/>
    </row>
    <row r="6" spans="1:5" ht="14.4" customHeight="1" x14ac:dyDescent="0.3">
      <c r="A6" s="12" t="s">
        <v>46</v>
      </c>
      <c r="B6" s="12"/>
      <c r="C6" s="12"/>
      <c r="D6" s="12"/>
    </row>
    <row r="7" spans="1:5" ht="14.4" customHeight="1" x14ac:dyDescent="0.3">
      <c r="A7" s="12"/>
      <c r="B7" s="12"/>
      <c r="C7" s="12"/>
      <c r="D7" s="12"/>
    </row>
    <row r="8" spans="1:5" ht="14.4" customHeight="1" x14ac:dyDescent="0.3">
      <c r="A8" s="12"/>
      <c r="B8" s="12"/>
      <c r="C8" s="12"/>
      <c r="D8" s="12"/>
    </row>
    <row r="9" spans="1:5" ht="14.4" customHeight="1" x14ac:dyDescent="0.3">
      <c r="A9" s="12" t="s">
        <v>47</v>
      </c>
      <c r="B9" s="12"/>
      <c r="C9" s="12"/>
      <c r="D9" s="12"/>
    </row>
    <row r="10" spans="1:5" ht="14.4" customHeight="1" x14ac:dyDescent="0.3">
      <c r="A10" s="12"/>
      <c r="B10" s="12"/>
      <c r="C10" s="12"/>
      <c r="D10" s="12"/>
    </row>
    <row r="11" spans="1:5" ht="14.4" customHeight="1" x14ac:dyDescent="0.3">
      <c r="A11" s="12"/>
      <c r="B11" s="12"/>
      <c r="C11" s="12"/>
      <c r="D11" s="12"/>
    </row>
    <row r="12" spans="1:5" ht="14.4" customHeight="1" x14ac:dyDescent="0.3">
      <c r="A12" s="12" t="s">
        <v>48</v>
      </c>
      <c r="B12" s="12"/>
      <c r="C12" s="12"/>
      <c r="D12" s="12"/>
    </row>
    <row r="13" spans="1:5" ht="14.4" customHeight="1" x14ac:dyDescent="0.3">
      <c r="A13" s="12"/>
      <c r="B13" s="12"/>
      <c r="C13" s="12"/>
      <c r="D13" s="12"/>
    </row>
    <row r="14" spans="1:5" ht="14.4" customHeight="1" x14ac:dyDescent="0.3">
      <c r="A14" s="12"/>
      <c r="B14" s="12"/>
      <c r="C14" s="12"/>
      <c r="D14" s="12"/>
    </row>
    <row r="15" spans="1:5" ht="14.4" customHeight="1" x14ac:dyDescent="0.3">
      <c r="A15" s="12" t="s">
        <v>49</v>
      </c>
      <c r="B15" s="12"/>
      <c r="C15" s="12"/>
      <c r="D15" s="12"/>
    </row>
    <row r="16" spans="1:5" ht="14.4" customHeight="1" x14ac:dyDescent="0.3">
      <c r="A16" s="12"/>
      <c r="B16" s="12"/>
      <c r="C16" s="12"/>
      <c r="D16" s="12"/>
    </row>
    <row r="17" spans="1:4" ht="14.4" customHeight="1" x14ac:dyDescent="0.3">
      <c r="A17" s="12"/>
      <c r="B17" s="12"/>
      <c r="C17" s="12"/>
      <c r="D17" s="12"/>
    </row>
    <row r="18" spans="1:4" ht="14.4" customHeight="1" x14ac:dyDescent="0.3">
      <c r="A18" s="12" t="s">
        <v>50</v>
      </c>
      <c r="B18" s="12"/>
      <c r="C18" s="12"/>
      <c r="D18" s="12"/>
    </row>
    <row r="19" spans="1:4" ht="14.4" customHeight="1" x14ac:dyDescent="0.3">
      <c r="A19" s="12"/>
      <c r="B19" s="12"/>
      <c r="C19" s="12"/>
      <c r="D19" s="12"/>
    </row>
    <row r="20" spans="1:4" ht="14.4" customHeight="1" x14ac:dyDescent="0.3">
      <c r="A20" s="12"/>
      <c r="B20" s="12"/>
      <c r="C20" s="12"/>
      <c r="D20" s="12"/>
    </row>
    <row r="21" spans="1:4" ht="14.4" customHeight="1" x14ac:dyDescent="0.3">
      <c r="A21" s="10"/>
      <c r="B21" s="10"/>
      <c r="C21" s="10"/>
    </row>
    <row r="22" spans="1:4" ht="14.4" customHeight="1" x14ac:dyDescent="0.3">
      <c r="A22" s="10"/>
      <c r="B22" s="10"/>
      <c r="C22" s="10"/>
    </row>
    <row r="23" spans="1:4" ht="14.4" customHeight="1" x14ac:dyDescent="0.3">
      <c r="A23" s="10"/>
      <c r="B23" s="10"/>
      <c r="C23" s="10"/>
    </row>
  </sheetData>
  <mergeCells count="7">
    <mergeCell ref="A1:D5"/>
    <mergeCell ref="A21:C23"/>
    <mergeCell ref="A6:D8"/>
    <mergeCell ref="A9:D11"/>
    <mergeCell ref="A12:D14"/>
    <mergeCell ref="A15:D17"/>
    <mergeCell ref="A18:D20"/>
  </mergeCells>
  <hyperlinks>
    <hyperlink ref="A6" location="Advertising_Spend!A1" display="Advertising_Spend!A1" xr:uid="{790CAD03-C2F4-43A0-94CD-0CCCD3ACF1EE}"/>
    <hyperlink ref="A9:C11" location="Temperature_IceCream!A1" display="Temperature Ice-cream" xr:uid="{C1CD9E18-FC7E-49FB-A1F5-FDE496F75838}"/>
    <hyperlink ref="A12:C14" location="Training_Productivity!A1" display="Traning Productivity" xr:uid="{4439A979-749B-49DD-B2A4-FBC2D388C9DA}"/>
    <hyperlink ref="A15:C17" location="Followers_Traffic!A1" display="Follow Traffic" xr:uid="{6850048B-0A2E-43E6-BDF4-EA3E07D35615}"/>
    <hyperlink ref="A18:C20" location="StudyHours_ExamScores!A1" display="Study-hours Exam-scores" xr:uid="{79FC4848-515D-4662-A9CB-FB7B1B61E2CF}"/>
  </hyperlinks>
  <pageMargins left="0.7" right="0.7" top="0.75" bottom="0.75" header="0.3" footer="0.3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3E3C2-1441-4F56-A95E-001AA4A01227}">
  <dimension ref="A1:E21"/>
  <sheetViews>
    <sheetView workbookViewId="0"/>
  </sheetViews>
  <sheetFormatPr defaultRowHeight="14.4" x14ac:dyDescent="0.3"/>
  <sheetData>
    <row r="1" spans="1:5" x14ac:dyDescent="0.3">
      <c r="A1" t="s">
        <v>24</v>
      </c>
      <c r="B1" t="s">
        <v>25</v>
      </c>
    </row>
    <row r="2" spans="1:5" x14ac:dyDescent="0.3">
      <c r="A2">
        <v>10</v>
      </c>
      <c r="B2">
        <v>80</v>
      </c>
      <c r="D2" t="s">
        <v>26</v>
      </c>
      <c r="E2">
        <f>SLOPE(B2:B21, A2:A21)</f>
        <v>3.0331463539010715</v>
      </c>
    </row>
    <row r="3" spans="1:5" x14ac:dyDescent="0.3">
      <c r="A3">
        <v>15</v>
      </c>
      <c r="B3">
        <v>97</v>
      </c>
      <c r="D3" t="s">
        <v>27</v>
      </c>
      <c r="E3">
        <f>INTERCEPT(B2:B21, A2:A21)</f>
        <v>50.154207037225902</v>
      </c>
    </row>
    <row r="4" spans="1:5" x14ac:dyDescent="0.3">
      <c r="A4">
        <v>12</v>
      </c>
      <c r="B4">
        <v>84</v>
      </c>
      <c r="D4" t="s">
        <v>28</v>
      </c>
      <c r="E4">
        <f>RSQ(B2:B21, A2:A21)</f>
        <v>0.99615447760472053</v>
      </c>
    </row>
    <row r="5" spans="1:5" x14ac:dyDescent="0.3">
      <c r="A5">
        <v>20</v>
      </c>
      <c r="B5">
        <v>112</v>
      </c>
    </row>
    <row r="6" spans="1:5" x14ac:dyDescent="0.3">
      <c r="A6">
        <v>25</v>
      </c>
      <c r="B6">
        <v>128</v>
      </c>
      <c r="D6" t="s">
        <v>29</v>
      </c>
    </row>
    <row r="7" spans="1:5" x14ac:dyDescent="0.3">
      <c r="A7">
        <v>30</v>
      </c>
      <c r="B7">
        <v>142</v>
      </c>
      <c r="D7" t="s">
        <v>30</v>
      </c>
      <c r="E7">
        <f>$E$3+$E$2*E6</f>
        <v>50.154207037225902</v>
      </c>
    </row>
    <row r="8" spans="1:5" x14ac:dyDescent="0.3">
      <c r="A8">
        <v>18</v>
      </c>
      <c r="B8">
        <v>103</v>
      </c>
    </row>
    <row r="9" spans="1:5" x14ac:dyDescent="0.3">
      <c r="A9">
        <v>22</v>
      </c>
      <c r="B9">
        <v>118</v>
      </c>
    </row>
    <row r="10" spans="1:5" x14ac:dyDescent="0.3">
      <c r="A10">
        <v>5</v>
      </c>
      <c r="B10">
        <v>67</v>
      </c>
    </row>
    <row r="11" spans="1:5" x14ac:dyDescent="0.3">
      <c r="A11">
        <v>8</v>
      </c>
      <c r="B11">
        <v>72</v>
      </c>
    </row>
    <row r="12" spans="1:5" x14ac:dyDescent="0.3">
      <c r="A12">
        <v>14</v>
      </c>
      <c r="B12">
        <v>90</v>
      </c>
    </row>
    <row r="13" spans="1:5" x14ac:dyDescent="0.3">
      <c r="A13">
        <v>28</v>
      </c>
      <c r="B13">
        <v>136</v>
      </c>
    </row>
    <row r="14" spans="1:5" x14ac:dyDescent="0.3">
      <c r="A14">
        <v>35</v>
      </c>
      <c r="B14">
        <v>158</v>
      </c>
    </row>
    <row r="15" spans="1:5" x14ac:dyDescent="0.3">
      <c r="A15">
        <v>40</v>
      </c>
      <c r="B15">
        <v>168</v>
      </c>
    </row>
    <row r="16" spans="1:5" x14ac:dyDescent="0.3">
      <c r="A16">
        <v>32</v>
      </c>
      <c r="B16">
        <v>149</v>
      </c>
    </row>
    <row r="17" spans="1:2" x14ac:dyDescent="0.3">
      <c r="A17">
        <v>38</v>
      </c>
      <c r="B17">
        <v>162</v>
      </c>
    </row>
    <row r="18" spans="1:2" x14ac:dyDescent="0.3">
      <c r="A18">
        <v>16</v>
      </c>
      <c r="B18">
        <v>100</v>
      </c>
    </row>
    <row r="19" spans="1:2" x14ac:dyDescent="0.3">
      <c r="A19">
        <v>24</v>
      </c>
      <c r="B19">
        <v>124</v>
      </c>
    </row>
    <row r="20" spans="1:2" x14ac:dyDescent="0.3">
      <c r="A20">
        <v>27</v>
      </c>
      <c r="B20">
        <v>133</v>
      </c>
    </row>
    <row r="21" spans="1:2" x14ac:dyDescent="0.3">
      <c r="A21">
        <v>31</v>
      </c>
      <c r="B21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BC425-52B9-4E6B-B4D1-46C5FC6E98F6}">
  <dimension ref="A1:E21"/>
  <sheetViews>
    <sheetView workbookViewId="0"/>
  </sheetViews>
  <sheetFormatPr defaultRowHeight="14.4" x14ac:dyDescent="0.3"/>
  <sheetData>
    <row r="1" spans="1:5" x14ac:dyDescent="0.3">
      <c r="A1" t="s">
        <v>31</v>
      </c>
      <c r="B1" t="s">
        <v>32</v>
      </c>
    </row>
    <row r="2" spans="1:5" x14ac:dyDescent="0.3">
      <c r="A2">
        <v>15</v>
      </c>
      <c r="B2">
        <v>540</v>
      </c>
      <c r="D2" t="s">
        <v>26</v>
      </c>
      <c r="E2">
        <f>SLOPE(B2:B21, A2:A21)</f>
        <v>49.883458646616539</v>
      </c>
    </row>
    <row r="3" spans="1:5" x14ac:dyDescent="0.3">
      <c r="A3">
        <v>17</v>
      </c>
      <c r="B3">
        <v>660</v>
      </c>
      <c r="D3" t="s">
        <v>27</v>
      </c>
      <c r="E3">
        <f>INTERCEPT(B2:B21, A2:A21)</f>
        <v>-196.01127819548856</v>
      </c>
    </row>
    <row r="4" spans="1:5" x14ac:dyDescent="0.3">
      <c r="A4">
        <v>20</v>
      </c>
      <c r="B4">
        <v>810</v>
      </c>
      <c r="D4" t="s">
        <v>28</v>
      </c>
      <c r="E4">
        <f>RSQ(B2:B21, A2:A21)</f>
        <v>0.99853081871379701</v>
      </c>
    </row>
    <row r="5" spans="1:5" x14ac:dyDescent="0.3">
      <c r="A5">
        <v>22</v>
      </c>
      <c r="B5">
        <v>890</v>
      </c>
    </row>
    <row r="6" spans="1:5" x14ac:dyDescent="0.3">
      <c r="A6">
        <v>18</v>
      </c>
      <c r="B6">
        <v>710</v>
      </c>
      <c r="D6" t="s">
        <v>33</v>
      </c>
    </row>
    <row r="7" spans="1:5" x14ac:dyDescent="0.3">
      <c r="A7">
        <v>25</v>
      </c>
      <c r="B7">
        <v>1060</v>
      </c>
      <c r="D7" t="s">
        <v>34</v>
      </c>
      <c r="E7">
        <f>$E$3+$E$2*E6</f>
        <v>-196.01127819548856</v>
      </c>
    </row>
    <row r="8" spans="1:5" x14ac:dyDescent="0.3">
      <c r="A8">
        <v>27</v>
      </c>
      <c r="B8">
        <v>1140</v>
      </c>
    </row>
    <row r="9" spans="1:5" x14ac:dyDescent="0.3">
      <c r="A9">
        <v>30</v>
      </c>
      <c r="B9">
        <v>1315</v>
      </c>
    </row>
    <row r="10" spans="1:5" x14ac:dyDescent="0.3">
      <c r="A10">
        <v>28</v>
      </c>
      <c r="B10">
        <v>1190</v>
      </c>
    </row>
    <row r="11" spans="1:5" x14ac:dyDescent="0.3">
      <c r="A11">
        <v>24</v>
      </c>
      <c r="B11">
        <v>1010</v>
      </c>
    </row>
    <row r="12" spans="1:5" x14ac:dyDescent="0.3">
      <c r="A12">
        <v>26</v>
      </c>
      <c r="B12">
        <v>1085</v>
      </c>
    </row>
    <row r="13" spans="1:5" x14ac:dyDescent="0.3">
      <c r="A13">
        <v>19</v>
      </c>
      <c r="B13">
        <v>745</v>
      </c>
    </row>
    <row r="14" spans="1:5" x14ac:dyDescent="0.3">
      <c r="A14">
        <v>21</v>
      </c>
      <c r="B14">
        <v>860</v>
      </c>
    </row>
    <row r="15" spans="1:5" x14ac:dyDescent="0.3">
      <c r="A15">
        <v>23</v>
      </c>
      <c r="B15">
        <v>940</v>
      </c>
    </row>
    <row r="16" spans="1:5" x14ac:dyDescent="0.3">
      <c r="A16">
        <v>29</v>
      </c>
      <c r="B16">
        <v>1265</v>
      </c>
    </row>
    <row r="17" spans="1:2" x14ac:dyDescent="0.3">
      <c r="A17">
        <v>31</v>
      </c>
      <c r="B17">
        <v>1340</v>
      </c>
    </row>
    <row r="18" spans="1:2" x14ac:dyDescent="0.3">
      <c r="A18">
        <v>32</v>
      </c>
      <c r="B18">
        <v>1415</v>
      </c>
    </row>
    <row r="19" spans="1:2" x14ac:dyDescent="0.3">
      <c r="A19">
        <v>33</v>
      </c>
      <c r="B19">
        <v>1440</v>
      </c>
    </row>
    <row r="20" spans="1:2" x14ac:dyDescent="0.3">
      <c r="A20">
        <v>16</v>
      </c>
      <c r="B20">
        <v>615</v>
      </c>
    </row>
    <row r="21" spans="1:2" x14ac:dyDescent="0.3">
      <c r="A21">
        <v>14</v>
      </c>
      <c r="B21">
        <v>495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F2D90-CEFA-42ED-BAA2-2358FC11FE3A}">
  <dimension ref="A1:E21"/>
  <sheetViews>
    <sheetView workbookViewId="0"/>
  </sheetViews>
  <sheetFormatPr defaultRowHeight="14.4" x14ac:dyDescent="0.3"/>
  <sheetData>
    <row r="1" spans="1:5" x14ac:dyDescent="0.3">
      <c r="A1" t="s">
        <v>35</v>
      </c>
      <c r="B1" t="s">
        <v>36</v>
      </c>
    </row>
    <row r="2" spans="1:5" x14ac:dyDescent="0.3">
      <c r="A2">
        <v>1</v>
      </c>
      <c r="B2">
        <v>53</v>
      </c>
      <c r="D2" t="s">
        <v>26</v>
      </c>
      <c r="E2">
        <f>SLOPE(B2:B21, A2:A21)</f>
        <v>2.0636363636363635</v>
      </c>
    </row>
    <row r="3" spans="1:5" x14ac:dyDescent="0.3">
      <c r="A3">
        <v>2</v>
      </c>
      <c r="B3">
        <v>54</v>
      </c>
      <c r="D3" t="s">
        <v>27</v>
      </c>
      <c r="E3">
        <f>INTERCEPT(B2:B21, A2:A21)</f>
        <v>49.699999999999996</v>
      </c>
    </row>
    <row r="4" spans="1:5" x14ac:dyDescent="0.3">
      <c r="A4">
        <v>3</v>
      </c>
      <c r="B4">
        <v>58</v>
      </c>
      <c r="D4" t="s">
        <v>28</v>
      </c>
      <c r="E4">
        <f>RSQ(B2:B21, A2:A21)</f>
        <v>0.91143158676721137</v>
      </c>
    </row>
    <row r="5" spans="1:5" x14ac:dyDescent="0.3">
      <c r="A5">
        <v>4</v>
      </c>
      <c r="B5">
        <v>57</v>
      </c>
    </row>
    <row r="6" spans="1:5" x14ac:dyDescent="0.3">
      <c r="A6">
        <v>5</v>
      </c>
      <c r="B6">
        <v>62</v>
      </c>
      <c r="D6" t="s">
        <v>37</v>
      </c>
    </row>
    <row r="7" spans="1:5" x14ac:dyDescent="0.3">
      <c r="A7">
        <v>6</v>
      </c>
      <c r="B7">
        <v>63</v>
      </c>
      <c r="D7" t="s">
        <v>38</v>
      </c>
      <c r="E7">
        <f>$E$3+$E$2*E6</f>
        <v>49.699999999999996</v>
      </c>
    </row>
    <row r="8" spans="1:5" x14ac:dyDescent="0.3">
      <c r="A8">
        <v>7</v>
      </c>
      <c r="B8">
        <v>62</v>
      </c>
    </row>
    <row r="9" spans="1:5" x14ac:dyDescent="0.3">
      <c r="A9">
        <v>8</v>
      </c>
      <c r="B9">
        <v>69</v>
      </c>
    </row>
    <row r="10" spans="1:5" x14ac:dyDescent="0.3">
      <c r="A10">
        <v>9</v>
      </c>
      <c r="B10">
        <v>69</v>
      </c>
    </row>
    <row r="11" spans="1:5" x14ac:dyDescent="0.3">
      <c r="A11">
        <v>10</v>
      </c>
      <c r="B11">
        <v>70</v>
      </c>
    </row>
    <row r="12" spans="1:5" x14ac:dyDescent="0.3">
      <c r="A12">
        <v>2</v>
      </c>
      <c r="B12">
        <v>52</v>
      </c>
    </row>
    <row r="13" spans="1:5" x14ac:dyDescent="0.3">
      <c r="A13">
        <v>4</v>
      </c>
      <c r="B13">
        <v>60</v>
      </c>
    </row>
    <row r="14" spans="1:5" x14ac:dyDescent="0.3">
      <c r="A14">
        <v>6</v>
      </c>
      <c r="B14">
        <v>59</v>
      </c>
    </row>
    <row r="15" spans="1:5" x14ac:dyDescent="0.3">
      <c r="A15">
        <v>8</v>
      </c>
      <c r="B15">
        <v>67</v>
      </c>
    </row>
    <row r="16" spans="1:5" x14ac:dyDescent="0.3">
      <c r="A16">
        <v>10</v>
      </c>
      <c r="B16">
        <v>72</v>
      </c>
    </row>
    <row r="17" spans="1:2" x14ac:dyDescent="0.3">
      <c r="A17">
        <v>3</v>
      </c>
      <c r="B17">
        <v>55</v>
      </c>
    </row>
    <row r="18" spans="1:2" x14ac:dyDescent="0.3">
      <c r="A18">
        <v>5</v>
      </c>
      <c r="B18">
        <v>61</v>
      </c>
    </row>
    <row r="19" spans="1:2" x14ac:dyDescent="0.3">
      <c r="A19">
        <v>7</v>
      </c>
      <c r="B19">
        <v>64</v>
      </c>
    </row>
    <row r="20" spans="1:2" x14ac:dyDescent="0.3">
      <c r="A20">
        <v>9</v>
      </c>
      <c r="B20">
        <v>64</v>
      </c>
    </row>
    <row r="21" spans="1:2" x14ac:dyDescent="0.3">
      <c r="A21">
        <v>1</v>
      </c>
      <c r="B21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D3A4D-2DDC-4432-9004-B59690F53BC0}">
  <dimension ref="A1:E21"/>
  <sheetViews>
    <sheetView workbookViewId="0">
      <selection activeCell="D16" sqref="D16"/>
    </sheetView>
  </sheetViews>
  <sheetFormatPr defaultRowHeight="14.4" x14ac:dyDescent="0.3"/>
  <sheetData>
    <row r="1" spans="1:5" x14ac:dyDescent="0.3">
      <c r="A1" t="s">
        <v>39</v>
      </c>
      <c r="B1" t="s">
        <v>40</v>
      </c>
    </row>
    <row r="2" spans="1:5" x14ac:dyDescent="0.3">
      <c r="A2">
        <v>1</v>
      </c>
      <c r="B2">
        <v>102</v>
      </c>
      <c r="D2" t="s">
        <v>26</v>
      </c>
      <c r="E2">
        <f>SLOPE(B2:B21, A2:A21)</f>
        <v>1.2176470588235293</v>
      </c>
    </row>
    <row r="3" spans="1:5" x14ac:dyDescent="0.3">
      <c r="A3">
        <v>2</v>
      </c>
      <c r="B3">
        <v>103</v>
      </c>
      <c r="D3" t="s">
        <v>27</v>
      </c>
      <c r="E3">
        <f>INTERCEPT(B2:B21, A2:A21)</f>
        <v>100.69411764705882</v>
      </c>
    </row>
    <row r="4" spans="1:5" x14ac:dyDescent="0.3">
      <c r="A4">
        <v>3</v>
      </c>
      <c r="B4">
        <v>104</v>
      </c>
      <c r="D4" t="s">
        <v>28</v>
      </c>
      <c r="E4">
        <f>RSQ(B2:B21, A2:A21)</f>
        <v>0.93352941176470605</v>
      </c>
    </row>
    <row r="5" spans="1:5" x14ac:dyDescent="0.3">
      <c r="A5">
        <v>4</v>
      </c>
      <c r="B5">
        <v>106</v>
      </c>
    </row>
    <row r="6" spans="1:5" x14ac:dyDescent="0.3">
      <c r="A6">
        <v>5</v>
      </c>
      <c r="B6">
        <v>109</v>
      </c>
      <c r="D6" t="s">
        <v>41</v>
      </c>
    </row>
    <row r="7" spans="1:5" x14ac:dyDescent="0.3">
      <c r="A7">
        <v>6</v>
      </c>
      <c r="B7">
        <v>108</v>
      </c>
      <c r="D7" t="s">
        <v>42</v>
      </c>
      <c r="E7">
        <f>$E$3+$E$2*E6</f>
        <v>100.69411764705882</v>
      </c>
    </row>
    <row r="8" spans="1:5" x14ac:dyDescent="0.3">
      <c r="A8">
        <v>7</v>
      </c>
      <c r="B8">
        <v>108</v>
      </c>
    </row>
    <row r="9" spans="1:5" x14ac:dyDescent="0.3">
      <c r="A9">
        <v>8</v>
      </c>
      <c r="B9">
        <v>110</v>
      </c>
    </row>
    <row r="10" spans="1:5" x14ac:dyDescent="0.3">
      <c r="A10">
        <v>9</v>
      </c>
      <c r="B10">
        <v>112</v>
      </c>
    </row>
    <row r="11" spans="1:5" x14ac:dyDescent="0.3">
      <c r="A11">
        <v>10</v>
      </c>
      <c r="B11">
        <v>113</v>
      </c>
    </row>
    <row r="12" spans="1:5" x14ac:dyDescent="0.3">
      <c r="A12">
        <v>2</v>
      </c>
      <c r="B12">
        <v>103</v>
      </c>
    </row>
    <row r="13" spans="1:5" x14ac:dyDescent="0.3">
      <c r="A13">
        <v>4</v>
      </c>
      <c r="B13">
        <v>104</v>
      </c>
    </row>
    <row r="14" spans="1:5" x14ac:dyDescent="0.3">
      <c r="A14">
        <v>6</v>
      </c>
      <c r="B14">
        <v>107</v>
      </c>
    </row>
    <row r="15" spans="1:5" x14ac:dyDescent="0.3">
      <c r="A15">
        <v>8</v>
      </c>
      <c r="B15">
        <v>109</v>
      </c>
    </row>
    <row r="16" spans="1:5" x14ac:dyDescent="0.3">
      <c r="A16">
        <v>10</v>
      </c>
      <c r="B16">
        <v>112</v>
      </c>
    </row>
    <row r="17" spans="1:2" x14ac:dyDescent="0.3">
      <c r="A17">
        <v>3</v>
      </c>
      <c r="B17">
        <v>105</v>
      </c>
    </row>
    <row r="18" spans="1:2" x14ac:dyDescent="0.3">
      <c r="A18">
        <v>5</v>
      </c>
      <c r="B18">
        <v>108</v>
      </c>
    </row>
    <row r="19" spans="1:2" x14ac:dyDescent="0.3">
      <c r="A19">
        <v>7</v>
      </c>
      <c r="B19">
        <v>109</v>
      </c>
    </row>
    <row r="20" spans="1:2" x14ac:dyDescent="0.3">
      <c r="A20">
        <v>9</v>
      </c>
      <c r="B20">
        <v>113</v>
      </c>
    </row>
    <row r="21" spans="1:2" x14ac:dyDescent="0.3">
      <c r="A21">
        <v>11</v>
      </c>
      <c r="B21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FE75-02D1-4FFE-A50C-5316A3194258}">
  <dimension ref="A1:E21"/>
  <sheetViews>
    <sheetView workbookViewId="0"/>
  </sheetViews>
  <sheetFormatPr defaultRowHeight="14.4" x14ac:dyDescent="0.3"/>
  <sheetData>
    <row r="1" spans="1:5" x14ac:dyDescent="0.3">
      <c r="A1" t="s">
        <v>43</v>
      </c>
      <c r="B1" t="s">
        <v>44</v>
      </c>
    </row>
    <row r="2" spans="1:5" x14ac:dyDescent="0.3">
      <c r="A2">
        <v>1</v>
      </c>
      <c r="B2">
        <v>54</v>
      </c>
      <c r="D2" t="s">
        <v>26</v>
      </c>
      <c r="E2">
        <f>SLOPE(B2:B21, A2:A21)</f>
        <v>5.0727272727272723</v>
      </c>
    </row>
    <row r="3" spans="1:5" x14ac:dyDescent="0.3">
      <c r="A3">
        <v>2</v>
      </c>
      <c r="B3">
        <v>61</v>
      </c>
      <c r="D3" t="s">
        <v>27</v>
      </c>
      <c r="E3">
        <f>INTERCEPT(B2:B21, A2:A21)</f>
        <v>49.6</v>
      </c>
    </row>
    <row r="4" spans="1:5" x14ac:dyDescent="0.3">
      <c r="A4">
        <v>3</v>
      </c>
      <c r="B4">
        <v>66</v>
      </c>
      <c r="D4" t="s">
        <v>28</v>
      </c>
      <c r="E4">
        <f>RSQ(B2:B21, A2:A21)</f>
        <v>0.98810163539044193</v>
      </c>
    </row>
    <row r="5" spans="1:5" x14ac:dyDescent="0.3">
      <c r="A5">
        <v>4</v>
      </c>
      <c r="B5">
        <v>68</v>
      </c>
    </row>
    <row r="6" spans="1:5" x14ac:dyDescent="0.3">
      <c r="A6">
        <v>5</v>
      </c>
      <c r="B6">
        <v>76</v>
      </c>
      <c r="D6" t="s">
        <v>37</v>
      </c>
    </row>
    <row r="7" spans="1:5" x14ac:dyDescent="0.3">
      <c r="A7">
        <v>6</v>
      </c>
      <c r="B7">
        <v>82</v>
      </c>
      <c r="D7" t="s">
        <v>45</v>
      </c>
      <c r="E7">
        <f>$E$3+$E$2*E6</f>
        <v>49.6</v>
      </c>
    </row>
    <row r="8" spans="1:5" x14ac:dyDescent="0.3">
      <c r="A8">
        <v>7</v>
      </c>
      <c r="B8">
        <v>84</v>
      </c>
    </row>
    <row r="9" spans="1:5" x14ac:dyDescent="0.3">
      <c r="A9">
        <v>8</v>
      </c>
      <c r="B9">
        <v>92</v>
      </c>
    </row>
    <row r="10" spans="1:5" x14ac:dyDescent="0.3">
      <c r="A10">
        <v>9</v>
      </c>
      <c r="B10">
        <v>94</v>
      </c>
    </row>
    <row r="11" spans="1:5" x14ac:dyDescent="0.3">
      <c r="A11">
        <v>10</v>
      </c>
      <c r="B11">
        <v>99</v>
      </c>
    </row>
    <row r="12" spans="1:5" x14ac:dyDescent="0.3">
      <c r="A12">
        <v>2</v>
      </c>
      <c r="B12">
        <v>59</v>
      </c>
    </row>
    <row r="13" spans="1:5" x14ac:dyDescent="0.3">
      <c r="A13">
        <v>4</v>
      </c>
      <c r="B13">
        <v>72</v>
      </c>
    </row>
    <row r="14" spans="1:5" x14ac:dyDescent="0.3">
      <c r="A14">
        <v>6</v>
      </c>
      <c r="B14">
        <v>79</v>
      </c>
    </row>
    <row r="15" spans="1:5" x14ac:dyDescent="0.3">
      <c r="A15">
        <v>8</v>
      </c>
      <c r="B15">
        <v>88</v>
      </c>
    </row>
    <row r="16" spans="1:5" x14ac:dyDescent="0.3">
      <c r="A16">
        <v>10</v>
      </c>
      <c r="B16">
        <v>102</v>
      </c>
    </row>
    <row r="17" spans="1:2" x14ac:dyDescent="0.3">
      <c r="A17">
        <v>3</v>
      </c>
      <c r="B17">
        <v>64</v>
      </c>
    </row>
    <row r="18" spans="1:2" x14ac:dyDescent="0.3">
      <c r="A18">
        <v>5</v>
      </c>
      <c r="B18">
        <v>78</v>
      </c>
    </row>
    <row r="19" spans="1:2" x14ac:dyDescent="0.3">
      <c r="A19">
        <v>7</v>
      </c>
      <c r="B19">
        <v>83</v>
      </c>
    </row>
    <row r="20" spans="1:2" x14ac:dyDescent="0.3">
      <c r="A20">
        <v>9</v>
      </c>
      <c r="B20">
        <v>96</v>
      </c>
    </row>
    <row r="21" spans="1:2" x14ac:dyDescent="0.3">
      <c r="A21">
        <v>1</v>
      </c>
      <c r="B21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E88BB-80FA-469F-ABB8-06E166443FBC}">
  <dimension ref="A1:D20"/>
  <sheetViews>
    <sheetView showGridLines="0" workbookViewId="0">
      <selection activeCell="G17" sqref="G17"/>
    </sheetView>
  </sheetViews>
  <sheetFormatPr defaultColWidth="12.33203125" defaultRowHeight="14.4" x14ac:dyDescent="0.3"/>
  <cols>
    <col min="1" max="16384" width="12.33203125" style="7"/>
  </cols>
  <sheetData>
    <row r="1" spans="1:4" x14ac:dyDescent="0.3">
      <c r="A1" s="13" t="s">
        <v>90</v>
      </c>
      <c r="B1" s="13"/>
      <c r="C1" s="13"/>
      <c r="D1" s="13"/>
    </row>
    <row r="2" spans="1:4" x14ac:dyDescent="0.3">
      <c r="A2" s="13"/>
      <c r="B2" s="13"/>
      <c r="C2" s="13"/>
      <c r="D2" s="13"/>
    </row>
    <row r="3" spans="1:4" x14ac:dyDescent="0.3">
      <c r="A3" s="13"/>
      <c r="B3" s="13"/>
      <c r="C3" s="13"/>
      <c r="D3" s="13"/>
    </row>
    <row r="4" spans="1:4" x14ac:dyDescent="0.3">
      <c r="A4" s="13"/>
      <c r="B4" s="13"/>
      <c r="C4" s="13"/>
      <c r="D4" s="13"/>
    </row>
    <row r="5" spans="1:4" x14ac:dyDescent="0.3">
      <c r="A5" s="13"/>
      <c r="B5" s="13"/>
      <c r="C5" s="13"/>
      <c r="D5" s="13"/>
    </row>
    <row r="6" spans="1:4" x14ac:dyDescent="0.3">
      <c r="A6" s="14" t="s">
        <v>91</v>
      </c>
      <c r="B6" s="14"/>
      <c r="C6" s="14"/>
      <c r="D6" s="14"/>
    </row>
    <row r="7" spans="1:4" x14ac:dyDescent="0.3">
      <c r="A7" s="14"/>
      <c r="B7" s="14"/>
      <c r="C7" s="14"/>
      <c r="D7" s="14"/>
    </row>
    <row r="8" spans="1:4" x14ac:dyDescent="0.3">
      <c r="A8" s="14"/>
      <c r="B8" s="14"/>
      <c r="C8" s="14"/>
      <c r="D8" s="14"/>
    </row>
    <row r="9" spans="1:4" x14ac:dyDescent="0.3">
      <c r="A9" s="14" t="s">
        <v>92</v>
      </c>
      <c r="B9" s="14"/>
      <c r="C9" s="14"/>
      <c r="D9" s="14"/>
    </row>
    <row r="10" spans="1:4" x14ac:dyDescent="0.3">
      <c r="A10" s="14"/>
      <c r="B10" s="14"/>
      <c r="C10" s="14"/>
      <c r="D10" s="14"/>
    </row>
    <row r="11" spans="1:4" x14ac:dyDescent="0.3">
      <c r="A11" s="14"/>
      <c r="B11" s="14"/>
      <c r="C11" s="14"/>
      <c r="D11" s="14"/>
    </row>
    <row r="12" spans="1:4" x14ac:dyDescent="0.3">
      <c r="A12" s="14" t="s">
        <v>93</v>
      </c>
      <c r="B12" s="14"/>
      <c r="C12" s="14"/>
      <c r="D12" s="14"/>
    </row>
    <row r="13" spans="1:4" x14ac:dyDescent="0.3">
      <c r="A13" s="14"/>
      <c r="B13" s="14"/>
      <c r="C13" s="14"/>
      <c r="D13" s="14"/>
    </row>
    <row r="14" spans="1:4" x14ac:dyDescent="0.3">
      <c r="A14" s="14"/>
      <c r="B14" s="14"/>
      <c r="C14" s="14"/>
      <c r="D14" s="14"/>
    </row>
    <row r="15" spans="1:4" x14ac:dyDescent="0.3">
      <c r="A15" s="14" t="s">
        <v>94</v>
      </c>
      <c r="B15" s="14"/>
      <c r="C15" s="14"/>
      <c r="D15" s="14"/>
    </row>
    <row r="16" spans="1:4" x14ac:dyDescent="0.3">
      <c r="A16" s="14"/>
      <c r="B16" s="14"/>
      <c r="C16" s="14"/>
      <c r="D16" s="14"/>
    </row>
    <row r="17" spans="1:4" x14ac:dyDescent="0.3">
      <c r="A17" s="14"/>
      <c r="B17" s="14"/>
      <c r="C17" s="14"/>
      <c r="D17" s="14"/>
    </row>
    <row r="18" spans="1:4" x14ac:dyDescent="0.3">
      <c r="A18" s="14" t="s">
        <v>95</v>
      </c>
      <c r="B18" s="14"/>
      <c r="C18" s="14"/>
      <c r="D18" s="14"/>
    </row>
    <row r="19" spans="1:4" x14ac:dyDescent="0.3">
      <c r="A19" s="14"/>
      <c r="B19" s="14"/>
      <c r="C19" s="14"/>
      <c r="D19" s="14"/>
    </row>
    <row r="20" spans="1:4" x14ac:dyDescent="0.3">
      <c r="A20" s="14"/>
      <c r="B20" s="14"/>
      <c r="C20" s="14"/>
      <c r="D20" s="14"/>
    </row>
  </sheetData>
  <mergeCells count="6">
    <mergeCell ref="A18:D20"/>
    <mergeCell ref="A1:D5"/>
    <mergeCell ref="A6:D8"/>
    <mergeCell ref="A9:D11"/>
    <mergeCell ref="A12:D14"/>
    <mergeCell ref="A15:D17"/>
  </mergeCells>
  <hyperlinks>
    <hyperlink ref="A6:D8" location="Customer_Purchases!A1" display="Customer Purchases" xr:uid="{6022A73C-D0A4-41D0-B301-254CDDB7F354}"/>
    <hyperlink ref="A9:D11" location="Housing_Prices!A1" display="Housing Prices" xr:uid="{D21921C3-FF3B-4CC6-8D1D-E5D3D87DE9B2}"/>
    <hyperlink ref="A12:D14" location="Monthly_Sales!A1" display="Monthly Sales" xr:uid="{3A79B223-6610-423A-8003-6E7429887FDB}"/>
    <hyperlink ref="A15:D17" location="Monthly_Sales!A1" display="Product Variances" xr:uid="{E12CDA13-3155-4018-A4D7-24E439297D44}"/>
    <hyperlink ref="A18:D20" location="Student_Scores!A1" display="Student Scores" xr:uid="{D70D5A08-D18F-421B-A4D8-E6AFAD097467}"/>
  </hyperlinks>
  <pageMargins left="0.7" right="0.7" top="0.75" bottom="0.75" header="0.3" footer="0.3"/>
  <picture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00D4-5F90-4463-BCFF-6DE937D049F8}">
  <dimension ref="A1:D19"/>
  <sheetViews>
    <sheetView workbookViewId="0">
      <selection activeCell="J24" sqref="J24"/>
    </sheetView>
  </sheetViews>
  <sheetFormatPr defaultRowHeight="14.4" x14ac:dyDescent="0.3"/>
  <sheetData>
    <row r="1" spans="1:4" x14ac:dyDescent="0.3">
      <c r="A1" t="s">
        <v>51</v>
      </c>
    </row>
    <row r="2" spans="1:4" x14ac:dyDescent="0.3">
      <c r="A2">
        <v>120</v>
      </c>
      <c r="C2" t="s">
        <v>52</v>
      </c>
      <c r="D2">
        <f>COUNT($A$2:$A$21)</f>
        <v>18</v>
      </c>
    </row>
    <row r="3" spans="1:4" x14ac:dyDescent="0.3">
      <c r="A3">
        <v>85</v>
      </c>
      <c r="C3" t="s">
        <v>53</v>
      </c>
      <c r="D3">
        <f>AVERAGE($A$2:$A$21)</f>
        <v>127.94444444444444</v>
      </c>
    </row>
    <row r="4" spans="1:4" x14ac:dyDescent="0.3">
      <c r="A4">
        <v>90</v>
      </c>
      <c r="C4" t="s">
        <v>54</v>
      </c>
      <c r="D4">
        <f>_xlfn.STDEV.S($A$2:$A$21)</f>
        <v>35.332824635627787</v>
      </c>
    </row>
    <row r="5" spans="1:4" x14ac:dyDescent="0.3">
      <c r="A5">
        <v>150</v>
      </c>
      <c r="C5" t="s">
        <v>55</v>
      </c>
      <c r="D5">
        <f>MIN($A$2:$A$21)</f>
        <v>75</v>
      </c>
    </row>
    <row r="6" spans="1:4" x14ac:dyDescent="0.3">
      <c r="A6">
        <v>110</v>
      </c>
      <c r="C6" t="s">
        <v>56</v>
      </c>
      <c r="D6">
        <f>QUARTILE($A$2:$A$21,1)</f>
        <v>99.75</v>
      </c>
    </row>
    <row r="7" spans="1:4" x14ac:dyDescent="0.3">
      <c r="A7">
        <v>95</v>
      </c>
      <c r="C7" t="s">
        <v>57</v>
      </c>
      <c r="D7">
        <f>MEDIAN($A$2:$A$21)</f>
        <v>122.5</v>
      </c>
    </row>
    <row r="8" spans="1:4" x14ac:dyDescent="0.3">
      <c r="A8">
        <v>130</v>
      </c>
      <c r="C8" t="s">
        <v>58</v>
      </c>
      <c r="D8">
        <f>QUARTILE($A$2:$A$21,3)</f>
        <v>153.75</v>
      </c>
    </row>
    <row r="9" spans="1:4" x14ac:dyDescent="0.3">
      <c r="A9">
        <v>200</v>
      </c>
      <c r="C9" t="s">
        <v>59</v>
      </c>
      <c r="D9">
        <f>MAX($A$2:$A$21)</f>
        <v>200</v>
      </c>
    </row>
    <row r="10" spans="1:4" x14ac:dyDescent="0.3">
      <c r="A10">
        <v>75</v>
      </c>
      <c r="C10" t="s">
        <v>60</v>
      </c>
      <c r="D10">
        <f>SUM($A$2:$A$21)</f>
        <v>2303</v>
      </c>
    </row>
    <row r="11" spans="1:4" x14ac:dyDescent="0.3">
      <c r="A11">
        <v>160</v>
      </c>
    </row>
    <row r="12" spans="1:4" x14ac:dyDescent="0.3">
      <c r="A12">
        <v>140</v>
      </c>
    </row>
    <row r="13" spans="1:4" x14ac:dyDescent="0.3">
      <c r="A13">
        <v>180</v>
      </c>
    </row>
    <row r="14" spans="1:4" x14ac:dyDescent="0.3">
      <c r="A14">
        <v>105</v>
      </c>
    </row>
    <row r="15" spans="1:4" x14ac:dyDescent="0.3">
      <c r="A15">
        <v>155</v>
      </c>
    </row>
    <row r="16" spans="1:4" x14ac:dyDescent="0.3">
      <c r="A16">
        <v>115</v>
      </c>
    </row>
    <row r="17" spans="1:1" x14ac:dyDescent="0.3">
      <c r="A17">
        <v>170</v>
      </c>
    </row>
    <row r="18" spans="1:1" x14ac:dyDescent="0.3">
      <c r="A18">
        <v>125</v>
      </c>
    </row>
    <row r="19" spans="1:1" x14ac:dyDescent="0.3">
      <c r="A19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A865-6533-4CE9-B619-25463437408D}">
  <dimension ref="A1:E21"/>
  <sheetViews>
    <sheetView workbookViewId="0"/>
  </sheetViews>
  <sheetFormatPr defaultRowHeight="14.4" x14ac:dyDescent="0.3"/>
  <sheetData>
    <row r="1" spans="1:5" x14ac:dyDescent="0.3">
      <c r="A1" t="s">
        <v>61</v>
      </c>
      <c r="B1" t="s">
        <v>62</v>
      </c>
    </row>
    <row r="2" spans="1:5" x14ac:dyDescent="0.3">
      <c r="A2">
        <v>1200</v>
      </c>
      <c r="B2">
        <v>240</v>
      </c>
      <c r="D2" t="s">
        <v>26</v>
      </c>
      <c r="E2">
        <f>SLOPE($B$2:$B$21,$A$2:$A$21)</f>
        <v>0.19463115036919468</v>
      </c>
    </row>
    <row r="3" spans="1:5" x14ac:dyDescent="0.3">
      <c r="A3">
        <v>1500</v>
      </c>
      <c r="B3">
        <v>300</v>
      </c>
      <c r="D3" t="s">
        <v>27</v>
      </c>
      <c r="E3">
        <f>INTERCEPT($B$2:$B$21,$A$2:$A$21)</f>
        <v>2.9894417224484187</v>
      </c>
    </row>
    <row r="4" spans="1:5" x14ac:dyDescent="0.3">
      <c r="A4">
        <v>1800</v>
      </c>
      <c r="B4">
        <v>355</v>
      </c>
      <c r="D4" t="s">
        <v>28</v>
      </c>
      <c r="E4">
        <f>RSQ($B$2:$B$21,$A$2:$A$21)</f>
        <v>0.99560667531427105</v>
      </c>
    </row>
    <row r="5" spans="1:5" x14ac:dyDescent="0.3">
      <c r="A5">
        <v>1600</v>
      </c>
      <c r="B5">
        <v>320</v>
      </c>
    </row>
    <row r="6" spans="1:5" x14ac:dyDescent="0.3">
      <c r="A6">
        <v>2000</v>
      </c>
      <c r="B6">
        <v>395</v>
      </c>
      <c r="D6" t="s">
        <v>63</v>
      </c>
    </row>
    <row r="7" spans="1:5" x14ac:dyDescent="0.3">
      <c r="A7">
        <v>2200</v>
      </c>
      <c r="B7">
        <v>430</v>
      </c>
      <c r="D7" t="s">
        <v>64</v>
      </c>
      <c r="E7">
        <f>$E$3+$E$2*E6</f>
        <v>2.9894417224484187</v>
      </c>
    </row>
    <row r="8" spans="1:5" x14ac:dyDescent="0.3">
      <c r="A8">
        <v>1400</v>
      </c>
      <c r="B8">
        <v>275</v>
      </c>
    </row>
    <row r="9" spans="1:5" x14ac:dyDescent="0.3">
      <c r="A9">
        <v>2100</v>
      </c>
      <c r="B9">
        <v>415</v>
      </c>
    </row>
    <row r="10" spans="1:5" x14ac:dyDescent="0.3">
      <c r="A10">
        <v>1700</v>
      </c>
      <c r="B10">
        <v>335</v>
      </c>
    </row>
    <row r="11" spans="1:5" x14ac:dyDescent="0.3">
      <c r="A11">
        <v>1900</v>
      </c>
      <c r="B11">
        <v>370</v>
      </c>
    </row>
    <row r="12" spans="1:5" x14ac:dyDescent="0.3">
      <c r="A12">
        <v>1300</v>
      </c>
      <c r="B12">
        <v>255</v>
      </c>
    </row>
    <row r="13" spans="1:5" x14ac:dyDescent="0.3">
      <c r="A13">
        <v>1550</v>
      </c>
      <c r="B13">
        <v>305</v>
      </c>
    </row>
    <row r="14" spans="1:5" x14ac:dyDescent="0.3">
      <c r="A14">
        <v>1750</v>
      </c>
      <c r="B14">
        <v>340</v>
      </c>
    </row>
    <row r="15" spans="1:5" x14ac:dyDescent="0.3">
      <c r="A15">
        <v>1850</v>
      </c>
      <c r="B15">
        <v>355</v>
      </c>
    </row>
    <row r="16" spans="1:5" x14ac:dyDescent="0.3">
      <c r="A16">
        <v>2050</v>
      </c>
      <c r="B16">
        <v>400</v>
      </c>
    </row>
    <row r="17" spans="1:2" x14ac:dyDescent="0.3">
      <c r="A17">
        <v>2250</v>
      </c>
      <c r="B17">
        <v>445</v>
      </c>
    </row>
    <row r="18" spans="1:2" x14ac:dyDescent="0.3">
      <c r="A18">
        <v>1450</v>
      </c>
      <c r="B18">
        <v>285</v>
      </c>
    </row>
    <row r="19" spans="1:2" x14ac:dyDescent="0.3">
      <c r="A19">
        <v>1650</v>
      </c>
      <c r="B19">
        <v>315</v>
      </c>
    </row>
    <row r="20" spans="1:2" x14ac:dyDescent="0.3">
      <c r="A20">
        <v>1950</v>
      </c>
      <c r="B20">
        <v>380</v>
      </c>
    </row>
    <row r="21" spans="1:2" x14ac:dyDescent="0.3">
      <c r="A21">
        <v>2150</v>
      </c>
      <c r="B21">
        <v>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10CDE-8B0C-4CA3-8FB2-70663D545F68}">
  <dimension ref="A1:C14"/>
  <sheetViews>
    <sheetView workbookViewId="0"/>
  </sheetViews>
  <sheetFormatPr defaultRowHeight="14.4" x14ac:dyDescent="0.3"/>
  <sheetData>
    <row r="1" spans="1:3" x14ac:dyDescent="0.3">
      <c r="A1" t="s">
        <v>65</v>
      </c>
      <c r="B1" t="s">
        <v>66</v>
      </c>
      <c r="C1" t="s">
        <v>79</v>
      </c>
    </row>
    <row r="2" spans="1:3" x14ac:dyDescent="0.3">
      <c r="A2" t="s">
        <v>67</v>
      </c>
      <c r="B2">
        <v>120</v>
      </c>
    </row>
    <row r="3" spans="1:3" x14ac:dyDescent="0.3">
      <c r="A3" t="s">
        <v>68</v>
      </c>
      <c r="B3">
        <v>130</v>
      </c>
    </row>
    <row r="4" spans="1:3" x14ac:dyDescent="0.3">
      <c r="A4" t="s">
        <v>69</v>
      </c>
      <c r="B4">
        <v>125</v>
      </c>
      <c r="C4">
        <f t="shared" ref="C4:C13" si="0">AVERAGE($B2:$B4)</f>
        <v>125</v>
      </c>
    </row>
    <row r="5" spans="1:3" x14ac:dyDescent="0.3">
      <c r="A5" t="s">
        <v>70</v>
      </c>
      <c r="B5">
        <v>140</v>
      </c>
      <c r="C5">
        <f t="shared" si="0"/>
        <v>131.66666666666666</v>
      </c>
    </row>
    <row r="6" spans="1:3" x14ac:dyDescent="0.3">
      <c r="A6" t="s">
        <v>71</v>
      </c>
      <c r="B6">
        <v>150</v>
      </c>
      <c r="C6">
        <f t="shared" si="0"/>
        <v>138.33333333333334</v>
      </c>
    </row>
    <row r="7" spans="1:3" x14ac:dyDescent="0.3">
      <c r="A7" t="s">
        <v>72</v>
      </c>
      <c r="B7">
        <v>160</v>
      </c>
      <c r="C7">
        <f t="shared" si="0"/>
        <v>150</v>
      </c>
    </row>
    <row r="8" spans="1:3" x14ac:dyDescent="0.3">
      <c r="A8" t="s">
        <v>73</v>
      </c>
      <c r="B8">
        <v>155</v>
      </c>
      <c r="C8">
        <f t="shared" si="0"/>
        <v>155</v>
      </c>
    </row>
    <row r="9" spans="1:3" x14ac:dyDescent="0.3">
      <c r="A9" t="s">
        <v>74</v>
      </c>
      <c r="B9">
        <v>165</v>
      </c>
      <c r="C9">
        <f t="shared" si="0"/>
        <v>160</v>
      </c>
    </row>
    <row r="10" spans="1:3" x14ac:dyDescent="0.3">
      <c r="A10" t="s">
        <v>75</v>
      </c>
      <c r="B10">
        <v>170</v>
      </c>
      <c r="C10">
        <f t="shared" si="0"/>
        <v>163.33333333333334</v>
      </c>
    </row>
    <row r="11" spans="1:3" x14ac:dyDescent="0.3">
      <c r="A11" t="s">
        <v>76</v>
      </c>
      <c r="B11">
        <v>180</v>
      </c>
      <c r="C11">
        <f t="shared" si="0"/>
        <v>171.66666666666666</v>
      </c>
    </row>
    <row r="12" spans="1:3" x14ac:dyDescent="0.3">
      <c r="A12" t="s">
        <v>77</v>
      </c>
      <c r="B12">
        <v>175</v>
      </c>
      <c r="C12">
        <f t="shared" si="0"/>
        <v>175</v>
      </c>
    </row>
    <row r="13" spans="1:3" x14ac:dyDescent="0.3">
      <c r="A13" t="s">
        <v>78</v>
      </c>
      <c r="B13">
        <v>185</v>
      </c>
      <c r="C13">
        <f t="shared" si="0"/>
        <v>180</v>
      </c>
    </row>
    <row r="14" spans="1:3" x14ac:dyDescent="0.3">
      <c r="A14" t="s">
        <v>80</v>
      </c>
      <c r="C14">
        <f>AVERAGE($B11:$B13)</f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C7A8-B22A-42AE-A183-C11030289D12}">
  <dimension ref="A1:F61"/>
  <sheetViews>
    <sheetView workbookViewId="0">
      <selection activeCell="G24" sqref="G24"/>
    </sheetView>
  </sheetViews>
  <sheetFormatPr defaultRowHeight="14.4" x14ac:dyDescent="0.3"/>
  <sheetData>
    <row r="1" spans="1:6" x14ac:dyDescent="0.3">
      <c r="A1" t="s">
        <v>81</v>
      </c>
      <c r="B1" t="s">
        <v>82</v>
      </c>
    </row>
    <row r="2" spans="1:6" x14ac:dyDescent="0.3">
      <c r="A2" t="s">
        <v>83</v>
      </c>
      <c r="B2">
        <v>53</v>
      </c>
      <c r="D2" t="s">
        <v>81</v>
      </c>
      <c r="E2" t="s">
        <v>86</v>
      </c>
      <c r="F2" t="s">
        <v>54</v>
      </c>
    </row>
    <row r="3" spans="1:6" x14ac:dyDescent="0.3">
      <c r="A3" t="s">
        <v>83</v>
      </c>
      <c r="B3">
        <v>57</v>
      </c>
      <c r="D3" t="s">
        <v>83</v>
      </c>
      <c r="E3" cm="1">
        <f t="array" ref="E3">_xlfn.VAR.S(_xlfn._xlws.FILTER($B$2:$B$61,$A$2:$A$61="A"))</f>
        <v>11.734210526315795</v>
      </c>
      <c r="F3" cm="1">
        <f t="array" ref="F3">_xlfn.STDEV.S(_xlfn._xlws.FILTER($B$2:$B$61,$A$2:$A$61="A"))</f>
        <v>3.425523394507151</v>
      </c>
    </row>
    <row r="4" spans="1:6" x14ac:dyDescent="0.3">
      <c r="A4" t="s">
        <v>83</v>
      </c>
      <c r="B4">
        <v>55</v>
      </c>
      <c r="D4" t="s">
        <v>84</v>
      </c>
      <c r="E4" cm="1">
        <f t="array" ref="E4">_xlfn.VAR.S(_xlfn._xlws.FILTER($B$2:$B$61,$A$2:$A$61="B"))</f>
        <v>10.094736842105261</v>
      </c>
      <c r="F4" cm="1">
        <f t="array" ref="F4">_xlfn.STDEV.S(_xlfn._xlws.FILTER($B$2:$B$61,$A$2:$A$61="B"))</f>
        <v>3.1772215601221867</v>
      </c>
    </row>
    <row r="5" spans="1:6" x14ac:dyDescent="0.3">
      <c r="A5" t="s">
        <v>83</v>
      </c>
      <c r="B5">
        <v>51</v>
      </c>
      <c r="D5" t="s">
        <v>85</v>
      </c>
      <c r="E5" cm="1">
        <f t="array" ref="E5">_xlfn.VAR.S(_xlfn._xlws.FILTER($B$2:$B$61,$A$2:$A$61="C"))</f>
        <v>7.1157894736842096</v>
      </c>
      <c r="F5" cm="1">
        <f t="array" ref="F5">_xlfn.STDEV.S(_xlfn._xlws.FILTER($B$2:$B$61,$A$2:$A$61="C"))</f>
        <v>2.6675437154214006</v>
      </c>
    </row>
    <row r="6" spans="1:6" x14ac:dyDescent="0.3">
      <c r="A6" t="s">
        <v>83</v>
      </c>
      <c r="B6">
        <v>59</v>
      </c>
    </row>
    <row r="7" spans="1:6" x14ac:dyDescent="0.3">
      <c r="A7" t="s">
        <v>83</v>
      </c>
      <c r="B7">
        <v>60</v>
      </c>
    </row>
    <row r="8" spans="1:6" x14ac:dyDescent="0.3">
      <c r="A8" t="s">
        <v>83</v>
      </c>
      <c r="B8">
        <v>51</v>
      </c>
    </row>
    <row r="9" spans="1:6" x14ac:dyDescent="0.3">
      <c r="A9" t="s">
        <v>83</v>
      </c>
      <c r="B9">
        <v>58</v>
      </c>
    </row>
    <row r="10" spans="1:6" x14ac:dyDescent="0.3">
      <c r="A10" t="s">
        <v>83</v>
      </c>
      <c r="B10">
        <v>56</v>
      </c>
    </row>
    <row r="11" spans="1:6" x14ac:dyDescent="0.3">
      <c r="A11" t="s">
        <v>83</v>
      </c>
      <c r="B11">
        <v>57</v>
      </c>
    </row>
    <row r="12" spans="1:6" x14ac:dyDescent="0.3">
      <c r="A12" t="s">
        <v>83</v>
      </c>
      <c r="B12">
        <v>51</v>
      </c>
    </row>
    <row r="13" spans="1:6" x14ac:dyDescent="0.3">
      <c r="A13" t="s">
        <v>83</v>
      </c>
      <c r="B13">
        <v>58</v>
      </c>
    </row>
    <row r="14" spans="1:6" x14ac:dyDescent="0.3">
      <c r="A14" t="s">
        <v>83</v>
      </c>
      <c r="B14">
        <v>55</v>
      </c>
    </row>
    <row r="15" spans="1:6" x14ac:dyDescent="0.3">
      <c r="A15" t="s">
        <v>83</v>
      </c>
      <c r="B15">
        <v>52</v>
      </c>
    </row>
    <row r="16" spans="1:6" x14ac:dyDescent="0.3">
      <c r="A16" t="s">
        <v>83</v>
      </c>
      <c r="B16">
        <v>52</v>
      </c>
    </row>
    <row r="17" spans="1:2" x14ac:dyDescent="0.3">
      <c r="A17" t="s">
        <v>83</v>
      </c>
      <c r="B17">
        <v>51</v>
      </c>
    </row>
    <row r="18" spans="1:2" x14ac:dyDescent="0.3">
      <c r="A18" t="s">
        <v>83</v>
      </c>
      <c r="B18">
        <v>51</v>
      </c>
    </row>
    <row r="19" spans="1:2" x14ac:dyDescent="0.3">
      <c r="A19" t="s">
        <v>83</v>
      </c>
      <c r="B19">
        <v>50</v>
      </c>
    </row>
    <row r="20" spans="1:2" x14ac:dyDescent="0.3">
      <c r="A20" t="s">
        <v>83</v>
      </c>
      <c r="B20">
        <v>60</v>
      </c>
    </row>
    <row r="21" spans="1:2" x14ac:dyDescent="0.3">
      <c r="A21" t="s">
        <v>83</v>
      </c>
      <c r="B21">
        <v>52</v>
      </c>
    </row>
    <row r="22" spans="1:2" x14ac:dyDescent="0.3">
      <c r="A22" t="s">
        <v>84</v>
      </c>
      <c r="B22">
        <v>67</v>
      </c>
    </row>
    <row r="23" spans="1:2" x14ac:dyDescent="0.3">
      <c r="A23" t="s">
        <v>84</v>
      </c>
      <c r="B23">
        <v>68</v>
      </c>
    </row>
    <row r="24" spans="1:2" x14ac:dyDescent="0.3">
      <c r="A24" t="s">
        <v>84</v>
      </c>
      <c r="B24">
        <v>69</v>
      </c>
    </row>
    <row r="25" spans="1:2" x14ac:dyDescent="0.3">
      <c r="A25" t="s">
        <v>84</v>
      </c>
      <c r="B25">
        <v>66</v>
      </c>
    </row>
    <row r="26" spans="1:2" x14ac:dyDescent="0.3">
      <c r="A26" t="s">
        <v>84</v>
      </c>
      <c r="B26">
        <v>60</v>
      </c>
    </row>
    <row r="27" spans="1:2" x14ac:dyDescent="0.3">
      <c r="A27" t="s">
        <v>84</v>
      </c>
      <c r="B27">
        <v>60</v>
      </c>
    </row>
    <row r="28" spans="1:2" x14ac:dyDescent="0.3">
      <c r="A28" t="s">
        <v>84</v>
      </c>
      <c r="B28">
        <v>66</v>
      </c>
    </row>
    <row r="29" spans="1:2" x14ac:dyDescent="0.3">
      <c r="A29" t="s">
        <v>84</v>
      </c>
      <c r="B29">
        <v>69</v>
      </c>
    </row>
    <row r="30" spans="1:2" x14ac:dyDescent="0.3">
      <c r="A30" t="s">
        <v>84</v>
      </c>
      <c r="B30">
        <v>67</v>
      </c>
    </row>
    <row r="31" spans="1:2" x14ac:dyDescent="0.3">
      <c r="A31" t="s">
        <v>84</v>
      </c>
      <c r="B31">
        <v>67</v>
      </c>
    </row>
    <row r="32" spans="1:2" x14ac:dyDescent="0.3">
      <c r="A32" t="s">
        <v>84</v>
      </c>
      <c r="B32">
        <v>63</v>
      </c>
    </row>
    <row r="33" spans="1:2" x14ac:dyDescent="0.3">
      <c r="A33" t="s">
        <v>84</v>
      </c>
      <c r="B33">
        <v>68</v>
      </c>
    </row>
    <row r="34" spans="1:2" x14ac:dyDescent="0.3">
      <c r="A34" t="s">
        <v>84</v>
      </c>
      <c r="B34">
        <v>61</v>
      </c>
    </row>
    <row r="35" spans="1:2" x14ac:dyDescent="0.3">
      <c r="A35" t="s">
        <v>84</v>
      </c>
      <c r="B35">
        <v>68</v>
      </c>
    </row>
    <row r="36" spans="1:2" x14ac:dyDescent="0.3">
      <c r="A36" t="s">
        <v>84</v>
      </c>
      <c r="B36">
        <v>64</v>
      </c>
    </row>
    <row r="37" spans="1:2" x14ac:dyDescent="0.3">
      <c r="A37" t="s">
        <v>84</v>
      </c>
      <c r="B37">
        <v>64</v>
      </c>
    </row>
    <row r="38" spans="1:2" x14ac:dyDescent="0.3">
      <c r="A38" t="s">
        <v>84</v>
      </c>
      <c r="B38">
        <v>70</v>
      </c>
    </row>
    <row r="39" spans="1:2" x14ac:dyDescent="0.3">
      <c r="A39" t="s">
        <v>84</v>
      </c>
      <c r="B39">
        <v>70</v>
      </c>
    </row>
    <row r="40" spans="1:2" x14ac:dyDescent="0.3">
      <c r="A40" t="s">
        <v>84</v>
      </c>
      <c r="B40">
        <v>63</v>
      </c>
    </row>
    <row r="41" spans="1:2" x14ac:dyDescent="0.3">
      <c r="A41" t="s">
        <v>84</v>
      </c>
      <c r="B41">
        <v>68</v>
      </c>
    </row>
    <row r="42" spans="1:2" x14ac:dyDescent="0.3">
      <c r="A42" t="s">
        <v>85</v>
      </c>
      <c r="B42">
        <v>79</v>
      </c>
    </row>
    <row r="43" spans="1:2" x14ac:dyDescent="0.3">
      <c r="A43" t="s">
        <v>85</v>
      </c>
      <c r="B43">
        <v>73</v>
      </c>
    </row>
    <row r="44" spans="1:2" x14ac:dyDescent="0.3">
      <c r="A44" t="s">
        <v>85</v>
      </c>
      <c r="B44">
        <v>78</v>
      </c>
    </row>
    <row r="45" spans="1:2" x14ac:dyDescent="0.3">
      <c r="A45" t="s">
        <v>85</v>
      </c>
      <c r="B45">
        <v>77</v>
      </c>
    </row>
    <row r="46" spans="1:2" x14ac:dyDescent="0.3">
      <c r="A46" t="s">
        <v>85</v>
      </c>
      <c r="B46">
        <v>70</v>
      </c>
    </row>
    <row r="47" spans="1:2" x14ac:dyDescent="0.3">
      <c r="A47" t="s">
        <v>85</v>
      </c>
      <c r="B47">
        <v>75</v>
      </c>
    </row>
    <row r="48" spans="1:2" x14ac:dyDescent="0.3">
      <c r="A48" t="s">
        <v>85</v>
      </c>
      <c r="B48">
        <v>74</v>
      </c>
    </row>
    <row r="49" spans="1:2" x14ac:dyDescent="0.3">
      <c r="A49" t="s">
        <v>85</v>
      </c>
      <c r="B49">
        <v>73</v>
      </c>
    </row>
    <row r="50" spans="1:2" x14ac:dyDescent="0.3">
      <c r="A50" t="s">
        <v>85</v>
      </c>
      <c r="B50">
        <v>80</v>
      </c>
    </row>
    <row r="51" spans="1:2" x14ac:dyDescent="0.3">
      <c r="A51" t="s">
        <v>85</v>
      </c>
      <c r="B51">
        <v>77</v>
      </c>
    </row>
    <row r="52" spans="1:2" x14ac:dyDescent="0.3">
      <c r="A52" t="s">
        <v>85</v>
      </c>
      <c r="B52">
        <v>77</v>
      </c>
    </row>
    <row r="53" spans="1:2" x14ac:dyDescent="0.3">
      <c r="A53" t="s">
        <v>85</v>
      </c>
      <c r="B53">
        <v>74</v>
      </c>
    </row>
    <row r="54" spans="1:2" x14ac:dyDescent="0.3">
      <c r="A54" t="s">
        <v>85</v>
      </c>
      <c r="B54">
        <v>77</v>
      </c>
    </row>
    <row r="55" spans="1:2" x14ac:dyDescent="0.3">
      <c r="A55" t="s">
        <v>85</v>
      </c>
      <c r="B55">
        <v>72</v>
      </c>
    </row>
    <row r="56" spans="1:2" x14ac:dyDescent="0.3">
      <c r="A56" t="s">
        <v>85</v>
      </c>
      <c r="B56">
        <v>72</v>
      </c>
    </row>
    <row r="57" spans="1:2" x14ac:dyDescent="0.3">
      <c r="A57" t="s">
        <v>85</v>
      </c>
      <c r="B57">
        <v>73</v>
      </c>
    </row>
    <row r="58" spans="1:2" x14ac:dyDescent="0.3">
      <c r="A58" t="s">
        <v>85</v>
      </c>
      <c r="B58">
        <v>73</v>
      </c>
    </row>
    <row r="59" spans="1:2" x14ac:dyDescent="0.3">
      <c r="A59" t="s">
        <v>85</v>
      </c>
      <c r="B59">
        <v>76</v>
      </c>
    </row>
    <row r="60" spans="1:2" x14ac:dyDescent="0.3">
      <c r="A60" t="s">
        <v>85</v>
      </c>
      <c r="B60">
        <v>77</v>
      </c>
    </row>
    <row r="61" spans="1:2" x14ac:dyDescent="0.3">
      <c r="A61" t="s">
        <v>85</v>
      </c>
      <c r="B61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4A3FE-3180-4A84-A0E2-E6BC385DF0A6}">
  <dimension ref="A1:E21"/>
  <sheetViews>
    <sheetView topLeftCell="A2" workbookViewId="0">
      <selection activeCell="G28" sqref="G27:G28"/>
    </sheetView>
  </sheetViews>
  <sheetFormatPr defaultRowHeight="14.4" x14ac:dyDescent="0.3"/>
  <sheetData>
    <row r="1" spans="1:5" x14ac:dyDescent="0.3">
      <c r="A1" t="s">
        <v>87</v>
      </c>
      <c r="B1" t="s">
        <v>88</v>
      </c>
    </row>
    <row r="2" spans="1:5" x14ac:dyDescent="0.3">
      <c r="A2">
        <v>68</v>
      </c>
      <c r="B2">
        <v>75</v>
      </c>
      <c r="D2" t="s">
        <v>89</v>
      </c>
      <c r="E2">
        <f>_xlfn.T.TEST($A$2:$A$21,$B$2:$B$21,2,1)</f>
        <v>2.2422483540038101E-25</v>
      </c>
    </row>
    <row r="3" spans="1:5" x14ac:dyDescent="0.3">
      <c r="A3">
        <v>72</v>
      </c>
      <c r="B3">
        <v>78</v>
      </c>
    </row>
    <row r="4" spans="1:5" x14ac:dyDescent="0.3">
      <c r="A4">
        <v>70</v>
      </c>
      <c r="B4">
        <v>77</v>
      </c>
    </row>
    <row r="5" spans="1:5" x14ac:dyDescent="0.3">
      <c r="A5">
        <v>65</v>
      </c>
      <c r="B5">
        <v>72</v>
      </c>
    </row>
    <row r="6" spans="1:5" x14ac:dyDescent="0.3">
      <c r="A6">
        <v>75</v>
      </c>
      <c r="B6">
        <v>82</v>
      </c>
    </row>
    <row r="7" spans="1:5" x14ac:dyDescent="0.3">
      <c r="A7">
        <v>78</v>
      </c>
      <c r="B7">
        <v>85</v>
      </c>
    </row>
    <row r="8" spans="1:5" x14ac:dyDescent="0.3">
      <c r="A8">
        <v>74</v>
      </c>
      <c r="B8">
        <v>80</v>
      </c>
    </row>
    <row r="9" spans="1:5" x14ac:dyDescent="0.3">
      <c r="A9">
        <v>69</v>
      </c>
      <c r="B9">
        <v>76</v>
      </c>
    </row>
    <row r="10" spans="1:5" x14ac:dyDescent="0.3">
      <c r="A10">
        <v>71</v>
      </c>
      <c r="B10">
        <v>78</v>
      </c>
    </row>
    <row r="11" spans="1:5" x14ac:dyDescent="0.3">
      <c r="A11">
        <v>73</v>
      </c>
      <c r="B11">
        <v>81</v>
      </c>
    </row>
    <row r="12" spans="1:5" x14ac:dyDescent="0.3">
      <c r="A12">
        <v>67</v>
      </c>
      <c r="B12">
        <v>74</v>
      </c>
    </row>
    <row r="13" spans="1:5" x14ac:dyDescent="0.3">
      <c r="A13">
        <v>70</v>
      </c>
      <c r="B13">
        <v>77</v>
      </c>
    </row>
    <row r="14" spans="1:5" x14ac:dyDescent="0.3">
      <c r="A14">
        <v>76</v>
      </c>
      <c r="B14">
        <v>83</v>
      </c>
    </row>
    <row r="15" spans="1:5" x14ac:dyDescent="0.3">
      <c r="A15">
        <v>72</v>
      </c>
      <c r="B15">
        <v>79</v>
      </c>
    </row>
    <row r="16" spans="1:5" x14ac:dyDescent="0.3">
      <c r="A16">
        <v>68</v>
      </c>
      <c r="B16">
        <v>75</v>
      </c>
    </row>
    <row r="17" spans="1:2" x14ac:dyDescent="0.3">
      <c r="A17">
        <v>74</v>
      </c>
      <c r="B17">
        <v>81</v>
      </c>
    </row>
    <row r="18" spans="1:2" x14ac:dyDescent="0.3">
      <c r="A18">
        <v>69</v>
      </c>
      <c r="B18">
        <v>76</v>
      </c>
    </row>
    <row r="19" spans="1:2" x14ac:dyDescent="0.3">
      <c r="A19">
        <v>71</v>
      </c>
      <c r="B19">
        <v>78</v>
      </c>
    </row>
    <row r="20" spans="1:2" x14ac:dyDescent="0.3">
      <c r="A20">
        <v>75</v>
      </c>
      <c r="B20">
        <v>82</v>
      </c>
    </row>
    <row r="21" spans="1:2" x14ac:dyDescent="0.3">
      <c r="A21">
        <v>77</v>
      </c>
      <c r="B2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BCC86-CA85-4D51-A128-73FB41A846B2}">
  <dimension ref="A1:D11"/>
  <sheetViews>
    <sheetView showGridLines="0" tabSelected="1" workbookViewId="0">
      <selection activeCell="F32" sqref="F32"/>
    </sheetView>
  </sheetViews>
  <sheetFormatPr defaultRowHeight="14.4" x14ac:dyDescent="0.3"/>
  <cols>
    <col min="1" max="3" width="8.88671875" style="7"/>
    <col min="4" max="4" width="37.44140625" style="7" customWidth="1"/>
    <col min="5" max="16384" width="8.88671875" style="7"/>
  </cols>
  <sheetData>
    <row r="1" spans="1:4" x14ac:dyDescent="0.3">
      <c r="A1" s="11" t="s">
        <v>98</v>
      </c>
      <c r="B1" s="11"/>
      <c r="C1" s="11"/>
      <c r="D1" s="11"/>
    </row>
    <row r="2" spans="1:4" x14ac:dyDescent="0.3">
      <c r="A2" s="11"/>
      <c r="B2" s="11"/>
      <c r="C2" s="11"/>
      <c r="D2" s="11"/>
    </row>
    <row r="3" spans="1:4" x14ac:dyDescent="0.3">
      <c r="A3" s="11"/>
      <c r="B3" s="11"/>
      <c r="C3" s="11"/>
      <c r="D3" s="11"/>
    </row>
    <row r="4" spans="1:4" x14ac:dyDescent="0.3">
      <c r="A4" s="11"/>
      <c r="B4" s="11"/>
      <c r="C4" s="11"/>
      <c r="D4" s="11"/>
    </row>
    <row r="5" spans="1:4" x14ac:dyDescent="0.3">
      <c r="A5" s="11"/>
      <c r="B5" s="11"/>
      <c r="C5" s="11"/>
      <c r="D5" s="11"/>
    </row>
    <row r="6" spans="1:4" x14ac:dyDescent="0.3">
      <c r="A6" s="14" t="s">
        <v>109</v>
      </c>
      <c r="B6" s="14"/>
      <c r="C6" s="14"/>
      <c r="D6" s="14"/>
    </row>
    <row r="7" spans="1:4" x14ac:dyDescent="0.3">
      <c r="A7" s="14"/>
      <c r="B7" s="14"/>
      <c r="C7" s="14"/>
      <c r="D7" s="14"/>
    </row>
    <row r="8" spans="1:4" x14ac:dyDescent="0.3">
      <c r="A8" s="14"/>
      <c r="B8" s="14"/>
      <c r="C8" s="14"/>
      <c r="D8" s="14"/>
    </row>
    <row r="9" spans="1:4" x14ac:dyDescent="0.3">
      <c r="A9" s="14" t="s">
        <v>110</v>
      </c>
      <c r="B9" s="14"/>
      <c r="C9" s="14"/>
      <c r="D9" s="14"/>
    </row>
    <row r="10" spans="1:4" x14ac:dyDescent="0.3">
      <c r="A10" s="14"/>
      <c r="B10" s="14"/>
      <c r="C10" s="14"/>
      <c r="D10" s="14"/>
    </row>
    <row r="11" spans="1:4" x14ac:dyDescent="0.3">
      <c r="A11" s="14"/>
      <c r="B11" s="14"/>
      <c r="C11" s="14"/>
      <c r="D11" s="14"/>
    </row>
  </sheetData>
  <mergeCells count="3">
    <mergeCell ref="A1:D5"/>
    <mergeCell ref="A6:D8"/>
    <mergeCell ref="A9:D11"/>
  </mergeCells>
  <hyperlinks>
    <hyperlink ref="A6:D8" location="KPI_Overview!A1" display="KPI Overview" xr:uid="{46ED2780-6000-4755-854B-E56D6E561000}"/>
    <hyperlink ref="A9:D11" location="Churn_Summary!A1" display="Curn Summary" xr:uid="{0094B55C-8C06-45CC-8ED5-CCE44FD0A07C}"/>
  </hyperlinks>
  <pageMargins left="0.7" right="0.7" top="0.75" bottom="0.75" header="0.3" footer="0.3"/>
  <picture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C3B34-A036-4144-8B11-B6460DEA942C}">
  <dimension ref="A1:B6"/>
  <sheetViews>
    <sheetView workbookViewId="0"/>
  </sheetViews>
  <sheetFormatPr defaultRowHeight="14.4" x14ac:dyDescent="0.3"/>
  <sheetData>
    <row r="1" spans="1:2" x14ac:dyDescent="0.3">
      <c r="A1" s="16" t="s">
        <v>99</v>
      </c>
      <c r="B1" s="16" t="s">
        <v>100</v>
      </c>
    </row>
    <row r="2" spans="1:2" x14ac:dyDescent="0.3">
      <c r="A2" t="s">
        <v>66</v>
      </c>
    </row>
    <row r="3" spans="1:2" x14ac:dyDescent="0.3">
      <c r="A3" t="s">
        <v>101</v>
      </c>
    </row>
    <row r="4" spans="1:2" x14ac:dyDescent="0.3">
      <c r="A4" t="s">
        <v>102</v>
      </c>
    </row>
    <row r="5" spans="1:2" x14ac:dyDescent="0.3">
      <c r="A5" t="s">
        <v>103</v>
      </c>
    </row>
    <row r="6" spans="1:2" x14ac:dyDescent="0.3">
      <c r="A6" t="s">
        <v>104</v>
      </c>
    </row>
  </sheetData>
  <conditionalFormatting sqref="B7:B100">
    <cfRule type="colorScale" priority="1">
      <colorScale>
        <cfvo type="min"/>
        <cfvo type="max"/>
        <color rgb="FFFF7128"/>
        <color rgb="FFFFEF9C"/>
      </colorScale>
    </cfRule>
  </conditionalFormatting>
  <conditionalFormatting sqref="B7:B100">
    <cfRule type="colorScale" priority="2">
      <colorScale>
        <cfvo type="min"/>
        <cfvo type="max"/>
        <color rgb="FFFF7128"/>
        <color rgb="FFFFEF9C"/>
      </colorScale>
    </cfRule>
  </conditionalFormatting>
  <conditionalFormatting sqref="B2:B100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{42ACB622-7B50-4AE1-8FC9-F20ED938B205}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2ACB622-7B50-4AE1-8FC9-F20ED938B205}">
            <x14:dataBar minLength="0" maxLength="100" negativeBarColorSameAsPositive="1" axisPosition="none">
              <x14:cfvo type="min"/>
              <x14:cfvo type="max"/>
            </x14:dataBar>
          </x14:cfRule>
          <xm:sqref>B2:B100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860D8-763F-4672-BAA0-B67926237686}">
  <dimension ref="A1:B4"/>
  <sheetViews>
    <sheetView workbookViewId="0">
      <selection activeCell="N16" sqref="N16"/>
    </sheetView>
  </sheetViews>
  <sheetFormatPr defaultRowHeight="14.4" x14ac:dyDescent="0.3"/>
  <cols>
    <col min="1" max="1" width="9" customWidth="1"/>
  </cols>
  <sheetData>
    <row r="1" spans="1:2" x14ac:dyDescent="0.3">
      <c r="A1" s="16" t="s">
        <v>105</v>
      </c>
      <c r="B1" s="16" t="s">
        <v>52</v>
      </c>
    </row>
    <row r="2" spans="1:2" x14ac:dyDescent="0.3">
      <c r="A2" t="s">
        <v>106</v>
      </c>
      <c r="B2">
        <v>110</v>
      </c>
    </row>
    <row r="3" spans="1:2" x14ac:dyDescent="0.3">
      <c r="A3" t="s">
        <v>107</v>
      </c>
      <c r="B3">
        <v>25</v>
      </c>
    </row>
    <row r="4" spans="1:2" x14ac:dyDescent="0.3">
      <c r="A4" t="s">
        <v>108</v>
      </c>
      <c r="B4">
        <v>10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Exercises</vt:lpstr>
      <vt:lpstr>Linear Regression</vt:lpstr>
      <vt:lpstr>Advertising_Spend</vt:lpstr>
      <vt:lpstr>Temperature_IceCream</vt:lpstr>
      <vt:lpstr>Training_Productivity</vt:lpstr>
      <vt:lpstr>Followers_Traffic</vt:lpstr>
      <vt:lpstr>StudyHours_ExamScores</vt:lpstr>
      <vt:lpstr>Data Analysis Feature</vt:lpstr>
      <vt:lpstr>Customer_Purchases</vt:lpstr>
      <vt:lpstr>Housing_Prices</vt:lpstr>
      <vt:lpstr>Monthly_Sales</vt:lpstr>
      <vt:lpstr>Product_Variances</vt:lpstr>
      <vt:lpstr>Student_Scores</vt:lpstr>
      <vt:lpstr>Data Storytelling</vt:lpstr>
      <vt:lpstr>KPI_Overview</vt:lpstr>
      <vt:lpstr>Churn_Summary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 Nimesh Udhnawala</cp:lastModifiedBy>
  <dcterms:modified xsi:type="dcterms:W3CDTF">2025-07-17T03:11:49Z</dcterms:modified>
</cp:coreProperties>
</file>