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ba1e45c6c479add2/Documents/"/>
    </mc:Choice>
  </mc:AlternateContent>
  <xr:revisionPtr revIDLastSave="95" documentId="8_{B6E6EC08-F8F9-4A10-BBE2-36422A4DC1B9}" xr6:coauthVersionLast="47" xr6:coauthVersionMax="47" xr10:uidLastSave="{531284CA-2383-409C-9E67-F33C5FB939DC}"/>
  <bookViews>
    <workbookView xWindow="-110" yWindow="-110" windowWidth="19420" windowHeight="10300" activeTab="2" xr2:uid="{F0748BB0-D176-4BA2-97B1-0667E2356F42}"/>
  </bookViews>
  <sheets>
    <sheet name="Financial Model" sheetId="1" r:id="rId1"/>
    <sheet name="Profitability Analysis" sheetId="2" r:id="rId2"/>
    <sheet name="Assumption"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H9" i="1"/>
  <c r="G9" i="1"/>
  <c r="F9" i="1"/>
  <c r="I10" i="1"/>
  <c r="H10" i="1"/>
  <c r="G10" i="1"/>
  <c r="F10" i="1"/>
  <c r="E16" i="1"/>
  <c r="I12" i="1"/>
  <c r="I13" i="1" s="1"/>
  <c r="H12" i="1"/>
  <c r="H13" i="1" s="1"/>
  <c r="G12" i="1"/>
  <c r="G13" i="1" s="1"/>
  <c r="F12" i="1"/>
  <c r="F13" i="1" s="1"/>
  <c r="E12" i="1"/>
  <c r="E13" i="1" s="1"/>
  <c r="I11" i="1"/>
  <c r="H11" i="1"/>
  <c r="G11" i="1"/>
  <c r="F11" i="1"/>
  <c r="E11" i="1"/>
  <c r="F4" i="1"/>
  <c r="G4" i="1" s="1"/>
  <c r="H4" i="1" s="1"/>
  <c r="I4" i="1" s="1"/>
  <c r="G15" i="1" l="1"/>
  <c r="G18" i="1" s="1"/>
  <c r="G20" i="1" s="1"/>
  <c r="F15" i="1"/>
  <c r="F18" i="1" s="1"/>
  <c r="F20" i="1" s="1"/>
  <c r="I15" i="1"/>
  <c r="I18" i="1" s="1"/>
  <c r="I20" i="1" s="1"/>
  <c r="E15" i="1"/>
  <c r="E18" i="1" s="1"/>
  <c r="E20" i="1" s="1"/>
  <c r="H15" i="1"/>
  <c r="H18" i="1" s="1"/>
  <c r="H20" i="1" s="1"/>
</calcChain>
</file>

<file path=xl/sharedStrings.xml><?xml version="1.0" encoding="utf-8"?>
<sst xmlns="http://schemas.openxmlformats.org/spreadsheetml/2006/main" count="88" uniqueCount="71">
  <si>
    <t>Financial Model</t>
  </si>
  <si>
    <t>Unit</t>
  </si>
  <si>
    <t>Year 1</t>
  </si>
  <si>
    <t>Year 2</t>
  </si>
  <si>
    <t>Year 3</t>
  </si>
  <si>
    <t>Year 4</t>
  </si>
  <si>
    <t>Year 5</t>
  </si>
  <si>
    <t>Income Statement</t>
  </si>
  <si>
    <t>Revenue</t>
  </si>
  <si>
    <t>$</t>
  </si>
  <si>
    <t>Gross Profit</t>
  </si>
  <si>
    <t>%</t>
  </si>
  <si>
    <t>Marketing</t>
  </si>
  <si>
    <t>Operating Profit</t>
  </si>
  <si>
    <t>Tax</t>
  </si>
  <si>
    <t>Assumptions</t>
  </si>
  <si>
    <t>Number of Orders</t>
  </si>
  <si>
    <t>Corporate Tax Rate</t>
  </si>
  <si>
    <t>inr</t>
  </si>
  <si>
    <t>Surver Cost</t>
  </si>
  <si>
    <t>Customer support</t>
  </si>
  <si>
    <t xml:space="preserve"> Rent</t>
  </si>
  <si>
    <t xml:space="preserve">Salaries </t>
  </si>
  <si>
    <t>Unit Sold</t>
  </si>
  <si>
    <t>Price Per Unit</t>
  </si>
  <si>
    <t>Total Revenue</t>
  </si>
  <si>
    <t>Variable cost per Unit</t>
  </si>
  <si>
    <t>Fixed Cost</t>
  </si>
  <si>
    <t>Total Variable Cost</t>
  </si>
  <si>
    <t>qty</t>
  </si>
  <si>
    <t>Variable Cost</t>
  </si>
  <si>
    <t>Fixed cost</t>
  </si>
  <si>
    <t>Net Profit/Loss</t>
  </si>
  <si>
    <t>Price per unit</t>
  </si>
  <si>
    <t>Profitability Analysis</t>
  </si>
  <si>
    <t>Column1</t>
  </si>
  <si>
    <t>Column2</t>
  </si>
  <si>
    <t>Column3</t>
  </si>
  <si>
    <t>Column4</t>
  </si>
  <si>
    <t>Column5</t>
  </si>
  <si>
    <t>Column6</t>
  </si>
  <si>
    <t>Column7</t>
  </si>
  <si>
    <t>Column8</t>
  </si>
  <si>
    <t>Figures in INR</t>
  </si>
  <si>
    <t>Rough Work</t>
  </si>
  <si>
    <t>Growth rate</t>
  </si>
  <si>
    <t xml:space="preserve">* tax rate is not justified in message so we not include this in financial mode </t>
  </si>
  <si>
    <t>Cost Increase rate</t>
  </si>
  <si>
    <t>Assumption</t>
  </si>
  <si>
    <r>
      <t>Growth Rate</t>
    </r>
    <r>
      <rPr>
        <sz val="11"/>
        <color theme="1"/>
        <rFont val="Calibri"/>
        <family val="2"/>
        <scheme val="minor"/>
      </rPr>
      <t>:</t>
    </r>
  </si>
  <si>
    <t>The number of units sold increases annually based on the following growth rates:</t>
  </si>
  <si>
    <t>Year 2: 50%</t>
  </si>
  <si>
    <t>Year 3: 60%</t>
  </si>
  <si>
    <t>Year 4: 33%</t>
  </si>
  <si>
    <t>Year 5: 38%</t>
  </si>
  <si>
    <t>Assumes a strong market demand and effective sales strategies driving consistent growth.</t>
  </si>
  <si>
    <r>
      <t>Cost Increases</t>
    </r>
    <r>
      <rPr>
        <sz val="11"/>
        <color theme="1"/>
        <rFont val="Calibri"/>
        <family val="2"/>
        <scheme val="minor"/>
      </rPr>
      <t>:</t>
    </r>
  </si>
  <si>
    <t>The price per unit increases annually due to inflation or enhanced product features:</t>
  </si>
  <si>
    <t>Year 2: 10%</t>
  </si>
  <si>
    <t>Year 3: 9%</t>
  </si>
  <si>
    <t>Year 4: 8%</t>
  </si>
  <si>
    <t>Year 5: 8%</t>
  </si>
  <si>
    <t>These assumptions form the basis of the financial projections and reflect expected market conditions, cost trends, and business performance.</t>
  </si>
  <si>
    <r>
      <t xml:space="preserve"> Customer Churn Rate</t>
    </r>
    <r>
      <rPr>
        <sz val="11"/>
        <color theme="1"/>
        <rFont val="Calibri"/>
        <family val="2"/>
        <scheme val="minor"/>
      </rPr>
      <t>:</t>
    </r>
  </si>
  <si>
    <t>Assumed to be zero, indicating no loss of customers over the period considered.</t>
  </si>
  <si>
    <t>New customer acquisition effectively offsets any potential customer loss, maintaining a stable and growing customer base.</t>
  </si>
  <si>
    <t>Given the increasing number of software units sold each year and the assumption that all new customers align well with the organizational product.</t>
  </si>
  <si>
    <t xml:space="preserve"> it can be inferred that the customer churn rate is effectively zero. This means that the company is not losing any customers over the period considered, or any loss is completely offset by new customer acquisition.</t>
  </si>
  <si>
    <t>Net profit shows that organisation is in profit.</t>
  </si>
  <si>
    <t>gross profit increases in every year show potential growth of the company</t>
  </si>
  <si>
    <t>operating profit increases in every year show potential growth of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</si>
</sst>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13"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sz val="22"/>
      <color theme="1"/>
      <name val="Calibri"/>
      <family val="2"/>
      <scheme val="minor"/>
    </font>
    <font>
      <b/>
      <sz val="11"/>
      <color rgb="FFFFFFFF"/>
      <name val="Calibri"/>
      <family val="2"/>
      <scheme val="minor"/>
    </font>
    <font>
      <sz val="11"/>
      <color rgb="FFFFFFFF"/>
      <name val="Calibri"/>
      <family val="2"/>
      <scheme val="minor"/>
    </font>
    <font>
      <sz val="11"/>
      <color rgb="FF0432FF"/>
      <name val="Calibri"/>
      <family val="2"/>
      <scheme val="minor"/>
    </font>
    <font>
      <sz val="11"/>
      <color rgb="FF0000FF"/>
      <name val="Calibri"/>
      <family val="2"/>
      <scheme val="minor"/>
    </font>
    <font>
      <b/>
      <sz val="11"/>
      <color rgb="FF000000"/>
      <name val="Calibri"/>
      <family val="2"/>
      <scheme val="minor"/>
    </font>
    <font>
      <sz val="11"/>
      <color theme="4" tint="-0.249977111117893"/>
      <name val="Calibri"/>
      <family val="2"/>
      <scheme val="minor"/>
    </font>
    <font>
      <sz val="8"/>
      <name val="Calibri"/>
      <family val="2"/>
      <scheme val="minor"/>
    </font>
    <font>
      <sz val="14"/>
      <color rgb="FF595959"/>
      <name val="Calibri"/>
      <family val="2"/>
      <scheme val="minor"/>
    </font>
  </fonts>
  <fills count="9">
    <fill>
      <patternFill patternType="none"/>
    </fill>
    <fill>
      <patternFill patternType="gray125"/>
    </fill>
    <fill>
      <patternFill patternType="solid">
        <fgColor rgb="FF293D68"/>
        <bgColor rgb="FF000000"/>
      </patternFill>
    </fill>
    <fill>
      <patternFill patternType="solid">
        <fgColor theme="4" tint="-0.249977111117893"/>
        <bgColor rgb="FF000000"/>
      </patternFill>
    </fill>
    <fill>
      <patternFill patternType="solid">
        <fgColor rgb="FF305496"/>
        <bgColor rgb="FF000000"/>
      </patternFill>
    </fill>
    <fill>
      <patternFill patternType="solid">
        <fgColor theme="4" tint="0.79998168889431442"/>
        <bgColor rgb="FF000000"/>
      </patternFill>
    </fill>
    <fill>
      <patternFill patternType="solid">
        <fgColor theme="4" tint="0.79998168889431442"/>
        <bgColor indexed="64"/>
      </patternFill>
    </fill>
    <fill>
      <patternFill patternType="solid">
        <fgColor theme="7" tint="0.59999389629810485"/>
        <bgColor indexed="64"/>
      </patternFill>
    </fill>
    <fill>
      <patternFill patternType="solid">
        <fgColor rgb="FFFF3300"/>
        <bgColor indexed="64"/>
      </patternFill>
    </fill>
  </fills>
  <borders count="4">
    <border>
      <left/>
      <right/>
      <top/>
      <bottom/>
      <diagonal/>
    </border>
    <border>
      <left/>
      <right/>
      <top/>
      <bottom style="thick">
        <color theme="4"/>
      </bottom>
      <diagonal/>
    </border>
    <border>
      <left/>
      <right/>
      <top style="thin">
        <color indexed="64"/>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2" fillId="0" borderId="1" applyNumberFormat="0" applyFill="0" applyAlignment="0" applyProtection="0"/>
  </cellStyleXfs>
  <cellXfs count="52">
    <xf numFmtId="0" fontId="0" fillId="0" borderId="0" xfId="0"/>
    <xf numFmtId="0" fontId="4" fillId="0" borderId="0" xfId="0" applyFont="1"/>
    <xf numFmtId="0" fontId="5" fillId="2" borderId="0" xfId="0" applyFont="1" applyFill="1"/>
    <xf numFmtId="0" fontId="5" fillId="2" borderId="0" xfId="0" applyFont="1" applyFill="1" applyAlignment="1">
      <alignment horizontal="center"/>
    </xf>
    <xf numFmtId="1" fontId="5" fillId="2" borderId="0" xfId="1" applyNumberFormat="1" applyFont="1" applyFill="1" applyAlignment="1">
      <alignment horizontal="center"/>
    </xf>
    <xf numFmtId="0" fontId="6" fillId="3" borderId="0" xfId="0" applyFont="1" applyFill="1"/>
    <xf numFmtId="0" fontId="6" fillId="3" borderId="0" xfId="0" applyFont="1" applyFill="1" applyAlignment="1">
      <alignment horizontal="center"/>
    </xf>
    <xf numFmtId="17" fontId="6" fillId="4" borderId="0" xfId="0" applyNumberFormat="1" applyFont="1" applyFill="1" applyAlignment="1">
      <alignment horizontal="center"/>
    </xf>
    <xf numFmtId="17" fontId="6" fillId="3" borderId="0" xfId="0" applyNumberFormat="1" applyFont="1" applyFill="1" applyAlignment="1">
      <alignment horizontal="center"/>
    </xf>
    <xf numFmtId="0" fontId="3" fillId="5" borderId="0" xfId="0" applyFont="1" applyFill="1"/>
    <xf numFmtId="0" fontId="3" fillId="5" borderId="0" xfId="0" applyFont="1" applyFill="1" applyAlignment="1">
      <alignment horizontal="center"/>
    </xf>
    <xf numFmtId="0" fontId="3" fillId="0" borderId="0" xfId="0" applyFont="1"/>
    <xf numFmtId="0" fontId="3" fillId="0" borderId="0" xfId="0" applyFont="1" applyAlignment="1">
      <alignment horizontal="center"/>
    </xf>
    <xf numFmtId="0" fontId="1" fillId="0" borderId="0" xfId="0" applyFont="1" applyAlignment="1">
      <alignment horizontal="center"/>
    </xf>
    <xf numFmtId="165" fontId="1" fillId="0" borderId="0" xfId="0" applyNumberFormat="1" applyFont="1"/>
    <xf numFmtId="0" fontId="1" fillId="0" borderId="0" xfId="0" applyFont="1" applyAlignment="1">
      <alignment horizontal="left" indent="1"/>
    </xf>
    <xf numFmtId="0" fontId="1" fillId="0" borderId="0" xfId="0" applyFont="1"/>
    <xf numFmtId="0" fontId="3" fillId="6" borderId="0" xfId="0" applyFont="1" applyFill="1"/>
    <xf numFmtId="0" fontId="3" fillId="6" borderId="0" xfId="0" applyFont="1" applyFill="1" applyAlignment="1">
      <alignment horizontal="center"/>
    </xf>
    <xf numFmtId="165" fontId="7" fillId="0" borderId="0" xfId="0" applyNumberFormat="1" applyFont="1"/>
    <xf numFmtId="43" fontId="7" fillId="0" borderId="0" xfId="0" applyNumberFormat="1" applyFont="1"/>
    <xf numFmtId="0" fontId="1" fillId="0" borderId="0" xfId="0" applyFont="1" applyAlignment="1">
      <alignment horizontal="left"/>
    </xf>
    <xf numFmtId="9" fontId="8" fillId="0" borderId="0" xfId="0" applyNumberFormat="1" applyFont="1"/>
    <xf numFmtId="0" fontId="3" fillId="0" borderId="0" xfId="0" applyFont="1" applyBorder="1"/>
    <xf numFmtId="0" fontId="3" fillId="0" borderId="0" xfId="0" applyFont="1" applyBorder="1" applyAlignment="1">
      <alignment horizontal="center"/>
    </xf>
    <xf numFmtId="165" fontId="1" fillId="0" borderId="3" xfId="0" applyNumberFormat="1" applyFont="1" applyBorder="1"/>
    <xf numFmtId="0" fontId="3" fillId="0" borderId="3" xfId="0" applyFont="1" applyBorder="1" applyAlignment="1">
      <alignment horizontal="left"/>
    </xf>
    <xf numFmtId="0" fontId="3" fillId="0" borderId="0" xfId="0" applyFont="1" applyAlignment="1">
      <alignment horizontal="left"/>
    </xf>
    <xf numFmtId="0" fontId="9" fillId="0" borderId="3" xfId="0" applyFont="1" applyBorder="1" applyAlignment="1">
      <alignment horizontal="center"/>
    </xf>
    <xf numFmtId="165" fontId="0" fillId="0" borderId="0" xfId="0" applyNumberFormat="1" applyFont="1"/>
    <xf numFmtId="0" fontId="0" fillId="0" borderId="3" xfId="0" applyBorder="1"/>
    <xf numFmtId="165" fontId="0" fillId="0" borderId="0" xfId="0" applyNumberFormat="1" applyFont="1" applyBorder="1"/>
    <xf numFmtId="0" fontId="3" fillId="0" borderId="0" xfId="0" applyFont="1" applyBorder="1" applyAlignment="1">
      <alignment horizontal="left"/>
    </xf>
    <xf numFmtId="165" fontId="1" fillId="0" borderId="0" xfId="0" applyNumberFormat="1" applyFont="1" applyBorder="1"/>
    <xf numFmtId="0" fontId="0" fillId="0" borderId="0" xfId="0" applyBorder="1"/>
    <xf numFmtId="0" fontId="3" fillId="7" borderId="3" xfId="0" applyFont="1" applyFill="1" applyBorder="1" applyAlignment="1">
      <alignment horizontal="left"/>
    </xf>
    <xf numFmtId="0" fontId="9" fillId="7" borderId="3" xfId="0" applyFont="1" applyFill="1" applyBorder="1" applyAlignment="1">
      <alignment horizontal="center"/>
    </xf>
    <xf numFmtId="0" fontId="2" fillId="0" borderId="3" xfId="2" applyBorder="1"/>
    <xf numFmtId="0" fontId="3" fillId="6" borderId="2" xfId="0" applyFont="1" applyFill="1" applyBorder="1"/>
    <xf numFmtId="0" fontId="3" fillId="6" borderId="2" xfId="0" applyFont="1" applyFill="1" applyBorder="1" applyAlignment="1">
      <alignment horizontal="center"/>
    </xf>
    <xf numFmtId="165" fontId="3" fillId="6" borderId="2" xfId="0" applyNumberFormat="1" applyFont="1" applyFill="1" applyBorder="1"/>
    <xf numFmtId="165" fontId="10" fillId="0" borderId="0" xfId="0" applyNumberFormat="1" applyFont="1"/>
    <xf numFmtId="0" fontId="12" fillId="0" borderId="0" xfId="0" applyFont="1" applyAlignment="1">
      <alignment horizontal="center" vertical="center" readingOrder="1"/>
    </xf>
    <xf numFmtId="165" fontId="3" fillId="7" borderId="3" xfId="0" applyNumberFormat="1" applyFont="1" applyFill="1" applyBorder="1"/>
    <xf numFmtId="0" fontId="10" fillId="6" borderId="0" xfId="0" applyFont="1" applyFill="1"/>
    <xf numFmtId="0" fontId="0" fillId="6" borderId="0" xfId="0" applyFill="1"/>
    <xf numFmtId="0" fontId="0" fillId="6" borderId="0" xfId="0" applyFill="1" applyAlignment="1">
      <alignment horizontal="left" vertical="center" indent="1"/>
    </xf>
    <xf numFmtId="0" fontId="0" fillId="6" borderId="0" xfId="0" applyFill="1" applyAlignment="1">
      <alignment horizontal="left" vertical="center" indent="2"/>
    </xf>
    <xf numFmtId="0" fontId="3" fillId="6" borderId="0" xfId="0" applyFont="1" applyFill="1" applyAlignment="1">
      <alignment horizontal="left" vertical="center"/>
    </xf>
    <xf numFmtId="0" fontId="4" fillId="7" borderId="0" xfId="0" applyFont="1" applyFill="1"/>
    <xf numFmtId="0" fontId="0" fillId="7" borderId="0" xfId="0" applyFill="1"/>
    <xf numFmtId="0" fontId="0" fillId="8" borderId="0" xfId="0" applyFill="1"/>
  </cellXfs>
  <cellStyles count="3">
    <cellStyle name="Comma" xfId="1" builtinId="3"/>
    <cellStyle name="Heading 1" xfId="2" builtinId="16"/>
    <cellStyle name="Normal" xfId="0" builtinId="0"/>
  </cellStyles>
  <dxfs count="10">
    <dxf>
      <font>
        <b val="0"/>
        <i val="0"/>
        <strike val="0"/>
        <condense val="0"/>
        <extend val="0"/>
        <outline val="0"/>
        <shadow val="0"/>
        <u val="none"/>
        <vertAlign val="baseline"/>
        <sz val="11"/>
        <color rgb="FF0432FF"/>
        <name val="Calibri"/>
        <family val="2"/>
        <scheme val="minor"/>
      </font>
      <numFmt numFmtId="165" formatCode="_(* #,##0_);_(* \(#,##0\);_(* &quot;-&quot;??_);_(@_)"/>
    </dxf>
    <dxf>
      <font>
        <b val="0"/>
        <i val="0"/>
        <strike val="0"/>
        <condense val="0"/>
        <extend val="0"/>
        <outline val="0"/>
        <shadow val="0"/>
        <u val="none"/>
        <vertAlign val="baseline"/>
        <sz val="11"/>
        <color rgb="FF0432FF"/>
        <name val="Calibri"/>
        <family val="2"/>
        <scheme val="minor"/>
      </font>
      <numFmt numFmtId="165" formatCode="_(* #,##0_);_(* \(#,##0\);_(* &quot;-&quot;??_);_(@_)"/>
    </dxf>
    <dxf>
      <font>
        <b val="0"/>
        <i val="0"/>
        <strike val="0"/>
        <condense val="0"/>
        <extend val="0"/>
        <outline val="0"/>
        <shadow val="0"/>
        <u val="none"/>
        <vertAlign val="baseline"/>
        <sz val="11"/>
        <color rgb="FF0432FF"/>
        <name val="Calibri"/>
        <family val="2"/>
        <scheme val="minor"/>
      </font>
      <numFmt numFmtId="165" formatCode="_(* #,##0_);_(* \(#,##0\);_(* &quot;-&quot;??_);_(@_)"/>
    </dxf>
    <dxf>
      <font>
        <b val="0"/>
        <i val="0"/>
        <strike val="0"/>
        <condense val="0"/>
        <extend val="0"/>
        <outline val="0"/>
        <shadow val="0"/>
        <u val="none"/>
        <vertAlign val="baseline"/>
        <sz val="11"/>
        <color rgb="FF0432FF"/>
        <name val="Calibri"/>
        <family val="2"/>
        <scheme val="minor"/>
      </font>
      <numFmt numFmtId="165" formatCode="_(* #,##0_);_(* \(#,##0\);_(* &quot;-&quot;??_);_(@_)"/>
    </dxf>
    <dxf>
      <font>
        <b val="0"/>
        <i val="0"/>
        <strike val="0"/>
        <condense val="0"/>
        <extend val="0"/>
        <outline val="0"/>
        <shadow val="0"/>
        <u val="none"/>
        <vertAlign val="baseline"/>
        <sz val="11"/>
        <color rgb="FF0432FF"/>
        <name val="Calibri"/>
        <family val="2"/>
        <scheme val="minor"/>
      </font>
      <numFmt numFmtId="165" formatCode="_(* #,##0_);_(* \(#,##0\);_(* &quot;-&quot;??_);_(@_)"/>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1" justifyLastLine="0" shrinkToFit="0" readingOrder="0"/>
    </dxf>
    <dxf>
      <font>
        <b val="0"/>
        <i val="0"/>
        <strike val="0"/>
        <condense val="0"/>
        <extend val="0"/>
        <outline val="0"/>
        <shadow val="0"/>
        <u val="none"/>
        <vertAlign val="baseline"/>
        <sz val="11"/>
        <color rgb="FF0432FF"/>
        <name val="Calibri"/>
        <family val="2"/>
        <scheme val="minor"/>
      </font>
    </dxf>
    <dxf>
      <font>
        <b/>
        <i val="0"/>
        <strike val="0"/>
        <condense val="0"/>
        <extend val="0"/>
        <outline val="0"/>
        <shadow val="0"/>
        <u val="none"/>
        <vertAlign val="baseline"/>
        <sz val="11"/>
        <color theme="1"/>
        <name val="Calibri"/>
        <family val="2"/>
        <scheme val="minor"/>
      </font>
      <fill>
        <patternFill patternType="solid">
          <fgColor indexed="64"/>
          <bgColor theme="4" tint="0.79998168889431442"/>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'Financial Model'!$A$18</c:f>
              <c:strCache>
                <c:ptCount val="1"/>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'Financial Model'!$B$18:$J$18</c:f>
              <c:numCache>
                <c:formatCode>General</c:formatCode>
                <c:ptCount val="9"/>
                <c:pt idx="0">
                  <c:v>0</c:v>
                </c:pt>
                <c:pt idx="2">
                  <c:v>0</c:v>
                </c:pt>
                <c:pt idx="3" formatCode="_(* #,##0_);_(* \(#,##0\);_(* &quot;-&quot;??_);_(@_)">
                  <c:v>19905000</c:v>
                </c:pt>
                <c:pt idx="4" formatCode="_(* #,##0_);_(* \(#,##0\);_(* &quot;-&quot;??_);_(@_)">
                  <c:v>33655000</c:v>
                </c:pt>
                <c:pt idx="5" formatCode="_(* #,##0_);_(* \(#,##0\);_(* &quot;-&quot;??_);_(@_)">
                  <c:v>59905000</c:v>
                </c:pt>
                <c:pt idx="6" formatCode="_(* #,##0_);_(* \(#,##0\);_(* &quot;-&quot;??_);_(@_)">
                  <c:v>87905000</c:v>
                </c:pt>
                <c:pt idx="7" formatCode="_(* #,##0_);_(* \(#,##0\);_(* &quot;-&quot;??_);_(@_)">
                  <c:v>131905000</c:v>
                </c:pt>
              </c:numCache>
            </c:numRef>
          </c:val>
          <c:smooth val="0"/>
          <c:extLst>
            <c:ext xmlns:c16="http://schemas.microsoft.com/office/drawing/2014/chart" uri="{C3380CC4-5D6E-409C-BE32-E72D297353CC}">
              <c16:uniqueId val="{00000000-410D-4AE8-8205-1D811BE81138}"/>
            </c:ext>
          </c:extLst>
        </c:ser>
        <c:dLbls>
          <c:showLegendKey val="0"/>
          <c:showVal val="0"/>
          <c:showCatName val="0"/>
          <c:showSerName val="0"/>
          <c:showPercent val="0"/>
          <c:showBubbleSize val="0"/>
        </c:dLbls>
        <c:marker val="1"/>
        <c:smooth val="0"/>
        <c:axId val="702389391"/>
        <c:axId val="702382671"/>
      </c:lineChart>
      <c:catAx>
        <c:axId val="702389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2671"/>
        <c:crosses val="autoZero"/>
        <c:auto val="1"/>
        <c:lblAlgn val="ctr"/>
        <c:lblOffset val="100"/>
        <c:noMultiLvlLbl val="0"/>
      </c:catAx>
      <c:valAx>
        <c:axId val="70238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238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'Financial Model'!$B$15:$D$15</c:f>
              <c:strCache>
                <c:ptCount val="3"/>
                <c:pt idx="0">
                  <c:v>Gross Profit</c:v>
                </c:pt>
                <c:pt idx="2">
                  <c:v>inr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'Financial Model'!$E$15:$J$15</c:f>
              <c:numCache>
                <c:formatCode>_(* #,##0_);_(* \(#,##0\);_(* "-"??_);_(@_)</c:formatCode>
                <c:ptCount val="6"/>
                <c:pt idx="0">
                  <c:v>20000000</c:v>
                </c:pt>
                <c:pt idx="1">
                  <c:v>33750000</c:v>
                </c:pt>
                <c:pt idx="2">
                  <c:v>60000000</c:v>
                </c:pt>
                <c:pt idx="3">
                  <c:v>88000000</c:v>
                </c:pt>
                <c:pt idx="4">
                  <c:v>132000000</c:v>
                </c:pt>
              </c:numCache>
            </c:numRef>
          </c:val>
          <c:smooth val="0"/>
          <c:extLst>
            <c:ext xmlns:c16="http://schemas.microsoft.com/office/drawing/2014/chart" uri="{C3380CC4-5D6E-409C-BE32-E72D297353CC}">
              <c16:uniqueId val="{00000000-E35B-45B2-9241-67652C59A1B6}"/>
            </c:ext>
          </c:extLst>
        </c:ser>
        <c:dLbls>
          <c:showLegendKey val="0"/>
          <c:showVal val="0"/>
          <c:showCatName val="0"/>
          <c:showSerName val="0"/>
          <c:showPercent val="0"/>
          <c:showBubbleSize val="0"/>
        </c:dLbls>
        <c:marker val="1"/>
        <c:smooth val="0"/>
        <c:axId val="427078847"/>
        <c:axId val="433413727"/>
      </c:lineChart>
      <c:catAx>
        <c:axId val="42707884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13727"/>
        <c:crosses val="autoZero"/>
        <c:auto val="1"/>
        <c:lblAlgn val="ctr"/>
        <c:lblOffset val="100"/>
        <c:noMultiLvlLbl val="0"/>
      </c:catAx>
      <c:valAx>
        <c:axId val="4334137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7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'Financial Model'!$B$20:$D$20</c:f>
              <c:strCache>
                <c:ptCount val="3"/>
                <c:pt idx="0">
                  <c:v>Net Profit/Loss</c:v>
                </c:pt>
                <c:pt idx="2">
                  <c:v>inr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'Financial Model'!$E$20:$J$20</c:f>
              <c:numCache>
                <c:formatCode>_(* #,##0_);_(* \(#,##0\);_(* "-"??_);_(@_)</c:formatCode>
                <c:ptCount val="6"/>
                <c:pt idx="0">
                  <c:v>19905000</c:v>
                </c:pt>
                <c:pt idx="1">
                  <c:v>33655000</c:v>
                </c:pt>
                <c:pt idx="2">
                  <c:v>59905000</c:v>
                </c:pt>
                <c:pt idx="3">
                  <c:v>87905000</c:v>
                </c:pt>
                <c:pt idx="4">
                  <c:v>131905000</c:v>
                </c:pt>
              </c:numCache>
            </c:numRef>
          </c:val>
          <c:smooth val="0"/>
          <c:extLst>
            <c:ext xmlns:c16="http://schemas.microsoft.com/office/drawing/2014/chart" uri="{C3380CC4-5D6E-409C-BE32-E72D297353CC}">
              <c16:uniqueId val="{00000000-0841-4A5F-9273-5FA83E03410D}"/>
            </c:ext>
          </c:extLst>
        </c:ser>
        <c:dLbls>
          <c:showLegendKey val="0"/>
          <c:showVal val="0"/>
          <c:showCatName val="0"/>
          <c:showSerName val="0"/>
          <c:showPercent val="0"/>
          <c:showBubbleSize val="0"/>
        </c:dLbls>
        <c:marker val="1"/>
        <c:smooth val="0"/>
        <c:axId val="529835391"/>
        <c:axId val="529839711"/>
      </c:lineChart>
      <c:catAx>
        <c:axId val="5298353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39711"/>
        <c:crosses val="autoZero"/>
        <c:auto val="1"/>
        <c:lblAlgn val="ctr"/>
        <c:lblOffset val="100"/>
        <c:noMultiLvlLbl val="0"/>
      </c:catAx>
      <c:valAx>
        <c:axId val="529839711"/>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3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 rate % Product</a:t>
            </a:r>
            <a:r>
              <a:rPr lang="en-US" baseline="0"/>
              <a:t> per year </a:t>
            </a:r>
            <a:r>
              <a:rPr lang="en-US"/>
              <a:t> </a:t>
            </a:r>
          </a:p>
        </c:rich>
      </c:tx>
      <c:layout>
        <c:manualLayout>
          <c:xMode val="edge"/>
          <c:yMode val="edge"/>
          <c:x val="0.22953503472715134"/>
          <c:y val="3.6239470133290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'Financial Model'!$B$10:$E$10</c:f>
              <c:strCache>
                <c:ptCount val="4"/>
                <c:pt idx="0">
                  <c:v>Growth rate</c:v>
                </c:pt>
                <c:pt idx="2">
                  <c:v>%</c:v>
                </c:pt>
                <c:pt idx="3">
                  <c:v> -   </c:v>
                </c:pt>
              </c:strCache>
            </c:strRef>
          </c:tx>
          <c:spPr>
            <a:ln w="28575" cap="rnd">
              <a:solidFill>
                <a:schemeClr val="accent1"/>
              </a:solidFill>
              <a:round/>
            </a:ln>
            <a:effectLst/>
          </c:spPr>
          <c:marker>
            <c:symbol val="none"/>
          </c:marker>
          <c:val>
            <c:numRef>
              <c:f>'Financial Model'!$F$10:$I$10</c:f>
              <c:numCache>
                <c:formatCode>_(* #,##0_);_(* \(#,##0\);_(* "-"??_);_(@_)</c:formatCode>
                <c:ptCount val="4"/>
                <c:pt idx="0">
                  <c:v>50</c:v>
                </c:pt>
                <c:pt idx="1">
                  <c:v>60</c:v>
                </c:pt>
                <c:pt idx="2">
                  <c:v>33.333333333333329</c:v>
                </c:pt>
                <c:pt idx="3">
                  <c:v>37.5</c:v>
                </c:pt>
              </c:numCache>
            </c:numRef>
          </c:val>
          <c:smooth val="0"/>
          <c:extLst>
            <c:ext xmlns:c16="http://schemas.microsoft.com/office/drawing/2014/chart" uri="{C3380CC4-5D6E-409C-BE32-E72D297353CC}">
              <c16:uniqueId val="{00000000-9305-438C-B7B4-D87FC172CF85}"/>
            </c:ext>
          </c:extLst>
        </c:ser>
        <c:dLbls>
          <c:showLegendKey val="0"/>
          <c:showVal val="0"/>
          <c:showCatName val="0"/>
          <c:showSerName val="0"/>
          <c:showPercent val="0"/>
          <c:showBubbleSize val="0"/>
        </c:dLbls>
        <c:smooth val="0"/>
        <c:axId val="663113119"/>
        <c:axId val="663109759"/>
      </c:lineChart>
      <c:catAx>
        <c:axId val="663113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09759"/>
        <c:crosses val="autoZero"/>
        <c:auto val="1"/>
        <c:lblAlgn val="ctr"/>
        <c:lblOffset val="100"/>
        <c:noMultiLvlLbl val="0"/>
      </c:catAx>
      <c:valAx>
        <c:axId val="663109759"/>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1131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Model'!$B$9:$D$9</c:f>
              <c:strCache>
                <c:ptCount val="3"/>
                <c:pt idx="0">
                  <c:v>Cost Increase rate</c:v>
                </c:pt>
                <c:pt idx="2">
                  <c:v>%</c:v>
                </c:pt>
              </c:strCache>
            </c:strRef>
          </c:tx>
          <c:spPr>
            <a:solidFill>
              <a:schemeClr val="accent1"/>
            </a:solidFill>
            <a:ln>
              <a:noFill/>
            </a:ln>
            <a:effectLst/>
          </c:spPr>
          <c:invertIfNegative val="0"/>
          <c:val>
            <c:numRef>
              <c:f>'Financial Model'!$E$9:$J$9</c:f>
              <c:numCache>
                <c:formatCode>_(* #,##0_);_(* \(#,##0\);_(* "-"??_);_(@_)</c:formatCode>
                <c:ptCount val="6"/>
                <c:pt idx="0">
                  <c:v>0</c:v>
                </c:pt>
                <c:pt idx="1">
                  <c:v>10</c:v>
                </c:pt>
                <c:pt idx="2">
                  <c:v>9.0909090909090917</c:v>
                </c:pt>
                <c:pt idx="3">
                  <c:v>8.3333333333333321</c:v>
                </c:pt>
                <c:pt idx="4">
                  <c:v>7.6923076923076925</c:v>
                </c:pt>
              </c:numCache>
            </c:numRef>
          </c:val>
          <c:extLst>
            <c:ext xmlns:c16="http://schemas.microsoft.com/office/drawing/2014/chart" uri="{C3380CC4-5D6E-409C-BE32-E72D297353CC}">
              <c16:uniqueId val="{00000000-40ED-4D70-AF93-99D5FFDFAD07}"/>
            </c:ext>
          </c:extLst>
        </c:ser>
        <c:dLbls>
          <c:showLegendKey val="0"/>
          <c:showVal val="0"/>
          <c:showCatName val="0"/>
          <c:showSerName val="0"/>
          <c:showPercent val="0"/>
          <c:showBubbleSize val="0"/>
        </c:dLbls>
        <c:gapWidth val="219"/>
        <c:overlap val="-27"/>
        <c:axId val="694379663"/>
        <c:axId val="694384943"/>
      </c:barChart>
      <c:catAx>
        <c:axId val="6943796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84943"/>
        <c:crosses val="autoZero"/>
        <c:auto val="1"/>
        <c:lblAlgn val="ctr"/>
        <c:lblOffset val="100"/>
        <c:noMultiLvlLbl val="0"/>
      </c:catAx>
      <c:valAx>
        <c:axId val="69438494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37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0</xdr:colOff>
      <xdr:row>3</xdr:row>
      <xdr:rowOff>175462</xdr:rowOff>
    </xdr:from>
    <xdr:to>
      <xdr:col>17</xdr:col>
      <xdr:colOff>302460</xdr:colOff>
      <xdr:row>18</xdr:row>
      <xdr:rowOff>161425</xdr:rowOff>
    </xdr:to>
    <xdr:graphicFrame macro="">
      <xdr:nvGraphicFramePr>
        <xdr:cNvPr id="3" name="Chart 2">
          <a:extLst>
            <a:ext uri="{FF2B5EF4-FFF2-40B4-BE49-F238E27FC236}">
              <a16:creationId xmlns:a16="http://schemas.microsoft.com/office/drawing/2014/main" id="{262E1E00-81FD-456D-BED1-29015C81F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582952</xdr:colOff>
      <xdr:row>3</xdr:row>
      <xdr:rowOff>176967</xdr:rowOff>
    </xdr:from>
    <xdr:to>
      <xdr:col>9</xdr:col>
      <xdr:colOff>263506</xdr:colOff>
      <xdr:row>19</xdr:row>
      <xdr:rowOff>37036</xdr:rowOff>
    </xdr:to>
    <xdr:graphicFrame macro="">
      <xdr:nvGraphicFramePr>
        <xdr:cNvPr id="5" name="Chart 4">
          <a:extLst>
            <a:ext uri="{FF2B5EF4-FFF2-40B4-BE49-F238E27FC236}">
              <a16:creationId xmlns:a16="http://schemas.microsoft.com/office/drawing/2014/main" id="{78BC2162-DF55-4131-8595-3EFDF7CDA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4</xdr:row>
      <xdr:rowOff>0</xdr:rowOff>
    </xdr:from>
    <xdr:to>
      <xdr:col>25</xdr:col>
      <xdr:colOff>272738</xdr:colOff>
      <xdr:row>18</xdr:row>
      <xdr:rowOff>119921</xdr:rowOff>
    </xdr:to>
    <xdr:graphicFrame macro="">
      <xdr:nvGraphicFramePr>
        <xdr:cNvPr id="6" name="Chart 5">
          <a:extLst>
            <a:ext uri="{FF2B5EF4-FFF2-40B4-BE49-F238E27FC236}">
              <a16:creationId xmlns:a16="http://schemas.microsoft.com/office/drawing/2014/main" id="{D69AF104-3183-415F-8CEB-994D0FE12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0.2193</cdr:x>
      <cdr:y>0.01218</cdr:y>
    </cdr:from>
    <cdr:to>
      <cdr:x>0.81135</cdr:x>
      <cdr:y>0.1522</cdr:y>
    </cdr:to>
    <cdr:pic>
      <cdr:nvPicPr>
        <cdr:cNvPr id="3" name="chart">
          <a:extLst xmlns:a="http://schemas.openxmlformats.org/drawingml/2006/main">
            <a:ext uri="{FF2B5EF4-FFF2-40B4-BE49-F238E27FC236}">
              <a16:creationId xmlns:a16="http://schemas.microsoft.com/office/drawing/2014/main" id="{4813257B-8236-86E6-A167-A4757509A81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002632" y="33421"/>
          <a:ext cx="2706859" cy="384081"/>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4</xdr:col>
      <xdr:colOff>0</xdr:colOff>
      <xdr:row>7</xdr:row>
      <xdr:rowOff>0</xdr:rowOff>
    </xdr:from>
    <xdr:to>
      <xdr:col>11</xdr:col>
      <xdr:colOff>330394</xdr:colOff>
      <xdr:row>22</xdr:row>
      <xdr:rowOff>70651</xdr:rowOff>
    </xdr:to>
    <xdr:graphicFrame macro="">
      <xdr:nvGraphicFramePr>
        <xdr:cNvPr id="3" name="Chart 2">
          <a:extLst>
            <a:ext uri="{FF2B5EF4-FFF2-40B4-BE49-F238E27FC236}">
              <a16:creationId xmlns:a16="http://schemas.microsoft.com/office/drawing/2014/main" id="{127FB09B-F771-4DBA-B3FE-8DDD20F3A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7</xdr:row>
      <xdr:rowOff>0</xdr:rowOff>
    </xdr:from>
    <xdr:to>
      <xdr:col>19</xdr:col>
      <xdr:colOff>304800</xdr:colOff>
      <xdr:row>21</xdr:row>
      <xdr:rowOff>135467</xdr:rowOff>
    </xdr:to>
    <xdr:graphicFrame macro="">
      <xdr:nvGraphicFramePr>
        <xdr:cNvPr id="5" name="Chart 4">
          <a:extLst>
            <a:ext uri="{FF2B5EF4-FFF2-40B4-BE49-F238E27FC236}">
              <a16:creationId xmlns:a16="http://schemas.microsoft.com/office/drawing/2014/main" id="{A4E29344-3F55-4E4F-96AB-24E7DE94D9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4113A6-2B16-4CA8-8B36-1694F4D58D4B}" name="Table1" displayName="Table1" ref="B24:I38" totalsRowShown="0" headerRowDxfId="9" dataDxfId="8">
  <autoFilter ref="B24:I38" xr:uid="{5E4113A6-2B16-4CA8-8B36-1694F4D58D4B}"/>
  <tableColumns count="8">
    <tableColumn id="1" xr3:uid="{AC3D5287-4E4C-42E6-AA7F-3E00E758EC3F}" name="Column1" dataDxfId="7"/>
    <tableColumn id="2" xr3:uid="{A44746DA-B3D1-422B-BF05-A36E09569C8E}" name="Column2" dataDxfId="6"/>
    <tableColumn id="3" xr3:uid="{8066E103-0A24-45D9-925F-345BF157AE74}" name="Column3" dataDxfId="5"/>
    <tableColumn id="4" xr3:uid="{7BA72D94-6C7A-4627-A7C3-BB374725BE68}" name="Column4" dataDxfId="4"/>
    <tableColumn id="5" xr3:uid="{61EB6CB6-097C-48BD-A590-023C53F76854}" name="Column5" dataDxfId="3"/>
    <tableColumn id="6" xr3:uid="{ED475CCD-CD34-4E54-A0B4-65B423D6450F}" name="Column6" dataDxfId="2"/>
    <tableColumn id="7" xr3:uid="{A70D4635-45D6-4CB0-8242-F83925A87069}" name="Column7" dataDxfId="1"/>
    <tableColumn id="8" xr3:uid="{C32D792A-29B1-4DD1-8E7A-A03B2885B0D2}" name="Column8"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58420-99DA-41BB-9AC7-9199C986240A}">
  <dimension ref="B2:R38"/>
  <sheetViews>
    <sheetView zoomScale="68" zoomScaleNormal="79" workbookViewId="0">
      <selection activeCell="N23" sqref="N23"/>
    </sheetView>
  </sheetViews>
  <sheetFormatPr defaultRowHeight="14.5" x14ac:dyDescent="0.35"/>
  <cols>
    <col min="2" max="3" width="26.26953125" customWidth="1"/>
    <col min="4" max="4" width="10.36328125" customWidth="1"/>
    <col min="5" max="6" width="11.1796875" bestFit="1" customWidth="1"/>
    <col min="7" max="9" width="12.1796875" bestFit="1" customWidth="1"/>
  </cols>
  <sheetData>
    <row r="2" spans="2:9" ht="28.5" x14ac:dyDescent="0.65">
      <c r="B2" s="1" t="s">
        <v>0</v>
      </c>
      <c r="C2" s="1"/>
    </row>
    <row r="4" spans="2:9" x14ac:dyDescent="0.35">
      <c r="B4" s="2"/>
      <c r="C4" s="2"/>
      <c r="D4" s="3"/>
      <c r="E4" s="4">
        <v>2023</v>
      </c>
      <c r="F4" s="4">
        <f>E4+1</f>
        <v>2024</v>
      </c>
      <c r="G4" s="4">
        <f t="shared" ref="G4:I4" si="0">F4+1</f>
        <v>2025</v>
      </c>
      <c r="H4" s="4">
        <f t="shared" si="0"/>
        <v>2026</v>
      </c>
      <c r="I4" s="4">
        <f t="shared" si="0"/>
        <v>2027</v>
      </c>
    </row>
    <row r="5" spans="2:9" x14ac:dyDescent="0.35">
      <c r="B5" s="5" t="s">
        <v>43</v>
      </c>
      <c r="C5" s="5"/>
      <c r="D5" s="6" t="s">
        <v>1</v>
      </c>
      <c r="E5" s="7" t="s">
        <v>2</v>
      </c>
      <c r="F5" s="8" t="s">
        <v>3</v>
      </c>
      <c r="G5" s="8" t="s">
        <v>4</v>
      </c>
      <c r="H5" s="8" t="s">
        <v>5</v>
      </c>
      <c r="I5" s="8" t="s">
        <v>6</v>
      </c>
    </row>
    <row r="6" spans="2:9" x14ac:dyDescent="0.35">
      <c r="B6" s="9" t="s">
        <v>7</v>
      </c>
      <c r="C6" s="9"/>
      <c r="D6" s="10"/>
      <c r="E6" s="9"/>
      <c r="F6" s="9"/>
      <c r="G6" s="9"/>
      <c r="H6" s="9"/>
      <c r="I6" s="9"/>
    </row>
    <row r="7" spans="2:9" x14ac:dyDescent="0.35">
      <c r="B7" s="11" t="s">
        <v>23</v>
      </c>
      <c r="C7" s="11"/>
      <c r="D7" s="12" t="s">
        <v>29</v>
      </c>
      <c r="E7" s="29">
        <v>5000</v>
      </c>
      <c r="F7" s="29">
        <v>7500</v>
      </c>
      <c r="G7" s="29">
        <v>12000</v>
      </c>
      <c r="H7" s="29">
        <v>16000</v>
      </c>
      <c r="I7" s="29">
        <v>22000</v>
      </c>
    </row>
    <row r="8" spans="2:9" x14ac:dyDescent="0.35">
      <c r="B8" s="11" t="s">
        <v>24</v>
      </c>
      <c r="C8" s="11"/>
      <c r="D8" s="12" t="s">
        <v>18</v>
      </c>
      <c r="E8" s="14">
        <v>10000</v>
      </c>
      <c r="F8" s="14">
        <v>11000</v>
      </c>
      <c r="G8" s="14">
        <v>12000</v>
      </c>
      <c r="H8" s="14">
        <v>13000</v>
      </c>
      <c r="I8" s="14">
        <v>14000</v>
      </c>
    </row>
    <row r="9" spans="2:9" x14ac:dyDescent="0.35">
      <c r="B9" s="11" t="s">
        <v>47</v>
      </c>
      <c r="C9" s="11"/>
      <c r="D9" s="12" t="s">
        <v>11</v>
      </c>
      <c r="E9" s="14">
        <v>0</v>
      </c>
      <c r="F9" s="14">
        <f>(F8-E8)/E8*100</f>
        <v>10</v>
      </c>
      <c r="G9" s="14">
        <f>(G8-F8)/F8*100</f>
        <v>9.0909090909090917</v>
      </c>
      <c r="H9" s="14">
        <f>(H8-G8)/G8*100</f>
        <v>8.3333333333333321</v>
      </c>
      <c r="I9" s="14">
        <f>(I8-H8)/H8*100</f>
        <v>7.6923076923076925</v>
      </c>
    </row>
    <row r="10" spans="2:9" x14ac:dyDescent="0.35">
      <c r="B10" s="27" t="s">
        <v>45</v>
      </c>
      <c r="C10" s="15"/>
      <c r="D10" s="13" t="s">
        <v>11</v>
      </c>
      <c r="E10" s="14">
        <v>0</v>
      </c>
      <c r="F10" s="14">
        <f>(F7-E7)/E7*100</f>
        <v>50</v>
      </c>
      <c r="G10" s="14">
        <f>(G7-F7)/F7*100</f>
        <v>60</v>
      </c>
      <c r="H10" s="14">
        <f>(H7-G7)/G7*100</f>
        <v>33.333333333333329</v>
      </c>
      <c r="I10" s="14">
        <f>(I7-H7)/H7*100</f>
        <v>37.5</v>
      </c>
    </row>
    <row r="11" spans="2:9" x14ac:dyDescent="0.35">
      <c r="B11" s="38" t="s">
        <v>25</v>
      </c>
      <c r="C11" s="38"/>
      <c r="D11" s="39" t="s">
        <v>18</v>
      </c>
      <c r="E11" s="40">
        <f>E8*E7</f>
        <v>50000000</v>
      </c>
      <c r="F11" s="40">
        <f>F8*F7</f>
        <v>82500000</v>
      </c>
      <c r="G11" s="40">
        <f>G8*G7</f>
        <v>144000000</v>
      </c>
      <c r="H11" s="40">
        <f>H8*H7</f>
        <v>208000000</v>
      </c>
      <c r="I11" s="40">
        <f>I8*I7</f>
        <v>308000000</v>
      </c>
    </row>
    <row r="12" spans="2:9" x14ac:dyDescent="0.35">
      <c r="B12" s="23" t="s">
        <v>26</v>
      </c>
      <c r="C12" s="23"/>
      <c r="D12" s="24" t="s">
        <v>18</v>
      </c>
      <c r="E12" s="31">
        <f>E30+E31</f>
        <v>6000</v>
      </c>
      <c r="F12" s="31">
        <f>F30+F31</f>
        <v>6500</v>
      </c>
      <c r="G12" s="31">
        <f>G30+G31</f>
        <v>7000</v>
      </c>
      <c r="H12" s="31">
        <f>H30+H31</f>
        <v>7500</v>
      </c>
      <c r="I12" s="31">
        <f>I30+I31</f>
        <v>8000</v>
      </c>
    </row>
    <row r="13" spans="2:9" s="34" customFormat="1" x14ac:dyDescent="0.35">
      <c r="B13" s="32" t="s">
        <v>28</v>
      </c>
      <c r="C13" s="32"/>
      <c r="D13" s="24" t="s">
        <v>18</v>
      </c>
      <c r="E13" s="33">
        <f>E12*E7</f>
        <v>30000000</v>
      </c>
      <c r="F13" s="33">
        <f>F12*F7</f>
        <v>48750000</v>
      </c>
      <c r="G13" s="33">
        <f>G12*G7</f>
        <v>84000000</v>
      </c>
      <c r="H13" s="33">
        <f>H12*H7</f>
        <v>120000000</v>
      </c>
      <c r="I13" s="33">
        <f>I12*I7</f>
        <v>176000000</v>
      </c>
    </row>
    <row r="14" spans="2:9" s="34" customFormat="1" x14ac:dyDescent="0.35">
      <c r="B14" s="32"/>
      <c r="C14" s="32"/>
      <c r="D14" s="24"/>
      <c r="E14" s="33"/>
      <c r="F14" s="33"/>
      <c r="G14" s="33"/>
      <c r="H14" s="33"/>
      <c r="I14" s="33"/>
    </row>
    <row r="15" spans="2:9" s="34" customFormat="1" x14ac:dyDescent="0.35">
      <c r="B15" s="38" t="s">
        <v>10</v>
      </c>
      <c r="C15" s="38"/>
      <c r="D15" s="39" t="s">
        <v>18</v>
      </c>
      <c r="E15" s="40">
        <f>E11-E13</f>
        <v>20000000</v>
      </c>
      <c r="F15" s="40">
        <f>F11-F13</f>
        <v>33750000</v>
      </c>
      <c r="G15" s="40">
        <f>G11-G13</f>
        <v>60000000</v>
      </c>
      <c r="H15" s="40">
        <f>H11-H13</f>
        <v>88000000</v>
      </c>
      <c r="I15" s="40">
        <f>I11-I13</f>
        <v>132000000</v>
      </c>
    </row>
    <row r="16" spans="2:9" x14ac:dyDescent="0.35">
      <c r="B16" s="23" t="s">
        <v>27</v>
      </c>
      <c r="C16" s="23"/>
      <c r="D16" s="24" t="s">
        <v>18</v>
      </c>
      <c r="E16" s="31">
        <f>E36+E35+E34</f>
        <v>95000</v>
      </c>
      <c r="F16" s="31">
        <v>95000</v>
      </c>
      <c r="G16" s="31">
        <v>95000</v>
      </c>
      <c r="H16" s="31">
        <v>95000</v>
      </c>
      <c r="I16" s="31">
        <v>95000</v>
      </c>
    </row>
    <row r="17" spans="2:9" x14ac:dyDescent="0.35">
      <c r="B17" s="23"/>
      <c r="C17" s="23"/>
      <c r="D17" s="24"/>
      <c r="E17" s="31"/>
      <c r="F17" s="31"/>
      <c r="G17" s="31"/>
      <c r="H17" s="31"/>
      <c r="I17" s="31"/>
    </row>
    <row r="18" spans="2:9" x14ac:dyDescent="0.35">
      <c r="B18" s="38" t="s">
        <v>13</v>
      </c>
      <c r="C18" s="38"/>
      <c r="D18" s="39" t="s">
        <v>18</v>
      </c>
      <c r="E18" s="40">
        <f>E15-E16</f>
        <v>19905000</v>
      </c>
      <c r="F18" s="40">
        <f>F15-F16</f>
        <v>33655000</v>
      </c>
      <c r="G18" s="40">
        <f>G15-G16</f>
        <v>59905000</v>
      </c>
      <c r="H18" s="40">
        <f>H15-H16</f>
        <v>87905000</v>
      </c>
      <c r="I18" s="40">
        <f>I15-I16</f>
        <v>131905000</v>
      </c>
    </row>
    <row r="19" spans="2:9" x14ac:dyDescent="0.35">
      <c r="B19" s="26" t="s">
        <v>14</v>
      </c>
      <c r="C19" s="26"/>
      <c r="D19" s="28" t="s">
        <v>18</v>
      </c>
      <c r="E19" s="25">
        <v>0</v>
      </c>
      <c r="F19" s="25">
        <v>0</v>
      </c>
      <c r="G19" s="25">
        <v>0</v>
      </c>
      <c r="H19" s="25">
        <v>0</v>
      </c>
      <c r="I19" s="25">
        <v>0</v>
      </c>
    </row>
    <row r="20" spans="2:9" s="30" customFormat="1" x14ac:dyDescent="0.35">
      <c r="B20" s="35" t="s">
        <v>32</v>
      </c>
      <c r="C20" s="35"/>
      <c r="D20" s="36" t="s">
        <v>18</v>
      </c>
      <c r="E20" s="43">
        <f>E18-E19</f>
        <v>19905000</v>
      </c>
      <c r="F20" s="43">
        <f>F18-F19</f>
        <v>33655000</v>
      </c>
      <c r="G20" s="43">
        <f>G18-G19</f>
        <v>59905000</v>
      </c>
      <c r="H20" s="43">
        <f>H18-H19</f>
        <v>87905000</v>
      </c>
      <c r="I20" s="43">
        <f>I18-I19</f>
        <v>131905000</v>
      </c>
    </row>
    <row r="23" spans="2:9" ht="28.5" x14ac:dyDescent="0.65">
      <c r="B23" s="1" t="s">
        <v>44</v>
      </c>
    </row>
    <row r="24" spans="2:9" x14ac:dyDescent="0.35">
      <c r="B24" s="17" t="s">
        <v>35</v>
      </c>
      <c r="C24" s="17" t="s">
        <v>36</v>
      </c>
      <c r="D24" s="18" t="s">
        <v>37</v>
      </c>
      <c r="E24" s="17" t="s">
        <v>38</v>
      </c>
      <c r="F24" s="17" t="s">
        <v>39</v>
      </c>
      <c r="G24" s="17" t="s">
        <v>40</v>
      </c>
      <c r="H24" s="17" t="s">
        <v>41</v>
      </c>
      <c r="I24" s="17" t="s">
        <v>42</v>
      </c>
    </row>
    <row r="25" spans="2:9" x14ac:dyDescent="0.35">
      <c r="B25" s="17" t="s">
        <v>15</v>
      </c>
      <c r="C25" s="17"/>
      <c r="D25" s="18"/>
      <c r="E25" s="17">
        <v>2023</v>
      </c>
      <c r="F25" s="17">
        <v>2024</v>
      </c>
      <c r="G25" s="17">
        <v>2025</v>
      </c>
      <c r="H25" s="17">
        <v>2026</v>
      </c>
      <c r="I25" s="17">
        <v>2027</v>
      </c>
    </row>
    <row r="26" spans="2:9" x14ac:dyDescent="0.35">
      <c r="B26" s="16" t="s">
        <v>8</v>
      </c>
      <c r="C26" s="16"/>
      <c r="D26" s="13"/>
      <c r="E26" s="16"/>
      <c r="F26" s="16"/>
      <c r="G26" s="16"/>
      <c r="H26" s="16"/>
      <c r="I26" s="16"/>
    </row>
    <row r="27" spans="2:9" x14ac:dyDescent="0.35">
      <c r="B27" s="15" t="s">
        <v>16</v>
      </c>
      <c r="C27" s="15"/>
      <c r="D27" s="13" t="s">
        <v>29</v>
      </c>
      <c r="E27" s="19">
        <v>5000</v>
      </c>
      <c r="F27" s="41">
        <v>7500</v>
      </c>
      <c r="G27" s="41">
        <v>12000</v>
      </c>
      <c r="H27" s="41">
        <v>16000</v>
      </c>
      <c r="I27" s="41">
        <v>22000</v>
      </c>
    </row>
    <row r="28" spans="2:9" x14ac:dyDescent="0.35">
      <c r="B28" s="15" t="s">
        <v>33</v>
      </c>
      <c r="C28" s="15"/>
      <c r="D28" s="13" t="s">
        <v>18</v>
      </c>
      <c r="E28" s="19">
        <v>10000</v>
      </c>
      <c r="F28" s="19">
        <v>11000</v>
      </c>
      <c r="G28" s="19">
        <v>12000</v>
      </c>
      <c r="H28" s="19">
        <v>13000</v>
      </c>
      <c r="I28" s="19">
        <v>14000</v>
      </c>
    </row>
    <row r="29" spans="2:9" x14ac:dyDescent="0.35">
      <c r="B29" s="21" t="s">
        <v>30</v>
      </c>
      <c r="C29" s="21"/>
      <c r="D29" s="13"/>
      <c r="E29" s="19"/>
      <c r="F29" s="19"/>
      <c r="G29" s="19"/>
      <c r="H29" s="19"/>
      <c r="I29" s="19"/>
    </row>
    <row r="30" spans="2:9" x14ac:dyDescent="0.35">
      <c r="B30" s="15" t="s">
        <v>19</v>
      </c>
      <c r="C30" s="15"/>
      <c r="D30" s="13" t="s">
        <v>18</v>
      </c>
      <c r="E30" s="20">
        <v>4000</v>
      </c>
      <c r="F30" s="20">
        <v>4500</v>
      </c>
      <c r="G30" s="20">
        <v>5000</v>
      </c>
      <c r="H30" s="20">
        <v>5500</v>
      </c>
      <c r="I30" s="20">
        <v>6000</v>
      </c>
    </row>
    <row r="31" spans="2:9" x14ac:dyDescent="0.35">
      <c r="B31" s="15" t="s">
        <v>20</v>
      </c>
      <c r="C31" s="15"/>
      <c r="D31" s="13" t="s">
        <v>18</v>
      </c>
      <c r="E31" s="20">
        <v>2000</v>
      </c>
      <c r="F31" s="20">
        <v>2000</v>
      </c>
      <c r="G31" s="20">
        <v>2000</v>
      </c>
      <c r="H31" s="20">
        <v>2000</v>
      </c>
      <c r="I31" s="20">
        <v>2000</v>
      </c>
    </row>
    <row r="32" spans="2:9" x14ac:dyDescent="0.35">
      <c r="B32" s="15"/>
      <c r="C32" s="15"/>
      <c r="D32" s="13"/>
      <c r="E32" s="19"/>
      <c r="F32" s="19"/>
      <c r="G32" s="19"/>
      <c r="H32" s="19"/>
      <c r="I32" s="19"/>
    </row>
    <row r="33" spans="2:18" x14ac:dyDescent="0.35">
      <c r="B33" s="21" t="s">
        <v>31</v>
      </c>
      <c r="C33" s="21"/>
      <c r="D33" s="13"/>
      <c r="E33" s="19"/>
      <c r="F33" s="19"/>
      <c r="G33" s="19"/>
      <c r="H33" s="19"/>
      <c r="I33" s="19"/>
    </row>
    <row r="34" spans="2:18" x14ac:dyDescent="0.35">
      <c r="B34" s="15" t="s">
        <v>21</v>
      </c>
      <c r="C34" s="15"/>
      <c r="D34" s="13" t="s">
        <v>18</v>
      </c>
      <c r="E34" s="19">
        <v>20000</v>
      </c>
      <c r="F34" s="19">
        <v>20000</v>
      </c>
      <c r="G34" s="19">
        <v>20000</v>
      </c>
      <c r="H34" s="19">
        <v>20000</v>
      </c>
      <c r="I34" s="19">
        <v>20000</v>
      </c>
    </row>
    <row r="35" spans="2:18" x14ac:dyDescent="0.35">
      <c r="B35" s="15" t="s">
        <v>22</v>
      </c>
      <c r="C35" s="15"/>
      <c r="D35" s="13" t="s">
        <v>18</v>
      </c>
      <c r="E35" s="19">
        <v>50000</v>
      </c>
      <c r="F35" s="19">
        <v>50000</v>
      </c>
      <c r="G35" s="19">
        <v>50000</v>
      </c>
      <c r="H35" s="19">
        <v>50000</v>
      </c>
      <c r="I35" s="19">
        <v>50000</v>
      </c>
    </row>
    <row r="36" spans="2:18" x14ac:dyDescent="0.35">
      <c r="B36" s="15" t="s">
        <v>12</v>
      </c>
      <c r="C36" s="15"/>
      <c r="D36" s="13" t="s">
        <v>18</v>
      </c>
      <c r="E36" s="19">
        <v>25000</v>
      </c>
      <c r="F36" s="19">
        <v>25000</v>
      </c>
      <c r="G36" s="19">
        <v>25000</v>
      </c>
      <c r="H36" s="19">
        <v>25000</v>
      </c>
      <c r="I36" s="19">
        <v>25000</v>
      </c>
    </row>
    <row r="37" spans="2:18" x14ac:dyDescent="0.35">
      <c r="B37" s="15"/>
      <c r="C37" s="15"/>
      <c r="D37" s="13"/>
      <c r="E37" s="19"/>
      <c r="F37" s="19"/>
      <c r="G37" s="19"/>
      <c r="H37" s="19"/>
      <c r="I37" s="19"/>
    </row>
    <row r="38" spans="2:18" x14ac:dyDescent="0.35">
      <c r="B38" s="21" t="s">
        <v>17</v>
      </c>
      <c r="C38" s="21"/>
      <c r="D38" s="13" t="s">
        <v>11</v>
      </c>
      <c r="E38" s="22">
        <v>0.2</v>
      </c>
      <c r="F38" s="22">
        <v>0.2</v>
      </c>
      <c r="G38" s="22">
        <v>0.2</v>
      </c>
      <c r="H38" s="22">
        <v>0.2</v>
      </c>
      <c r="I38" s="22">
        <v>0.2</v>
      </c>
      <c r="J38" s="51" t="s">
        <v>46</v>
      </c>
      <c r="K38" s="51"/>
      <c r="L38" s="51"/>
      <c r="M38" s="51"/>
      <c r="N38" s="51"/>
      <c r="O38" s="51"/>
      <c r="P38" s="51"/>
      <c r="Q38" s="51"/>
      <c r="R38" s="51"/>
    </row>
  </sheetData>
  <phoneticPr fontId="1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232C-4CE5-40E6-842A-A1217B9BD27C}">
  <dimension ref="B3:T21"/>
  <sheetViews>
    <sheetView zoomScale="60" workbookViewId="0">
      <selection activeCell="I27" sqref="I27"/>
    </sheetView>
  </sheetViews>
  <sheetFormatPr defaultRowHeight="14.5" x14ac:dyDescent="0.35"/>
  <cols>
    <col min="10" max="11" width="8.7265625" customWidth="1"/>
  </cols>
  <sheetData>
    <row r="3" spans="3:12" ht="19.5" x14ac:dyDescent="0.45">
      <c r="C3" s="37" t="s">
        <v>34</v>
      </c>
      <c r="D3" s="30"/>
      <c r="E3" s="30"/>
      <c r="L3" s="42"/>
    </row>
    <row r="21" spans="2:20" s="44" customFormat="1" x14ac:dyDescent="0.35">
      <c r="B21" s="44">
        <v>1</v>
      </c>
      <c r="C21" s="44" t="s">
        <v>69</v>
      </c>
      <c r="K21" s="44">
        <v>1</v>
      </c>
      <c r="L21" s="44" t="s">
        <v>70</v>
      </c>
      <c r="S21" s="44">
        <v>1</v>
      </c>
      <c r="T21" s="44" t="s">
        <v>68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A189-614C-4D88-82E0-67CCCC9B5BE0}">
  <dimension ref="E5:AA51"/>
  <sheetViews>
    <sheetView tabSelected="1" topLeftCell="C11" zoomScale="50" zoomScaleNormal="55" workbookViewId="0">
      <selection activeCell="AD21" sqref="AD21"/>
    </sheetView>
  </sheetViews>
  <sheetFormatPr defaultRowHeight="14.5" x14ac:dyDescent="0.35"/>
  <sheetData>
    <row r="5" spans="5:5" s="50" customFormat="1" ht="28.5" x14ac:dyDescent="0.65">
      <c r="E5" s="49" t="s">
        <v>48</v>
      </c>
    </row>
    <row r="25" spans="5:27" x14ac:dyDescent="0.35">
      <c r="E25" s="45"/>
      <c r="F25" s="45"/>
      <c r="G25" s="45"/>
      <c r="H25" s="45"/>
      <c r="I25" s="45"/>
      <c r="J25" s="45"/>
      <c r="K25" s="45"/>
      <c r="L25" s="45"/>
      <c r="M25" s="45"/>
      <c r="N25" s="45"/>
      <c r="O25" s="45"/>
      <c r="P25" s="45"/>
      <c r="Q25" s="45"/>
      <c r="R25" s="45"/>
      <c r="S25" s="45"/>
      <c r="T25" s="45"/>
      <c r="U25" s="45"/>
      <c r="V25" s="45"/>
      <c r="W25" s="45"/>
      <c r="X25" s="45"/>
      <c r="Y25" s="45"/>
      <c r="Z25" s="45"/>
      <c r="AA25" s="45"/>
    </row>
    <row r="26" spans="5:27" x14ac:dyDescent="0.35">
      <c r="E26" s="45">
        <v>1</v>
      </c>
      <c r="F26" s="17" t="s">
        <v>49</v>
      </c>
      <c r="G26" s="45"/>
      <c r="H26" s="45"/>
      <c r="I26" s="45"/>
      <c r="J26" s="45"/>
      <c r="K26" s="45"/>
      <c r="L26" s="45"/>
      <c r="M26" s="45"/>
      <c r="N26" s="45"/>
      <c r="O26" s="45"/>
      <c r="P26" s="45"/>
      <c r="Q26" s="45"/>
      <c r="R26" s="45"/>
      <c r="S26" s="45"/>
      <c r="T26" s="45"/>
      <c r="U26" s="45"/>
      <c r="V26" s="45"/>
      <c r="W26" s="45"/>
      <c r="X26" s="45"/>
      <c r="Y26" s="45"/>
      <c r="Z26" s="45"/>
      <c r="AA26" s="45"/>
    </row>
    <row r="27" spans="5:27" x14ac:dyDescent="0.35">
      <c r="E27" s="45"/>
      <c r="F27" s="46"/>
      <c r="G27" s="45"/>
      <c r="H27" s="45"/>
      <c r="I27" s="45"/>
      <c r="J27" s="45"/>
      <c r="K27" s="45"/>
      <c r="L27" s="45"/>
      <c r="M27" s="45"/>
      <c r="N27" s="45"/>
      <c r="O27" s="45"/>
      <c r="P27" s="45"/>
      <c r="Q27" s="45"/>
      <c r="R27" s="45"/>
      <c r="S27" s="45"/>
      <c r="T27" s="45"/>
      <c r="U27" s="45"/>
      <c r="V27" s="45"/>
      <c r="W27" s="45"/>
      <c r="X27" s="45"/>
      <c r="Y27" s="45"/>
      <c r="Z27" s="45"/>
      <c r="AA27" s="45"/>
    </row>
    <row r="28" spans="5:27" x14ac:dyDescent="0.35">
      <c r="E28" s="45"/>
      <c r="F28" s="46" t="s">
        <v>50</v>
      </c>
      <c r="G28" s="45"/>
      <c r="H28" s="45"/>
      <c r="I28" s="45"/>
      <c r="J28" s="45"/>
      <c r="K28" s="45"/>
      <c r="L28" s="45"/>
      <c r="M28" s="45"/>
      <c r="N28" s="45"/>
      <c r="O28" s="45"/>
      <c r="P28" s="45"/>
      <c r="Q28" s="45"/>
      <c r="R28" s="45"/>
      <c r="S28" s="45"/>
      <c r="T28" s="45"/>
      <c r="U28" s="45"/>
      <c r="V28" s="45"/>
      <c r="W28" s="45"/>
      <c r="X28" s="45"/>
      <c r="Y28" s="45"/>
      <c r="Z28" s="45"/>
      <c r="AA28" s="45"/>
    </row>
    <row r="29" spans="5:27" x14ac:dyDescent="0.35">
      <c r="E29" s="45"/>
      <c r="F29" s="47" t="s">
        <v>51</v>
      </c>
      <c r="G29" s="45"/>
      <c r="H29" s="45"/>
      <c r="I29" s="45"/>
      <c r="J29" s="45"/>
      <c r="K29" s="45"/>
      <c r="L29" s="45"/>
      <c r="M29" s="45"/>
      <c r="N29" s="45"/>
      <c r="O29" s="45"/>
      <c r="P29" s="45"/>
      <c r="Q29" s="45"/>
      <c r="R29" s="45"/>
      <c r="S29" s="45"/>
      <c r="T29" s="45"/>
      <c r="U29" s="45"/>
      <c r="V29" s="45"/>
      <c r="W29" s="45"/>
      <c r="X29" s="45"/>
      <c r="Y29" s="45"/>
      <c r="Z29" s="45"/>
      <c r="AA29" s="45"/>
    </row>
    <row r="30" spans="5:27" x14ac:dyDescent="0.35">
      <c r="E30" s="45"/>
      <c r="F30" s="47" t="s">
        <v>52</v>
      </c>
      <c r="G30" s="45"/>
      <c r="H30" s="45"/>
      <c r="I30" s="45"/>
      <c r="J30" s="45"/>
      <c r="K30" s="45"/>
      <c r="L30" s="45"/>
      <c r="M30" s="45"/>
      <c r="N30" s="45"/>
      <c r="O30" s="45"/>
      <c r="P30" s="45"/>
      <c r="Q30" s="45"/>
      <c r="R30" s="45"/>
      <c r="S30" s="45"/>
      <c r="T30" s="45"/>
      <c r="U30" s="45"/>
      <c r="V30" s="45"/>
      <c r="W30" s="45"/>
      <c r="X30" s="45"/>
      <c r="Y30" s="45"/>
      <c r="Z30" s="45"/>
      <c r="AA30" s="45"/>
    </row>
    <row r="31" spans="5:27" x14ac:dyDescent="0.35">
      <c r="E31" s="45"/>
      <c r="F31" s="47" t="s">
        <v>53</v>
      </c>
      <c r="G31" s="45"/>
      <c r="H31" s="45"/>
      <c r="I31" s="45"/>
      <c r="J31" s="45"/>
      <c r="K31" s="45"/>
      <c r="L31" s="45"/>
      <c r="M31" s="45"/>
      <c r="N31" s="45"/>
      <c r="O31" s="45"/>
      <c r="P31" s="45"/>
      <c r="Q31" s="45"/>
      <c r="R31" s="45"/>
      <c r="S31" s="45"/>
      <c r="T31" s="45"/>
      <c r="U31" s="45"/>
      <c r="V31" s="45"/>
      <c r="W31" s="45"/>
      <c r="X31" s="45"/>
      <c r="Y31" s="45"/>
      <c r="Z31" s="45"/>
      <c r="AA31" s="45"/>
    </row>
    <row r="32" spans="5:27" x14ac:dyDescent="0.35">
      <c r="E32" s="45"/>
      <c r="F32" s="47" t="s">
        <v>54</v>
      </c>
      <c r="G32" s="45"/>
      <c r="H32" s="45"/>
      <c r="I32" s="45"/>
      <c r="J32" s="45"/>
      <c r="K32" s="45"/>
      <c r="L32" s="45"/>
      <c r="M32" s="45"/>
      <c r="N32" s="45"/>
      <c r="O32" s="45"/>
      <c r="P32" s="45"/>
      <c r="Q32" s="45"/>
      <c r="R32" s="45"/>
      <c r="S32" s="45"/>
      <c r="T32" s="45"/>
      <c r="U32" s="45"/>
      <c r="V32" s="45"/>
      <c r="W32" s="45"/>
      <c r="X32" s="45"/>
      <c r="Y32" s="45"/>
      <c r="Z32" s="45"/>
      <c r="AA32" s="45"/>
    </row>
    <row r="33" spans="5:27" x14ac:dyDescent="0.35">
      <c r="E33" s="45"/>
      <c r="F33" s="46" t="s">
        <v>55</v>
      </c>
      <c r="G33" s="45"/>
      <c r="H33" s="45"/>
      <c r="I33" s="45"/>
      <c r="J33" s="45"/>
      <c r="K33" s="45"/>
      <c r="L33" s="45"/>
      <c r="M33" s="45"/>
      <c r="N33" s="45"/>
      <c r="O33" s="45"/>
      <c r="P33" s="45"/>
      <c r="Q33" s="45"/>
      <c r="R33" s="45"/>
      <c r="S33" s="45"/>
      <c r="T33" s="45"/>
      <c r="U33" s="45"/>
      <c r="V33" s="45"/>
      <c r="W33" s="45"/>
      <c r="X33" s="45"/>
      <c r="Y33" s="45"/>
      <c r="Z33" s="45"/>
      <c r="AA33" s="45"/>
    </row>
    <row r="34" spans="5:27" x14ac:dyDescent="0.35">
      <c r="E34" s="45"/>
      <c r="F34" s="45"/>
      <c r="G34" s="45"/>
      <c r="H34" s="45"/>
      <c r="I34" s="45"/>
      <c r="J34" s="45"/>
      <c r="K34" s="45"/>
      <c r="L34" s="45"/>
      <c r="M34" s="45"/>
      <c r="N34" s="45"/>
      <c r="O34" s="45"/>
      <c r="P34" s="45"/>
      <c r="Q34" s="45"/>
      <c r="R34" s="45"/>
      <c r="S34" s="45"/>
      <c r="T34" s="45"/>
      <c r="U34" s="45"/>
      <c r="V34" s="45"/>
      <c r="W34" s="45"/>
      <c r="X34" s="45"/>
      <c r="Y34" s="45"/>
      <c r="Z34" s="45"/>
      <c r="AA34" s="45"/>
    </row>
    <row r="35" spans="5:27" x14ac:dyDescent="0.35">
      <c r="E35" s="45">
        <v>2</v>
      </c>
      <c r="F35" s="17" t="s">
        <v>56</v>
      </c>
      <c r="G35" s="45"/>
      <c r="H35" s="45"/>
      <c r="I35" s="45"/>
      <c r="J35" s="45"/>
      <c r="K35" s="45"/>
      <c r="L35" s="45"/>
      <c r="M35" s="45"/>
      <c r="N35" s="45"/>
      <c r="O35" s="45"/>
      <c r="P35" s="45"/>
      <c r="Q35" s="45"/>
      <c r="R35" s="45"/>
      <c r="S35" s="45"/>
      <c r="T35" s="45"/>
      <c r="U35" s="45"/>
      <c r="V35" s="45"/>
      <c r="W35" s="45"/>
      <c r="X35" s="45"/>
      <c r="Y35" s="45"/>
      <c r="Z35" s="45"/>
      <c r="AA35" s="45"/>
    </row>
    <row r="36" spans="5:27" x14ac:dyDescent="0.35">
      <c r="E36" s="45"/>
      <c r="F36" s="46"/>
      <c r="G36" s="45"/>
      <c r="H36" s="45"/>
      <c r="I36" s="45"/>
      <c r="J36" s="45"/>
      <c r="K36" s="45"/>
      <c r="L36" s="45"/>
      <c r="M36" s="45"/>
      <c r="N36" s="45"/>
      <c r="O36" s="45"/>
      <c r="P36" s="45"/>
      <c r="Q36" s="45"/>
      <c r="R36" s="45"/>
      <c r="S36" s="45"/>
      <c r="T36" s="45"/>
      <c r="U36" s="45"/>
      <c r="V36" s="45"/>
      <c r="W36" s="45"/>
      <c r="X36" s="45"/>
      <c r="Y36" s="45"/>
      <c r="Z36" s="45"/>
      <c r="AA36" s="45"/>
    </row>
    <row r="37" spans="5:27" x14ac:dyDescent="0.35">
      <c r="E37" s="45"/>
      <c r="F37" s="46" t="s">
        <v>57</v>
      </c>
      <c r="G37" s="45"/>
      <c r="H37" s="45"/>
      <c r="I37" s="45"/>
      <c r="J37" s="45"/>
      <c r="K37" s="45"/>
      <c r="L37" s="45"/>
      <c r="M37" s="45"/>
      <c r="N37" s="45"/>
      <c r="O37" s="45"/>
      <c r="P37" s="45"/>
      <c r="Q37" s="45"/>
      <c r="R37" s="45"/>
      <c r="S37" s="45"/>
      <c r="T37" s="45"/>
      <c r="U37" s="45"/>
      <c r="V37" s="45"/>
      <c r="W37" s="45"/>
      <c r="X37" s="45"/>
      <c r="Y37" s="45"/>
      <c r="Z37" s="45"/>
      <c r="AA37" s="45"/>
    </row>
    <row r="38" spans="5:27" x14ac:dyDescent="0.35">
      <c r="E38" s="45"/>
      <c r="F38" s="47" t="s">
        <v>58</v>
      </c>
      <c r="G38" s="45"/>
      <c r="H38" s="45"/>
      <c r="I38" s="45"/>
      <c r="J38" s="45"/>
      <c r="K38" s="45"/>
      <c r="L38" s="45"/>
      <c r="M38" s="45"/>
      <c r="N38" s="45"/>
      <c r="O38" s="45"/>
      <c r="P38" s="45"/>
      <c r="Q38" s="45"/>
      <c r="R38" s="45"/>
      <c r="S38" s="45"/>
      <c r="T38" s="45"/>
      <c r="U38" s="45"/>
      <c r="V38" s="45"/>
      <c r="W38" s="45"/>
      <c r="X38" s="45"/>
      <c r="Y38" s="45"/>
      <c r="Z38" s="45"/>
      <c r="AA38" s="45"/>
    </row>
    <row r="39" spans="5:27" x14ac:dyDescent="0.35">
      <c r="E39" s="45"/>
      <c r="F39" s="47" t="s">
        <v>59</v>
      </c>
      <c r="G39" s="45"/>
      <c r="H39" s="45"/>
      <c r="I39" s="45"/>
      <c r="J39" s="45"/>
      <c r="K39" s="45"/>
      <c r="L39" s="45"/>
      <c r="M39" s="45"/>
      <c r="N39" s="45"/>
      <c r="O39" s="45"/>
      <c r="P39" s="45"/>
      <c r="Q39" s="45"/>
      <c r="R39" s="45"/>
      <c r="S39" s="45"/>
      <c r="T39" s="45"/>
      <c r="U39" s="45"/>
      <c r="V39" s="45"/>
      <c r="W39" s="45"/>
      <c r="X39" s="45"/>
      <c r="Y39" s="45"/>
      <c r="Z39" s="45"/>
      <c r="AA39" s="45"/>
    </row>
    <row r="40" spans="5:27" x14ac:dyDescent="0.35">
      <c r="E40" s="45"/>
      <c r="F40" s="47" t="s">
        <v>60</v>
      </c>
      <c r="G40" s="45"/>
      <c r="H40" s="45"/>
      <c r="I40" s="45"/>
      <c r="J40" s="45"/>
      <c r="K40" s="45"/>
      <c r="L40" s="45"/>
      <c r="M40" s="45"/>
      <c r="N40" s="45"/>
      <c r="O40" s="45"/>
      <c r="P40" s="45"/>
      <c r="Q40" s="45"/>
      <c r="R40" s="45"/>
      <c r="S40" s="45"/>
      <c r="T40" s="45"/>
      <c r="U40" s="45"/>
      <c r="V40" s="45"/>
      <c r="W40" s="45"/>
      <c r="X40" s="45"/>
      <c r="Y40" s="45"/>
      <c r="Z40" s="45"/>
      <c r="AA40" s="45"/>
    </row>
    <row r="41" spans="5:27" x14ac:dyDescent="0.35">
      <c r="E41" s="45"/>
      <c r="F41" s="47" t="s">
        <v>61</v>
      </c>
      <c r="G41" s="45"/>
      <c r="H41" s="45"/>
      <c r="I41" s="45"/>
      <c r="J41" s="45"/>
      <c r="K41" s="45"/>
      <c r="L41" s="45"/>
      <c r="M41" s="45"/>
      <c r="N41" s="45"/>
      <c r="O41" s="45"/>
      <c r="P41" s="45"/>
      <c r="Q41" s="45"/>
      <c r="R41" s="45"/>
      <c r="S41" s="45"/>
      <c r="T41" s="45"/>
      <c r="U41" s="45"/>
      <c r="V41" s="45"/>
      <c r="W41" s="45"/>
      <c r="X41" s="45"/>
      <c r="Y41" s="45"/>
      <c r="Z41" s="45"/>
      <c r="AA41" s="45"/>
    </row>
    <row r="42" spans="5:27" x14ac:dyDescent="0.35">
      <c r="E42" s="45"/>
      <c r="F42" s="45"/>
      <c r="G42" s="45"/>
      <c r="H42" s="45"/>
      <c r="I42" s="45"/>
      <c r="J42" s="45"/>
      <c r="K42" s="45"/>
      <c r="L42" s="45"/>
      <c r="M42" s="45"/>
      <c r="N42" s="45"/>
      <c r="O42" s="45"/>
      <c r="P42" s="45"/>
      <c r="Q42" s="45"/>
      <c r="R42" s="45"/>
      <c r="S42" s="45"/>
      <c r="T42" s="45"/>
      <c r="U42" s="45"/>
      <c r="V42" s="45"/>
      <c r="W42" s="45"/>
      <c r="X42" s="45"/>
      <c r="Y42" s="45"/>
      <c r="Z42" s="45"/>
      <c r="AA42" s="45"/>
    </row>
    <row r="43" spans="5:27" x14ac:dyDescent="0.35">
      <c r="E43" s="45">
        <v>3</v>
      </c>
      <c r="F43" s="48" t="s">
        <v>63</v>
      </c>
      <c r="G43" s="45"/>
      <c r="H43" s="45"/>
      <c r="I43" s="45"/>
      <c r="J43" s="45"/>
      <c r="K43" s="45"/>
      <c r="L43" s="45"/>
      <c r="M43" s="45"/>
      <c r="N43" s="45"/>
      <c r="O43" s="45"/>
      <c r="P43" s="45"/>
      <c r="Q43" s="45"/>
      <c r="R43" s="45"/>
      <c r="S43" s="45"/>
      <c r="T43" s="45"/>
      <c r="U43" s="45"/>
      <c r="V43" s="45"/>
      <c r="W43" s="45"/>
      <c r="X43" s="45"/>
      <c r="Y43" s="45"/>
      <c r="Z43" s="45"/>
      <c r="AA43" s="45"/>
    </row>
    <row r="44" spans="5:27" x14ac:dyDescent="0.35">
      <c r="E44" s="45"/>
      <c r="F44" s="46"/>
      <c r="G44" s="45"/>
      <c r="H44" s="45"/>
      <c r="I44" s="45"/>
      <c r="J44" s="45"/>
      <c r="K44" s="45"/>
      <c r="L44" s="45"/>
      <c r="M44" s="45"/>
      <c r="N44" s="45"/>
      <c r="O44" s="45"/>
      <c r="P44" s="45"/>
      <c r="Q44" s="45"/>
      <c r="R44" s="45"/>
      <c r="S44" s="45"/>
      <c r="T44" s="45"/>
      <c r="U44" s="45"/>
      <c r="V44" s="45"/>
      <c r="W44" s="45"/>
      <c r="X44" s="45"/>
      <c r="Y44" s="45"/>
      <c r="Z44" s="45"/>
      <c r="AA44" s="45"/>
    </row>
    <row r="45" spans="5:27" x14ac:dyDescent="0.35">
      <c r="E45" s="45"/>
      <c r="F45" s="45" t="s">
        <v>66</v>
      </c>
      <c r="G45" s="45"/>
      <c r="H45" s="45"/>
      <c r="I45" s="45"/>
      <c r="J45" s="45"/>
      <c r="K45" s="45"/>
      <c r="L45" s="45"/>
      <c r="M45" s="45"/>
      <c r="N45" s="45"/>
      <c r="O45" s="45"/>
      <c r="P45" s="45"/>
      <c r="Q45" s="45"/>
      <c r="R45" s="45"/>
      <c r="S45" s="45"/>
      <c r="T45" s="45"/>
      <c r="U45" s="45"/>
      <c r="V45" s="45"/>
      <c r="W45" s="45"/>
      <c r="X45" s="45"/>
      <c r="Y45" s="45"/>
      <c r="Z45" s="45"/>
      <c r="AA45" s="45"/>
    </row>
    <row r="46" spans="5:27" x14ac:dyDescent="0.35">
      <c r="E46" s="45"/>
      <c r="F46" s="45" t="s">
        <v>67</v>
      </c>
      <c r="G46" s="45"/>
      <c r="H46" s="45"/>
      <c r="I46" s="45"/>
      <c r="J46" s="45"/>
      <c r="K46" s="45"/>
      <c r="L46" s="45"/>
      <c r="M46" s="45"/>
      <c r="N46" s="45"/>
      <c r="O46" s="45"/>
      <c r="P46" s="45"/>
      <c r="Q46" s="45"/>
      <c r="R46" s="45"/>
      <c r="S46" s="45"/>
      <c r="T46" s="45"/>
      <c r="U46" s="45"/>
      <c r="V46" s="45"/>
      <c r="W46" s="45"/>
      <c r="X46" s="45"/>
      <c r="Y46" s="45"/>
      <c r="Z46" s="45"/>
      <c r="AA46" s="45"/>
    </row>
    <row r="47" spans="5:27" x14ac:dyDescent="0.35">
      <c r="E47" s="45"/>
      <c r="F47" s="45" t="s">
        <v>64</v>
      </c>
      <c r="G47" s="45"/>
      <c r="H47" s="45"/>
      <c r="I47" s="45"/>
      <c r="J47" s="45"/>
      <c r="K47" s="45"/>
      <c r="L47" s="45"/>
      <c r="M47" s="45"/>
      <c r="N47" s="45"/>
      <c r="O47" s="45"/>
      <c r="P47" s="45"/>
      <c r="Q47" s="45"/>
      <c r="R47" s="45"/>
      <c r="S47" s="45"/>
      <c r="T47" s="45"/>
      <c r="U47" s="45"/>
      <c r="V47" s="45"/>
      <c r="W47" s="45"/>
      <c r="X47" s="45"/>
      <c r="Y47" s="45"/>
      <c r="Z47" s="45"/>
      <c r="AA47" s="45"/>
    </row>
    <row r="48" spans="5:27" x14ac:dyDescent="0.35">
      <c r="E48" s="45"/>
      <c r="F48" s="45" t="s">
        <v>65</v>
      </c>
      <c r="G48" s="45"/>
      <c r="H48" s="45"/>
      <c r="I48" s="45"/>
      <c r="J48" s="45"/>
      <c r="K48" s="45"/>
      <c r="L48" s="45"/>
      <c r="M48" s="45"/>
      <c r="N48" s="45"/>
      <c r="O48" s="45"/>
      <c r="P48" s="45"/>
      <c r="Q48" s="45"/>
      <c r="R48" s="45"/>
      <c r="S48" s="45"/>
      <c r="T48" s="45"/>
      <c r="U48" s="45"/>
      <c r="V48" s="45"/>
      <c r="W48" s="45"/>
      <c r="X48" s="45"/>
      <c r="Y48" s="45"/>
      <c r="Z48" s="45"/>
      <c r="AA48" s="45"/>
    </row>
    <row r="49" spans="5:27" x14ac:dyDescent="0.35">
      <c r="E49" s="45"/>
      <c r="F49" s="45"/>
      <c r="G49" s="45"/>
      <c r="H49" s="45"/>
      <c r="I49" s="45"/>
      <c r="J49" s="45"/>
      <c r="K49" s="45"/>
      <c r="L49" s="45"/>
      <c r="M49" s="45"/>
      <c r="N49" s="45"/>
      <c r="O49" s="45"/>
      <c r="P49" s="45"/>
      <c r="Q49" s="45"/>
      <c r="R49" s="45"/>
      <c r="S49" s="45"/>
      <c r="T49" s="45"/>
      <c r="U49" s="45"/>
      <c r="V49" s="45"/>
      <c r="W49" s="45"/>
      <c r="X49" s="45"/>
      <c r="Y49" s="45"/>
      <c r="Z49" s="45"/>
      <c r="AA49" s="45"/>
    </row>
    <row r="50" spans="5:27" x14ac:dyDescent="0.35">
      <c r="E50" s="45"/>
      <c r="F50" s="45" t="s">
        <v>62</v>
      </c>
      <c r="G50" s="45"/>
      <c r="H50" s="45"/>
      <c r="I50" s="45"/>
      <c r="J50" s="45"/>
      <c r="K50" s="45"/>
      <c r="L50" s="45"/>
      <c r="M50" s="45"/>
      <c r="N50" s="45"/>
      <c r="O50" s="45"/>
      <c r="P50" s="45"/>
      <c r="Q50" s="45"/>
      <c r="R50" s="45"/>
      <c r="S50" s="45"/>
      <c r="T50" s="45"/>
      <c r="U50" s="45"/>
      <c r="V50" s="45"/>
      <c r="W50" s="45"/>
      <c r="X50" s="45"/>
      <c r="Y50" s="45"/>
      <c r="Z50" s="45"/>
      <c r="AA50" s="45"/>
    </row>
    <row r="51" spans="5:27" x14ac:dyDescent="0.35">
      <c r="E51" s="45"/>
      <c r="F51" s="45"/>
      <c r="G51" s="45"/>
      <c r="H51" s="45"/>
      <c r="I51" s="45"/>
      <c r="J51" s="45"/>
      <c r="K51" s="45"/>
      <c r="L51" s="45"/>
      <c r="M51" s="45"/>
      <c r="N51" s="45"/>
      <c r="O51" s="45"/>
      <c r="P51" s="45"/>
      <c r="Q51" s="45"/>
      <c r="R51" s="45"/>
      <c r="S51" s="45"/>
      <c r="T51" s="45"/>
      <c r="U51" s="45"/>
      <c r="V51" s="45"/>
      <c r="W51" s="45"/>
      <c r="X51" s="45"/>
      <c r="Y51" s="45"/>
      <c r="Z51" s="45"/>
      <c r="AA51" s="4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Financial Model</vt:lpstr>
      <vt:lpstr>Profitability Analysis</vt:lpstr>
      <vt:lpstr>Assumption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SINGH</dc:creator>
  <cp:lastModifiedBy>PRASHANT SINGH</cp:lastModifiedBy>
  <dcterms:created xsi:type="dcterms:W3CDTF">2024-08-03T07:17:44Z</dcterms:created>
  <dcterms:modified xsi:type="dcterms:W3CDTF">2024-08-03T12:35:04Z</dcterms:modified>
</cp:coreProperties>
</file>