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\PycharmProjects\TS model\"/>
    </mc:Choice>
  </mc:AlternateContent>
  <xr:revisionPtr revIDLastSave="0" documentId="13_ncr:1_{B3E1376F-63C3-453E-8C31-5FB83496C919}" xr6:coauthVersionLast="47" xr6:coauthVersionMax="47" xr10:uidLastSave="{00000000-0000-0000-0000-000000000000}"/>
  <bookViews>
    <workbookView xWindow="-110" yWindow="-110" windowWidth="19420" windowHeight="10300" activeTab="2" xr2:uid="{6AC0AC8E-799D-4CBC-A942-5916F1E249BA}"/>
  </bookViews>
  <sheets>
    <sheet name="Details" sheetId="1" r:id="rId1"/>
    <sheet name="Distance Matrix" sheetId="2" r:id="rId2"/>
    <sheet name="Dem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B9" i="3"/>
  <c r="C8" i="3"/>
  <c r="B8" i="3"/>
  <c r="C7" i="3"/>
  <c r="B7" i="3"/>
  <c r="C6" i="3"/>
  <c r="B6" i="3"/>
  <c r="C5" i="3"/>
  <c r="B5" i="3"/>
  <c r="C4" i="3"/>
  <c r="B4" i="3"/>
  <c r="C3" i="3"/>
  <c r="B3" i="3"/>
</calcChain>
</file>

<file path=xl/sharedStrings.xml><?xml version="1.0" encoding="utf-8"?>
<sst xmlns="http://schemas.openxmlformats.org/spreadsheetml/2006/main" count="21" uniqueCount="20">
  <si>
    <t>Stores</t>
  </si>
  <si>
    <t>Conv. Trucks</t>
  </si>
  <si>
    <t xml:space="preserve">Elec. Trucks </t>
  </si>
  <si>
    <t>4,5,6,7,8,9,10</t>
  </si>
  <si>
    <t>W</t>
  </si>
  <si>
    <t>S1</t>
  </si>
  <si>
    <t>S2</t>
  </si>
  <si>
    <t>S3</t>
  </si>
  <si>
    <t>S4</t>
  </si>
  <si>
    <t>S5</t>
  </si>
  <si>
    <t>S6</t>
  </si>
  <si>
    <t>S7</t>
  </si>
  <si>
    <t>Store</t>
  </si>
  <si>
    <t>Demand1</t>
  </si>
  <si>
    <t>Demand2</t>
  </si>
  <si>
    <t>P_start</t>
  </si>
  <si>
    <t>P_end</t>
  </si>
  <si>
    <t>D_start</t>
  </si>
  <si>
    <t>D_end</t>
  </si>
  <si>
    <t>Node_ID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</si>
</sst>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7DF5-27A9-4FF1-A9B8-D8F28285F75A}">
  <dimension ref="A1:C3"/>
  <sheetViews>
    <sheetView workbookViewId="0">
      <selection activeCell="A4" sqref="A4"/>
    </sheetView>
  </sheetViews>
  <sheetFormatPr defaultRowHeight="14.5" x14ac:dyDescent="0.35"/>
  <sheetData>
    <row r="1" spans="1:3" x14ac:dyDescent="0.35">
      <c r="A1" t="s">
        <v>0</v>
      </c>
      <c r="B1">
        <v>7</v>
      </c>
      <c r="C1" t="s">
        <v>3</v>
      </c>
    </row>
    <row r="2" spans="1:3" x14ac:dyDescent="0.35">
      <c r="A2" t="s">
        <v>1</v>
      </c>
      <c r="B2">
        <v>5</v>
      </c>
    </row>
    <row r="3" spans="1:3" x14ac:dyDescent="0.35">
      <c r="A3" t="s">
        <v>2</v>
      </c>
      <c r="B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0031-2B58-4F74-9562-BA5279693BD7}">
  <dimension ref="A1:J10"/>
  <sheetViews>
    <sheetView workbookViewId="0">
      <selection activeCell="L12" sqref="L12"/>
    </sheetView>
  </sheetViews>
  <sheetFormatPr defaultRowHeight="14.5" x14ac:dyDescent="0.35"/>
  <sheetData>
    <row r="1" spans="1:10" x14ac:dyDescent="0.35">
      <c r="A1" t="s">
        <v>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5">
      <c r="A2" t="s">
        <v>4</v>
      </c>
      <c r="B2">
        <v>0</v>
      </c>
      <c r="C2">
        <v>180</v>
      </c>
      <c r="D2">
        <v>130</v>
      </c>
      <c r="E2">
        <v>240</v>
      </c>
      <c r="F2">
        <v>210</v>
      </c>
      <c r="G2">
        <v>220</v>
      </c>
      <c r="H2">
        <v>170</v>
      </c>
      <c r="I2">
        <v>180</v>
      </c>
      <c r="J2">
        <v>0</v>
      </c>
    </row>
    <row r="3" spans="1:10" x14ac:dyDescent="0.35">
      <c r="A3" t="s">
        <v>5</v>
      </c>
      <c r="B3">
        <v>180</v>
      </c>
      <c r="C3">
        <v>0</v>
      </c>
      <c r="D3">
        <v>20</v>
      </c>
      <c r="E3">
        <v>25</v>
      </c>
      <c r="F3">
        <v>30</v>
      </c>
      <c r="G3">
        <v>26</v>
      </c>
      <c r="H3">
        <v>35</v>
      </c>
      <c r="I3">
        <v>15</v>
      </c>
      <c r="J3">
        <v>180</v>
      </c>
    </row>
    <row r="4" spans="1:10" x14ac:dyDescent="0.35">
      <c r="A4" t="s">
        <v>6</v>
      </c>
      <c r="B4">
        <v>130</v>
      </c>
      <c r="C4">
        <v>20</v>
      </c>
      <c r="D4">
        <v>0</v>
      </c>
      <c r="E4">
        <v>15</v>
      </c>
      <c r="F4">
        <v>18</v>
      </c>
      <c r="G4">
        <v>20</v>
      </c>
      <c r="H4">
        <v>25</v>
      </c>
      <c r="I4">
        <v>24</v>
      </c>
      <c r="J4">
        <v>130</v>
      </c>
    </row>
    <row r="5" spans="1:10" x14ac:dyDescent="0.35">
      <c r="A5" t="s">
        <v>7</v>
      </c>
      <c r="B5">
        <v>240</v>
      </c>
      <c r="C5">
        <v>25</v>
      </c>
      <c r="D5">
        <v>15</v>
      </c>
      <c r="E5">
        <v>0</v>
      </c>
      <c r="F5">
        <v>20</v>
      </c>
      <c r="G5">
        <v>24</v>
      </c>
      <c r="H5">
        <v>23</v>
      </c>
      <c r="I5">
        <v>21</v>
      </c>
      <c r="J5">
        <v>240</v>
      </c>
    </row>
    <row r="6" spans="1:10" x14ac:dyDescent="0.35">
      <c r="A6" t="s">
        <v>8</v>
      </c>
      <c r="B6">
        <v>210</v>
      </c>
      <c r="C6">
        <v>30</v>
      </c>
      <c r="D6">
        <v>18</v>
      </c>
      <c r="E6">
        <v>20</v>
      </c>
      <c r="F6">
        <v>0</v>
      </c>
      <c r="G6">
        <v>25</v>
      </c>
      <c r="H6">
        <v>23</v>
      </c>
      <c r="I6">
        <v>20</v>
      </c>
      <c r="J6">
        <v>210</v>
      </c>
    </row>
    <row r="7" spans="1:10" x14ac:dyDescent="0.35">
      <c r="A7" t="s">
        <v>9</v>
      </c>
      <c r="B7">
        <v>220</v>
      </c>
      <c r="C7">
        <v>26</v>
      </c>
      <c r="D7">
        <v>20</v>
      </c>
      <c r="E7">
        <v>24</v>
      </c>
      <c r="F7">
        <v>25</v>
      </c>
      <c r="G7">
        <v>0</v>
      </c>
      <c r="H7">
        <v>15</v>
      </c>
      <c r="I7">
        <v>18</v>
      </c>
      <c r="J7">
        <v>220</v>
      </c>
    </row>
    <row r="8" spans="1:10" x14ac:dyDescent="0.35">
      <c r="A8" t="s">
        <v>10</v>
      </c>
      <c r="B8">
        <v>170</v>
      </c>
      <c r="C8">
        <v>35</v>
      </c>
      <c r="D8">
        <v>25</v>
      </c>
      <c r="E8">
        <v>23</v>
      </c>
      <c r="F8">
        <v>23</v>
      </c>
      <c r="G8">
        <v>15</v>
      </c>
      <c r="H8">
        <v>0</v>
      </c>
      <c r="I8">
        <v>20</v>
      </c>
      <c r="J8">
        <v>170</v>
      </c>
    </row>
    <row r="9" spans="1:10" x14ac:dyDescent="0.35">
      <c r="A9" t="s">
        <v>11</v>
      </c>
      <c r="B9">
        <v>180</v>
      </c>
      <c r="C9">
        <v>15</v>
      </c>
      <c r="D9">
        <v>24</v>
      </c>
      <c r="E9">
        <v>21</v>
      </c>
      <c r="F9">
        <v>20</v>
      </c>
      <c r="G9">
        <v>18</v>
      </c>
      <c r="H9">
        <v>20</v>
      </c>
      <c r="I9">
        <v>0</v>
      </c>
      <c r="J9">
        <v>180</v>
      </c>
    </row>
    <row r="10" spans="1:10" x14ac:dyDescent="0.35">
      <c r="A10" t="s">
        <v>4</v>
      </c>
      <c r="B10">
        <v>0</v>
      </c>
      <c r="C10">
        <v>180</v>
      </c>
      <c r="D10">
        <v>130</v>
      </c>
      <c r="E10">
        <v>240</v>
      </c>
      <c r="F10">
        <v>210</v>
      </c>
      <c r="G10">
        <v>220</v>
      </c>
      <c r="H10">
        <v>170</v>
      </c>
      <c r="I10">
        <v>180</v>
      </c>
      <c r="J10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9F3-1071-4733-821B-D0D61FA3795C}">
  <dimension ref="A1:G10"/>
  <sheetViews>
    <sheetView tabSelected="1" workbookViewId="0">
      <selection activeCell="K7" sqref="K7"/>
    </sheetView>
  </sheetViews>
  <sheetFormatPr defaultRowHeight="14.5" x14ac:dyDescent="0.35"/>
  <sheetData>
    <row r="1" spans="1:7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10</v>
      </c>
      <c r="G2">
        <v>12</v>
      </c>
    </row>
    <row r="3" spans="1:7" x14ac:dyDescent="0.35">
      <c r="A3">
        <v>1</v>
      </c>
      <c r="B3">
        <f>5497+5704</f>
        <v>11201</v>
      </c>
      <c r="C3">
        <f>322+345</f>
        <v>667</v>
      </c>
      <c r="D3">
        <v>10</v>
      </c>
      <c r="E3">
        <v>12</v>
      </c>
      <c r="F3">
        <v>15</v>
      </c>
      <c r="G3">
        <v>19</v>
      </c>
    </row>
    <row r="4" spans="1:7" x14ac:dyDescent="0.35">
      <c r="A4">
        <v>2</v>
      </c>
      <c r="B4">
        <f>6072+9177</f>
        <v>15249</v>
      </c>
      <c r="C4">
        <f>414+460</f>
        <v>874</v>
      </c>
      <c r="D4">
        <v>10</v>
      </c>
      <c r="E4">
        <v>12</v>
      </c>
      <c r="F4">
        <v>16</v>
      </c>
      <c r="G4">
        <v>19</v>
      </c>
    </row>
    <row r="5" spans="1:7" x14ac:dyDescent="0.35">
      <c r="A5">
        <v>3</v>
      </c>
      <c r="B5">
        <f>11632+10235</f>
        <v>21867</v>
      </c>
      <c r="C5">
        <f>345*2</f>
        <v>690</v>
      </c>
      <c r="D5">
        <v>10</v>
      </c>
      <c r="E5">
        <v>12</v>
      </c>
      <c r="F5">
        <v>17</v>
      </c>
      <c r="G5">
        <v>19</v>
      </c>
    </row>
    <row r="6" spans="1:7" x14ac:dyDescent="0.35">
      <c r="A6">
        <v>4</v>
      </c>
      <c r="B6">
        <f>9568+5842+6716</f>
        <v>22126</v>
      </c>
      <c r="C6">
        <f>552+230+368</f>
        <v>1150</v>
      </c>
      <c r="D6">
        <v>10</v>
      </c>
      <c r="E6">
        <v>12</v>
      </c>
      <c r="F6">
        <v>17</v>
      </c>
      <c r="G6">
        <v>19</v>
      </c>
    </row>
    <row r="7" spans="1:7" x14ac:dyDescent="0.35">
      <c r="A7">
        <v>5</v>
      </c>
      <c r="B7">
        <f>7153+5244+8257+9292</f>
        <v>29946</v>
      </c>
      <c r="C7">
        <f>391+437+299+562</f>
        <v>1689</v>
      </c>
      <c r="D7">
        <v>10</v>
      </c>
      <c r="E7">
        <v>12</v>
      </c>
      <c r="F7">
        <v>12</v>
      </c>
      <c r="G7">
        <v>19</v>
      </c>
    </row>
    <row r="8" spans="1:7" x14ac:dyDescent="0.35">
      <c r="A8">
        <v>6</v>
      </c>
      <c r="B8">
        <f>5175+4292</f>
        <v>9467</v>
      </c>
      <c r="C8">
        <f>299+562</f>
        <v>861</v>
      </c>
      <c r="D8">
        <v>10</v>
      </c>
      <c r="E8">
        <v>12</v>
      </c>
      <c r="F8">
        <v>17</v>
      </c>
      <c r="G8">
        <v>19</v>
      </c>
    </row>
    <row r="9" spans="1:7" x14ac:dyDescent="0.35">
      <c r="A9">
        <v>7</v>
      </c>
      <c r="B9">
        <f>11293+5292</f>
        <v>16585</v>
      </c>
      <c r="C9">
        <f>552+563</f>
        <v>1115</v>
      </c>
      <c r="D9">
        <v>10</v>
      </c>
      <c r="E9">
        <v>12</v>
      </c>
      <c r="F9">
        <v>16</v>
      </c>
      <c r="G9">
        <v>19</v>
      </c>
    </row>
    <row r="10" spans="1:7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19</v>
      </c>
      <c r="G10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Distance Matrix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Kale</dc:creator>
  <cp:lastModifiedBy>Aakash Kale</cp:lastModifiedBy>
  <dcterms:created xsi:type="dcterms:W3CDTF">2023-11-26T16:03:08Z</dcterms:created>
  <dcterms:modified xsi:type="dcterms:W3CDTF">2023-11-27T15:30:30Z</dcterms:modified>
</cp:coreProperties>
</file>