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ratham Sachdeva\Desktop\"/>
    </mc:Choice>
  </mc:AlternateContent>
  <xr:revisionPtr revIDLastSave="0" documentId="8_{781F4F5D-04E2-49F4-B70B-86A65B861F27}" xr6:coauthVersionLast="47" xr6:coauthVersionMax="47" xr10:uidLastSave="{00000000-0000-0000-0000-000000000000}"/>
  <workbookProtection lockStructure="1"/>
  <bookViews>
    <workbookView xWindow="-108" yWindow="-108" windowWidth="23256" windowHeight="1245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7" l="1" a="1"/>
  <c r="H6" i="7" s="1"/>
  <c r="I6" i="7" a="1"/>
  <c r="I6" i="7" s="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3" i="1"/>
  <c r="M2"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3"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<sst xmlns="http://schemas.openxmlformats.org/spreadsheetml/2006/main" count="961" uniqueCount="427">
  <si>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</si>
  <si>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</si>
  <si>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</si>
  <si>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</si>
  <si>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</si>
  <si>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</si>
  <si>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</si>
  <si>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</si>
  <si>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</si>
  <si>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</si>
  <si>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</si>
  <si>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</si>
  <si>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</si>
  <si>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</si>
  <si>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</si>
  <si>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</si>
  <si>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</si>
  <si>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</si>
  <si>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</si>
  <si>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</si>
  <si>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</si>
  <si>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</si>
  <si>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</si>
  <si>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</si>
  <si>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</si>
  <si>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</si>
  <si>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</si>
  <si>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</si>
  <si>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</si>
  <si>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</si>
  <si>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</si>
  <si>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</si>
  <si>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</si>
  <si>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</si>
  <si>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</si>
  <si>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</si>
  <si>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</si>
  <si>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</si>
  <si>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</si>
  <si>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</si>
  <si>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</si>
  <si>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</si>
  <si>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</si>
  <si>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</si>
  <si>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</si>
  <si>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</si>
  <si>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</si>
  <si>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</si>
  <si>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</si>
  <si>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</si>
  <si>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</si>
  <si>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</si>
  <si>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</si>
  <si>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</si>
  <si>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</si>
  <si>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</si>
  <si>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</si>
  <si>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</si>
  <si>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</si>
  <si>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</si>
  <si>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</si>
  <si>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</si>
  <si>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</si>
  <si>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</si>
  <si>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</si>
  <si>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</si>
  <si>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</si>
  <si>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</si>
  <si>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</si>
  <si>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</si>
  <si>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</si>
  <si>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</si>
  <si>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</si>
  <si>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</si>
  <si>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</si>
  <si>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</si>
  <si>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</si>
  <si>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</si>
  <si>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</si>
  <si>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</si>
  <si>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</si>
  <si>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</si>
  <si>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</si>
  <si>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</si>
  <si>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</si>
  <si>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</si>
  <si>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</si>
  <si>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</si>
  <si>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</si>
  <si>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</si>
  <si>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</si>
  <si>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</si>
  <si>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</si>
  <si>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</si>
  <si>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</si>
  <si>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</si>
  <si>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</si>
  <si>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</si>
  <si>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</si>
  <si>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</si>
  <si>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</si>
  <si>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</si>
  <si>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</si>
  <si>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</si>
  <si>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</si>
  <si>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</si>
  <si>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</si>
  <si>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</si>
  <si>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</si>
  <si>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</si>
  <si>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</si>
  <si>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</si>
  <si>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</si>
  <si>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</si>
  <si>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</si>
  <si>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</si>
  <si>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</si>
  <si>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</si>
  <si>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</si>
  <si>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</si>
  <si>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</si>
  <si>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</si>
  <si>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</si>
  <si>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</si>
  <si>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</si>
  <si>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</si>
  <si>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</si>
  <si>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</si>
  <si>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</si>
  <si>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</si>
  <si>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</si>
  <si>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</si>
  <si>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</si>
  <si>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</si>
  <si>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</si>
  <si>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</si>
  <si>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</si>
  <si>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</si>
  <si>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</si>
  <si>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</si>
  <si>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</si>
  <si>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</si>
  <si>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</si>
  <si>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</si>
  <si>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</si>
  <si>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</si>
  <si>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</si>
  <si>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</si>
  <si>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</si>
  <si>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</si>
  <si>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</si>
  <si>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</si>
  <si>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</si>
  <si>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</si>
  <si>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</si>
  <si>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</si>
  <si>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</si>
  <si>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</si>
  <si>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</si>
  <si>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</si>
  <si>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</si>
  <si>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</si>
  <si>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</si>
  <si>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</si>
  <si>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</si>
  <si>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</si>
  <si>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</si>
  <si>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</si>
  <si>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</si>
  <si>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</si>
  <si>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</si>
  <si>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</si>
  <si>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</si>
  <si>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</si>
  <si>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</si>
  <si>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</si>
  <si>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</si>
  <si>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</si>
  <si>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</si>
  <si>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</si>
  <si>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</si>
  <si>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</si>
  <si>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</si>
  <si>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</si>
  <si>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</si>
  <si>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</si>
  <si>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</si>
  <si>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</si>
  <si>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</si>
  <si>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</si>
  <si>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</si>
  <si>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</si>
  <si>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</si>
  <si>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</si>
  <si>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</si>
  <si>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</si>
  <si>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</si>
  <si>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</si>
  <si>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</si>
  <si>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</si>
  <si>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</si>
  <si>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</si>
  <si>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</si>
  <si>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</si>
  <si>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</si>
  <si>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</si>
  <si>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</si>
  <si>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</si>
  <si>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</si>
  <si>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</si>
  <si>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</si>
  <si>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</si>
  <si>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</si>
  <si>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</si>
  <si>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</si>
  <si>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</si>
  <si>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</si>
  <si>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</si>
  <si>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</si>
  <si>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</si>
  <si>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</si>
  <si>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</si>
  <si>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</si>
  <si>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</si>
  <si>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</si>
  <si>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</si>
  <si>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</si>
  <si>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</si>
  <si>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</si>
  <si>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</si>
  <si>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</si>
  <si>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</si>
  <si>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</si>
  <si>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</si>
  <si>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</si>
  <si>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</si>
  <si>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</si>
  <si>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</si>
  <si>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</si>
  <si>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</si>
  <si>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</si>
  <si>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</si>
  <si>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</si>
  <si>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</si>
  <si>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</si>
  <si>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</si>
  <si>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</si>
  <si>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</si>
  <si>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</si>
  <si>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</si>
  <si>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</si>
  <si>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</si>
  <si>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</si>
  <si>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</si>
  <si>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</si>
  <si>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</si>
  <si>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</si>
  <si>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</si>
  <si>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</si>
  <si>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</si>
  <si>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</si>
  <si>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</si>
  <si>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</si>
  <si>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</si>
  <si>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</si>
  <si>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</si>
  <si>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</si>
  <si>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</si>
  <si>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</si>
  <si>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</si>
  <si>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</si>
  <si>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</si>
  <si>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</si>
  <si>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</si>
  <si>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</si>
  <si>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</si>
  <si>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</si>
  <si>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</si>
  <si>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</si>
  <si>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</si>
  <si>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</si>
  <si>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</si>
  <si>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</si>
  <si>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Grand Total</t>
  </si>
  <si>
    <t>Column Labels</t>
  </si>
  <si>
    <t>Count of FULL NAME</t>
  </si>
  <si>
    <t>(All)</t>
  </si>
  <si>
    <t>MS. ANNIE ABBOTT</t>
  </si>
  <si>
    <t>MS. AURELIE LIESUCHKE</t>
  </si>
  <si>
    <t>SR. TOMAS FERREIRA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</si>
  <si>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</si>
  <si>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</si>
  <si>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</si>
  <si>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</si>
  <si>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</si>
  <si>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</si>
  <si>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</si>
  <si>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</si>
  <si>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</si>
  <si>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</si>
  <si>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</si>
  <si>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</si>
  <si>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</si>
  <si>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</si>
  <si>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</si>
  <si>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</si>
  <si>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</si>
  <si>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</si>
  <si>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</si>
  <si>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</si>
  <si>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</si>
  <si>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</si>
  <si>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</si>
  <si>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</si>
  <si>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</si>
  <si>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</si>
  <si>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</si>
  <si>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</si>
  <si>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</si>
  <si>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</si>
  <si>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</si>
  <si>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</si>
  <si>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</si>
  <si>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</si>
  <si>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</si>
  <si>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CANTU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</si>
  <si>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</si>
  <si>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</si>
  <si>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</si>
  <si>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</si>
  <si>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</si>
  <si>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</si>
  <si>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</si>
  <si>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</si>
  <si>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</si>
  <si>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</si>
  <si>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PONTES SOBRINHO</t>
  </si>
  <si>
    <t>1955</t>
  </si>
  <si>
    <t>1960</t>
  </si>
  <si>
    <t>1964</t>
  </si>
  <si>
    <t>1965</t>
  </si>
  <si>
    <t>1966</t>
  </si>
  <si>
    <t>1968</t>
  </si>
  <si>
    <t>1970</t>
  </si>
  <si>
    <t>1971</t>
  </si>
  <si>
    <t>1974</t>
  </si>
  <si>
    <t>1975</t>
  </si>
  <si>
    <t>1977</t>
  </si>
  <si>
    <t>1978</t>
  </si>
  <si>
    <t>1979</t>
  </si>
  <si>
    <t>1989</t>
  </si>
  <si>
    <t>1990</t>
  </si>
  <si>
    <t>1992</t>
  </si>
  <si>
    <t>1994</t>
  </si>
  <si>
    <t>1997</t>
  </si>
  <si>
    <t>1999</t>
  </si>
  <si>
    <t>1959</t>
  </si>
  <si>
    <t>1963</t>
  </si>
  <si>
    <t>1969</t>
  </si>
  <si>
    <t>1972</t>
  </si>
  <si>
    <t>1973</t>
  </si>
  <si>
    <t>1976</t>
  </si>
  <si>
    <t>1980</t>
  </si>
  <si>
    <t>1981</t>
  </si>
  <si>
    <t>1982</t>
  </si>
  <si>
    <t>1983</t>
  </si>
  <si>
    <t>1984</t>
  </si>
  <si>
    <t>1986</t>
  </si>
  <si>
    <t>1987</t>
  </si>
  <si>
    <t>1988</t>
  </si>
  <si>
    <t>1993</t>
  </si>
  <si>
    <t>1996</t>
  </si>
  <si>
    <t>Years (BIRTHDATE)</t>
  </si>
  <si>
    <t>COUNTRY</t>
  </si>
  <si>
    <t>TASK-1</t>
  </si>
  <si>
    <t>TASK-2</t>
  </si>
  <si>
    <t>Oliviera.Laura@xyz.com</t>
  </si>
  <si>
    <t>Polanco.Hadalgo@xyz.com</t>
  </si>
  <si>
    <t>Tercero.Hidalgo@xyz.com</t>
  </si>
  <si>
    <t>Abshire.Tia@xyz.org</t>
  </si>
  <si>
    <t>Bins.Shanny@xyz.org</t>
  </si>
  <si>
    <t>Gaylord.Jason@xyz.org</t>
  </si>
  <si>
    <t>Olson.Annabell@xyz.org</t>
  </si>
  <si>
    <t>Raynor.Earnestine@xyz.org</t>
  </si>
  <si>
    <t>Runolfsdottir.Isabel@xyz.org</t>
  </si>
  <si>
    <t>Sauer.Kendrick@xyz.org</t>
  </si>
  <si>
    <t>Upton.Jena@xyz.org</t>
  </si>
  <si>
    <t>Kade.Baruch@xyz.com</t>
  </si>
  <si>
    <t>Rosemann.Liesbeth@xyz.com</t>
  </si>
  <si>
    <t>Wesack.Barney@xyz.com</t>
  </si>
  <si>
    <t>Filho.Tomas@xyz.com</t>
  </si>
  <si>
    <t>Sobrinho.Adriano@xyz.com</t>
  </si>
  <si>
    <t>Chevalier.Laure-Alix@xyz.com</t>
  </si>
  <si>
    <t>Durand.Paulette@xyz.com</t>
  </si>
  <si>
    <t>Hoarau-Guyon.Bernard@xyz.com</t>
  </si>
  <si>
    <t>Lebrun-Brun.Benjamin@xyz.com</t>
  </si>
  <si>
    <t>Lenoir.Arthur@xyz.com</t>
  </si>
  <si>
    <t>Lenoir.Victor@xyz.com</t>
  </si>
  <si>
    <t>Maillard.Antoine@xyz.com</t>
  </si>
  <si>
    <t>Moreau.Valentine@xyz.com</t>
  </si>
  <si>
    <t>Toussaint.Claude@xyz.com</t>
  </si>
  <si>
    <t>Birnbaum.Lothar@xyz.com</t>
  </si>
  <si>
    <t>Schotin.Milena@xyz.com</t>
  </si>
  <si>
    <t>Stolze.Pietro@xyz.com</t>
  </si>
  <si>
    <t>Tlustek.Richard @xyz.com</t>
  </si>
  <si>
    <t>Weinhae.Helmut@xyz.com</t>
  </si>
  <si>
    <t>Pham.Ryan@xyz.com</t>
  </si>
  <si>
    <t>Prins.Elize@xyz.com</t>
  </si>
  <si>
    <t>Rotteveel.Elise@xyz.com</t>
  </si>
  <si>
    <t>Banda.Isabel@xyz.com</t>
  </si>
  <si>
    <t>Garza.Ainhoa@xyz.com</t>
  </si>
  <si>
    <t>Mateos.Carolota@xyz.com</t>
  </si>
  <si>
    <t>Palsson.Berndt@xyz.com</t>
  </si>
  <si>
    <t>Soderberg.Mirjam@xyz.com</t>
  </si>
  <si>
    <t>Murphy.Ethan@xyz.org</t>
  </si>
  <si>
    <t>Scott.Megan@xyz.org</t>
  </si>
  <si>
    <t>Simpson.Toby@xyz.org</t>
  </si>
  <si>
    <t>Stevens.Amelia@xyz.org</t>
  </si>
  <si>
    <t>Wood.Ashley@xyz.org</t>
  </si>
  <si>
    <t>Abbott.Annie@xyz.org</t>
  </si>
  <si>
    <t>Borer.Jaydon@xyz.org</t>
  </si>
  <si>
    <t>Cruickshank.Darby@xyz.org</t>
  </si>
  <si>
    <t>Eichmann.Amiya@xyz.org</t>
  </si>
  <si>
    <t>Liesuchke.Aurelie@xyz.org</t>
  </si>
  <si>
    <t>Lynch.Moriah @xyz.org</t>
  </si>
  <si>
    <t>Rau.Pierce@xyz.org</t>
  </si>
  <si>
    <t>QUESTION-3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</si>
</sst>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mmm/yyyy"/>
    <numFmt numFmtId="167" formatCode="0\ &quot;kg&quot;"/>
    <numFmt numFmtId="168" formatCode="[&lt;=100000]\ 0.00,\ &quot;K&quot;;\ 0.0,\ &quot;K&quot;"/>
  </numFmts>
  <fonts count="15"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
      <b/>
      <u/>
      <sz val="11"/>
      <color theme="8" tint="-0.499984740745262"/>
      <name val="Calibri"/>
      <family val="2"/>
      <scheme val="minor"/>
    </font>
    <font>
      <b/>
      <sz val="16"/>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996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9">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7" borderId="1" xfId="0" applyFill="1" applyBorder="1"/>
    <xf numFmtId="0" fontId="0" fillId="9" borderId="1" xfId="0" applyFill="1" applyBorder="1"/>
    <xf numFmtId="0" fontId="0" fillId="7" borderId="1" xfId="0" applyFill="1" applyBorder="1" applyAlignment="1">
      <alignment horizontal="left"/>
    </xf>
    <xf numFmtId="0" fontId="1" fillId="9" borderId="1" xfId="0" applyFont="1" applyFill="1" applyBorder="1" applyAlignment="1">
      <alignment horizontal="left"/>
    </xf>
    <xf numFmtId="0" fontId="12" fillId="9" borderId="1" xfId="0" applyFont="1" applyFill="1" applyBorder="1" applyAlignment="1">
      <alignment horizontal="left"/>
    </xf>
    <xf numFmtId="0" fontId="12" fillId="9" borderId="1" xfId="0" applyFont="1" applyFill="1" applyBorder="1"/>
    <xf numFmtId="0" fontId="1" fillId="9" borderId="1" xfId="0" applyFont="1" applyFill="1" applyBorder="1" applyAlignment="1">
      <alignment horizontal="center"/>
    </xf>
    <xf numFmtId="0" fontId="13" fillId="3" borderId="0" xfId="0" applyFont="1" applyFill="1"/>
    <xf numFmtId="0" fontId="13" fillId="0" borderId="0" xfId="0" applyFont="1"/>
    <xf numFmtId="0" fontId="13" fillId="8" borderId="0" xfId="0" applyFont="1" applyFill="1"/>
    <xf numFmtId="0" fontId="14" fillId="2" borderId="0" xfId="0" applyFont="1" applyFill="1"/>
  </cellXfs>
  <cellStyles count="1">
    <cellStyle name="Normal" xfId="0" builtinId="0"/>
  </cellStyles>
  <dxfs count="38">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bgColor rgb="FFFF9966"/>
        </patternFill>
      </fill>
    </dxf>
    <dxf>
      <fill>
        <patternFill>
          <bgColor rgb="FFFF9966"/>
        </patternFill>
      </fill>
    </dxf>
    <dxf>
      <fill>
        <patternFill>
          <bgColor rgb="FFFF9966"/>
        </patternFill>
      </fill>
    </dxf>
    <dxf>
      <fill>
        <patternFill>
          <bgColor rgb="FFFF9966"/>
        </patternFill>
      </fill>
    </dxf>
    <dxf>
      <fill>
        <patternFill>
          <bgColor rgb="FFFF9966"/>
        </patternFill>
      </fill>
    </dxf>
    <dxf>
      <fill>
        <patternFill patternType="solid">
          <bgColor rgb="FFFF0066"/>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F9966"/>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ham Sachdeva" refreshedDate="45518.651661342592" createdVersion="8" refreshedVersion="8" minRefreshableVersion="3" recordCount="50" xr:uid="{59C120E9-05AA-4ABE-B940-16E2BC5CDC1C}">
  <cacheSource type="worksheet">
    <worksheetSource ref="A1:S51" sheet="SPORTSMEN"/>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662512-9464-4BBF-8561-2F7D1804DBB3}" name="PivotTable2"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COUNTRY">
  <location ref="B3:D16" firstHeaderRow="1" firstDataRow="2" firstDataCol="1"/>
  <pivotFields count="22">
    <pivotField numFmtId="165" showAll="0"/>
    <pivotField dataField="1" showAll="0"/>
    <pivotField showAll="0"/>
    <pivotField showAll="0"/>
    <pivotField showAll="0"/>
    <pivotField showAll="0"/>
    <pivotField numFmtId="166"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numFmtId="168"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2">
    <i>
      <x/>
    </i>
    <i>
      <x v="1"/>
    </i>
    <i>
      <x v="2"/>
    </i>
    <i>
      <x v="3"/>
    </i>
    <i>
      <x v="4"/>
    </i>
    <i>
      <x v="5"/>
    </i>
    <i>
      <x v="6"/>
    </i>
    <i>
      <x v="7"/>
    </i>
    <i>
      <x v="8"/>
    </i>
    <i>
      <x v="9"/>
    </i>
    <i>
      <x v="10"/>
    </i>
    <i t="grand">
      <x/>
    </i>
  </rowItems>
  <colFields count="1">
    <field x="8"/>
  </colFields>
  <colItems count="2">
    <i>
      <x/>
    </i>
    <i>
      <x v="1"/>
    </i>
  </colItems>
  <dataFields count="1">
    <dataField name="Count of FULL NAME" fld="1" subtotal="count" baseField="0" baseItem="0"/>
  </dataFields>
  <formats count="17">
    <format dxfId="37">
      <pivotArea type="all" dataOnly="0" outline="0" fieldPosition="0"/>
    </format>
    <format dxfId="36">
      <pivotArea outline="0" collapsedLevelsAreSubtotals="1" fieldPosition="0"/>
    </format>
    <format dxfId="35">
      <pivotArea type="origin" dataOnly="0" labelOnly="1" outline="0" fieldPosition="0"/>
    </format>
    <format dxfId="34">
      <pivotArea field="8" type="button" dataOnly="0" labelOnly="1" outline="0" axis="axisCol" fieldPosition="0"/>
    </format>
    <format dxfId="33">
      <pivotArea type="topRight" dataOnly="0" labelOnly="1" outline="0" fieldPosition="0"/>
    </format>
    <format dxfId="32">
      <pivotArea field="10" type="button" dataOnly="0" labelOnly="1" outline="0" axis="axisRow" fieldPosition="0"/>
    </format>
    <format dxfId="31">
      <pivotArea dataOnly="0" labelOnly="1" fieldPosition="0">
        <references count="1">
          <reference field="10" count="0"/>
        </references>
      </pivotArea>
    </format>
    <format dxfId="30">
      <pivotArea dataOnly="0" labelOnly="1" grandRow="1" outline="0" fieldPosition="0"/>
    </format>
    <format dxfId="29">
      <pivotArea dataOnly="0" labelOnly="1" fieldPosition="0">
        <references count="1">
          <reference field="8" count="0"/>
        </references>
      </pivotArea>
    </format>
    <format dxfId="9">
      <pivotArea type="origin" dataOnly="0" labelOnly="1" outline="0" fieldPosition="0"/>
    </format>
    <format dxfId="8">
      <pivotArea type="origin" dataOnly="0" labelOnly="1" outline="0" fieldPosition="0"/>
    </format>
    <format dxfId="7">
      <pivotArea field="8" type="button" dataOnly="0" labelOnly="1" outline="0" axis="axisCol" fieldPosition="0"/>
    </format>
    <format dxfId="6">
      <pivotArea type="topRight" dataOnly="0" labelOnly="1" outline="0" fieldPosition="0"/>
    </format>
    <format dxfId="5">
      <pivotArea field="10" type="button" dataOnly="0" labelOnly="1" outline="0" axis="axisRow" fieldPosition="0"/>
    </format>
    <format dxfId="4">
      <pivotArea dataOnly="0" labelOnly="1" fieldPosition="0">
        <references count="1">
          <reference field="8" count="0"/>
        </references>
      </pivotArea>
    </format>
    <format dxfId="3">
      <pivotArea grandRow="1" outline="0" collapsedLevelsAreSubtotals="1" fieldPosition="0"/>
    </format>
    <format dxfId="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C8A4D7-5E30-48C6-A3F0-99806A9B3E49}"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7:H57" firstHeaderRow="1" firstDataRow="1" firstDataCol="6" rowPageCount="1" colPageCount="1"/>
  <pivotFields count="22">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s>
    </pivotField>
  </pivotFields>
  <rowFields count="6">
    <field x="0"/>
    <field x="1"/>
    <field x="10"/>
    <field x="12"/>
    <field x="8"/>
    <field x="21"/>
  </rowFields>
  <rowItems count="50">
    <i>
      <x/>
      <x v="32"/>
      <x v="10"/>
      <x/>
      <x/>
      <x v="43"/>
    </i>
    <i>
      <x v="1"/>
      <x v="33"/>
      <x v="10"/>
      <x v="18"/>
      <x/>
      <x v="38"/>
    </i>
    <i>
      <x v="2"/>
      <x v="45"/>
      <x v="3"/>
      <x v="10"/>
      <x v="1"/>
      <x v="15"/>
    </i>
    <i>
      <x v="3"/>
      <x v="34"/>
      <x v="10"/>
      <x v="7"/>
      <x/>
      <x v="21"/>
    </i>
    <i>
      <x v="4"/>
      <x v="3"/>
      <x v="10"/>
      <x v="5"/>
      <x v="1"/>
      <x v="16"/>
    </i>
    <i>
      <x v="5"/>
      <x v="26"/>
      <x v="10"/>
      <x v="19"/>
      <x v="1"/>
      <x v="38"/>
    </i>
    <i>
      <x v="6"/>
      <x v="31"/>
      <x v="10"/>
      <x v="9"/>
      <x/>
      <x v="45"/>
    </i>
    <i>
      <x v="7"/>
      <x v="27"/>
      <x v="10"/>
      <x v="30"/>
      <x v="1"/>
      <x v="9"/>
    </i>
    <i>
      <x v="8"/>
      <x v="30"/>
      <x v="9"/>
      <x v="41"/>
      <x/>
      <x v="17"/>
    </i>
    <i>
      <x v="9"/>
      <x v="28"/>
      <x v="9"/>
      <x v="38"/>
      <x v="1"/>
      <x v="10"/>
    </i>
    <i>
      <x v="10"/>
      <x v="41"/>
      <x v="9"/>
      <x v="23"/>
      <x v="1"/>
      <x v="32"/>
    </i>
    <i>
      <x v="11"/>
      <x v="29"/>
      <x v="9"/>
      <x v="49"/>
      <x/>
      <x v="23"/>
    </i>
    <i>
      <x v="12"/>
      <x v="36"/>
      <x v="9"/>
      <x v="37"/>
      <x/>
      <x v="23"/>
    </i>
    <i>
      <x v="13"/>
      <x v="11"/>
      <x v="5"/>
      <x v="47"/>
      <x v="1"/>
      <x v="5"/>
    </i>
    <i>
      <x v="14"/>
      <x v="40"/>
      <x v="5"/>
      <x v="36"/>
      <x/>
      <x v="11"/>
    </i>
    <i>
      <x v="15"/>
      <x v="12"/>
      <x v="5"/>
      <x v="4"/>
      <x v="1"/>
      <x v="15"/>
    </i>
    <i>
      <x v="16"/>
      <x v="13"/>
      <x v="5"/>
      <x v="42"/>
      <x v="1"/>
      <x v="18"/>
    </i>
    <i>
      <x v="17"/>
      <x v="14"/>
      <x v="5"/>
      <x v="44"/>
      <x v="1"/>
      <x v="5"/>
    </i>
    <i>
      <x v="18"/>
      <x v="2"/>
      <x v="1"/>
      <x v="31"/>
      <x/>
      <x v="23"/>
    </i>
    <i>
      <x v="19"/>
      <x v="24"/>
      <x v="1"/>
      <x v="12"/>
      <x v="1"/>
      <x v="22"/>
    </i>
    <i>
      <x v="20"/>
      <x v="25"/>
      <x v="1"/>
      <x v="35"/>
      <x v="1"/>
      <x v="42"/>
    </i>
    <i>
      <x v="21"/>
      <x v="1"/>
      <x v="1"/>
      <x v="25"/>
      <x/>
      <x v="10"/>
    </i>
    <i>
      <x v="22"/>
      <x v="4"/>
      <x v="1"/>
      <x v="46"/>
      <x/>
      <x v="1"/>
    </i>
    <i>
      <x v="23"/>
      <x v="5"/>
      <x v="1"/>
      <x v="3"/>
      <x/>
      <x v="45"/>
    </i>
    <i>
      <x v="24"/>
      <x v="6"/>
      <x v="1"/>
      <x v="1"/>
      <x/>
      <x v="12"/>
    </i>
    <i>
      <x v="25"/>
      <x v="35"/>
      <x v="1"/>
      <x v="34"/>
      <x/>
      <x v="24"/>
    </i>
    <i>
      <x v="26"/>
      <x v="9"/>
      <x v="2"/>
      <x v="48"/>
      <x v="1"/>
      <x v="16"/>
    </i>
    <i>
      <x v="27"/>
      <x v="10"/>
      <x v="2"/>
      <x v="14"/>
      <x v="1"/>
      <x v="28"/>
    </i>
    <i>
      <x v="28"/>
      <x v="39"/>
      <x v="2"/>
      <x v="32"/>
      <x/>
      <x v="40"/>
    </i>
    <i>
      <x v="29"/>
      <x v="23"/>
      <x v="4"/>
      <x v="22"/>
      <x/>
      <x v="25"/>
    </i>
    <i>
      <x v="30"/>
      <x v="22"/>
      <x v="4"/>
      <x v="8"/>
      <x/>
      <x v="35"/>
    </i>
    <i>
      <x v="31"/>
      <x v="21"/>
      <x v="4"/>
      <x v="6"/>
      <x/>
      <x v="16"/>
    </i>
    <i>
      <x v="32"/>
      <x v="19"/>
      <x v="4"/>
      <x v="45"/>
      <x v="1"/>
      <x v="26"/>
    </i>
    <i>
      <x v="33"/>
      <x v="20"/>
      <x v="4"/>
      <x v="17"/>
      <x v="1"/>
      <x v="27"/>
    </i>
    <i>
      <x v="34"/>
      <x v="16"/>
      <x v="4"/>
      <x v="16"/>
      <x v="1"/>
      <x v="1"/>
    </i>
    <i>
      <x v="35"/>
      <x v="17"/>
      <x v="4"/>
      <x v="15"/>
      <x v="1"/>
      <x v="21"/>
    </i>
    <i>
      <x v="36"/>
      <x v="15"/>
      <x v="4"/>
      <x v="20"/>
      <x v="1"/>
      <x v="32"/>
    </i>
    <i>
      <x v="37"/>
      <x v="18"/>
      <x v="4"/>
      <x v="13"/>
      <x v="1"/>
      <x v="29"/>
    </i>
    <i>
      <x v="38"/>
      <x v="44"/>
      <x/>
      <x v="43"/>
      <x v="1"/>
      <x v="30"/>
    </i>
    <i>
      <x v="39"/>
      <x v="43"/>
      <x/>
      <x v="28"/>
      <x v="1"/>
      <x v="34"/>
    </i>
    <i>
      <x v="40"/>
      <x v="49"/>
      <x/>
      <x v="24"/>
      <x/>
      <x v="20"/>
    </i>
    <i>
      <x v="41"/>
      <x v="46"/>
      <x v="7"/>
      <x v="11"/>
      <x/>
      <x v="36"/>
    </i>
    <i>
      <x v="42"/>
      <x v="48"/>
      <x v="7"/>
      <x v="2"/>
      <x/>
      <x v="6"/>
    </i>
    <i>
      <x v="43"/>
      <x v="47"/>
      <x v="7"/>
      <x v="21"/>
      <x/>
      <x v="11"/>
    </i>
    <i>
      <x v="44"/>
      <x v="38"/>
      <x v="6"/>
      <x v="29"/>
      <x/>
      <x v="6"/>
    </i>
    <i>
      <x v="45"/>
      <x/>
      <x v="6"/>
      <x v="27"/>
      <x v="1"/>
      <x v="19"/>
    </i>
    <i>
      <x v="46"/>
      <x v="37"/>
      <x v="6"/>
      <x v="33"/>
      <x/>
      <x v="14"/>
    </i>
    <i>
      <x v="47"/>
      <x v="7"/>
      <x v="8"/>
      <x v="40"/>
      <x/>
      <x v="43"/>
    </i>
    <i>
      <x v="48"/>
      <x v="8"/>
      <x v="8"/>
      <x v="26"/>
      <x v="1"/>
      <x v="33"/>
    </i>
    <i>
      <x v="49"/>
      <x v="42"/>
      <x v="3"/>
      <x v="39"/>
      <x v="1"/>
      <x v="39"/>
    </i>
  </rowItems>
  <colItems count="1">
    <i/>
  </colItems>
  <pageFields count="1">
    <pageField fld="16" hier="-1"/>
  </pageFields>
  <formats count="21">
    <format dxfId="28">
      <pivotArea type="all" dataOnly="0" outline="0" fieldPosition="0"/>
    </format>
    <format dxfId="27">
      <pivotArea outline="0" collapsedLevelsAreSubtotals="1" fieldPosition="0"/>
    </format>
    <format dxfId="26">
      <pivotArea type="origin" dataOnly="0" labelOnly="1" outline="0" fieldPosition="0"/>
    </format>
    <format dxfId="25">
      <pivotArea field="8" type="button" dataOnly="0" labelOnly="1" outline="0" axis="axisRow" fieldPosition="4"/>
    </format>
    <format dxfId="24">
      <pivotArea type="topRight" dataOnly="0" labelOnly="1" outline="0" fieldPosition="0"/>
    </format>
    <format dxfId="23">
      <pivotArea field="10" type="button" dataOnly="0" labelOnly="1" outline="0" axis="axisRow" fieldPosition="2"/>
    </format>
    <format dxfId="22">
      <pivotArea field="11" type="button" dataOnly="0" labelOnly="1" outline="0"/>
    </format>
    <format dxfId="21">
      <pivotArea field="1" type="button" dataOnly="0" labelOnly="1" outline="0" axis="axisRow" fieldPosition="1"/>
    </format>
    <format dxfId="20">
      <pivotArea field="17" type="button" dataOnly="0" labelOnly="1" outline="0"/>
    </format>
    <format dxfId="19">
      <pivotArea field="21" type="button" dataOnly="0" labelOnly="1" outline="0" axis="axisRow" fieldPosition="5"/>
    </format>
    <format dxfId="18">
      <pivotArea dataOnly="0" labelOnly="1" outline="0" fieldPosition="0">
        <references count="1">
          <reference field="10" count="0"/>
        </references>
      </pivotArea>
    </format>
    <format dxfId="17">
      <pivotArea type="origin" dataOnly="0" labelOnly="1" outline="0" fieldPosition="0"/>
    </format>
    <format dxfId="16">
      <pivotArea field="8" type="button" dataOnly="0" labelOnly="1" outline="0" axis="axisRow" fieldPosition="4"/>
    </format>
    <format dxfId="15">
      <pivotArea type="topRight" dataOnly="0" labelOnly="1" outline="0" fieldPosition="0"/>
    </format>
    <format dxfId="14">
      <pivotArea field="10" type="button" dataOnly="0" labelOnly="1" outline="0" axis="axisRow" fieldPosition="2"/>
    </format>
    <format dxfId="13">
      <pivotArea field="11" type="button" dataOnly="0" labelOnly="1" outline="0"/>
    </format>
    <format dxfId="12">
      <pivotArea field="1" type="button" dataOnly="0" labelOnly="1" outline="0" axis="axisRow" fieldPosition="1"/>
    </format>
    <format dxfId="11">
      <pivotArea field="17" type="button" dataOnly="0" labelOnly="1" outline="0"/>
    </format>
    <format dxfId="10">
      <pivotArea field="21" type="button" dataOnly="0" labelOnly="1" outline="0" axis="axisRow" fieldPosition="5"/>
    </format>
    <format dxfId="1">
      <pivotArea field="0" type="button" dataOnly="0" labelOnly="1" outline="0" axis="axisRow" fieldPosition="0"/>
    </format>
    <format dxfId="0">
      <pivotArea field="12" type="button" dataOnly="0" labelOnly="1" outline="0" axis="axisRow" fieldPosition="3"/>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0" t="s">
        <v>252</v>
      </c>
      <c r="C2" s="41"/>
      <c r="D2" s="42"/>
      <c r="E2" s="46" t="s">
        <v>232</v>
      </c>
    </row>
    <row r="3" spans="2:5" ht="42" customHeight="1" thickBot="1" x14ac:dyDescent="0.35">
      <c r="B3" s="43"/>
      <c r="C3" s="44"/>
      <c r="D3" s="45"/>
      <c r="E3" s="47"/>
    </row>
    <row r="4" spans="2:5" ht="8.25" customHeight="1" x14ac:dyDescent="0.3"/>
    <row r="5" spans="2:5" ht="19.5" customHeight="1" thickBot="1" x14ac:dyDescent="0.35">
      <c r="C5" s="9" t="s">
        <v>226</v>
      </c>
      <c r="D5" s="9" t="s">
        <v>223</v>
      </c>
      <c r="E5" s="10" t="s">
        <v>224</v>
      </c>
    </row>
    <row r="6" spans="2:5" ht="19.5" customHeight="1" thickBot="1" x14ac:dyDescent="0.35">
      <c r="B6" s="20" t="s">
        <v>135</v>
      </c>
      <c r="C6" s="38" t="s">
        <v>225</v>
      </c>
      <c r="D6" s="38"/>
      <c r="E6" s="39"/>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38" t="s">
        <v>242</v>
      </c>
      <c r="D13" s="38"/>
      <c r="E13" s="39"/>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0" t="s">
        <v>253</v>
      </c>
      <c r="C2" s="41"/>
      <c r="D2" s="42"/>
      <c r="E2" s="46" t="s">
        <v>232</v>
      </c>
    </row>
    <row r="3" spans="2:5" ht="42" customHeight="1" thickBot="1" x14ac:dyDescent="0.35">
      <c r="B3" s="43"/>
      <c r="C3" s="44"/>
      <c r="D3" s="45"/>
      <c r="E3" s="47"/>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38" t="s">
        <v>254</v>
      </c>
      <c r="D7" s="38"/>
      <c r="E7" s="39"/>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38" t="s">
        <v>255</v>
      </c>
      <c r="D14" s="38"/>
      <c r="E14" s="39"/>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A3" zoomScale="107"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0" t="s">
        <v>272</v>
      </c>
      <c r="C2" s="41"/>
      <c r="D2" s="42"/>
      <c r="E2" s="46" t="s">
        <v>232</v>
      </c>
    </row>
    <row r="3" spans="2:5" ht="42" customHeight="1" thickBot="1" x14ac:dyDescent="0.35">
      <c r="B3" s="43"/>
      <c r="C3" s="44"/>
      <c r="D3" s="45"/>
      <c r="E3" s="47"/>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38" t="s">
        <v>281</v>
      </c>
      <c r="D7" s="38"/>
      <c r="E7" s="39"/>
    </row>
    <row r="8" spans="2:5" x14ac:dyDescent="0.3">
      <c r="B8" s="19">
        <v>1</v>
      </c>
      <c r="C8" s="11" t="s">
        <v>227</v>
      </c>
      <c r="D8" s="12" t="s">
        <v>274</v>
      </c>
      <c r="E8" s="17" t="s">
        <v>275</v>
      </c>
    </row>
    <row r="9" spans="2:5" ht="15" customHeight="1" x14ac:dyDescent="0.3">
      <c r="B9" s="12">
        <v>2</v>
      </c>
      <c r="C9" s="11" t="s">
        <v>227</v>
      </c>
      <c r="D9" s="12"/>
      <c r="E9" s="26" t="s">
        <v>279</v>
      </c>
    </row>
    <row r="10" spans="2:5" x14ac:dyDescent="0.3">
      <c r="B10" s="12">
        <v>3</v>
      </c>
      <c r="C10" s="11" t="s">
        <v>227</v>
      </c>
      <c r="D10" s="12"/>
      <c r="E10" s="17" t="s">
        <v>276</v>
      </c>
    </row>
    <row r="11" spans="2:5" x14ac:dyDescent="0.3">
      <c r="B11" s="12">
        <v>4</v>
      </c>
      <c r="C11" s="11" t="s">
        <v>227</v>
      </c>
      <c r="D11" s="12"/>
      <c r="E11" s="17" t="s">
        <v>277</v>
      </c>
    </row>
    <row r="12" spans="2:5" x14ac:dyDescent="0.3">
      <c r="B12" s="27">
        <v>5</v>
      </c>
      <c r="C12" s="28" t="s">
        <v>227</v>
      </c>
      <c r="D12" s="27"/>
      <c r="E12" s="29" t="s">
        <v>264</v>
      </c>
    </row>
    <row r="13" spans="2:5" ht="15" thickBot="1" x14ac:dyDescent="0.35">
      <c r="B13" s="15">
        <v>5</v>
      </c>
      <c r="C13" s="14" t="s">
        <v>227</v>
      </c>
      <c r="D13" s="15" t="s">
        <v>280</v>
      </c>
      <c r="E13" s="18"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I16"/>
  <sheetViews>
    <sheetView zoomScaleNormal="100" workbookViewId="0">
      <selection activeCell="G1" sqref="B1:G1"/>
    </sheetView>
  </sheetViews>
  <sheetFormatPr defaultRowHeight="14.4" x14ac:dyDescent="0.3"/>
  <cols>
    <col min="2" max="2" width="18.77734375" bestFit="1" customWidth="1"/>
    <col min="3" max="3" width="15.5546875" bestFit="1" customWidth="1"/>
    <col min="4" max="4" width="8.21875" customWidth="1"/>
    <col min="7" max="7" width="18.5546875" customWidth="1"/>
    <col min="8" max="8" width="11.109375" customWidth="1"/>
  </cols>
  <sheetData>
    <row r="1" spans="2:9" x14ac:dyDescent="0.3">
      <c r="B1" s="55" t="s">
        <v>374</v>
      </c>
      <c r="C1" s="56"/>
      <c r="D1" s="56"/>
      <c r="E1" s="56"/>
      <c r="F1" s="56"/>
      <c r="G1" s="57" t="s">
        <v>375</v>
      </c>
    </row>
    <row r="3" spans="2:9" x14ac:dyDescent="0.3">
      <c r="B3" s="49" t="s">
        <v>285</v>
      </c>
      <c r="C3" s="49" t="s">
        <v>284</v>
      </c>
      <c r="D3" s="49"/>
    </row>
    <row r="4" spans="2:9" x14ac:dyDescent="0.3">
      <c r="B4" s="49" t="s">
        <v>373</v>
      </c>
      <c r="C4" s="49" t="s">
        <v>138</v>
      </c>
      <c r="D4" s="49" t="s">
        <v>142</v>
      </c>
      <c r="H4" s="54" t="s">
        <v>170</v>
      </c>
      <c r="I4" s="54"/>
    </row>
    <row r="5" spans="2:9" x14ac:dyDescent="0.3">
      <c r="B5" s="3" t="s">
        <v>159</v>
      </c>
      <c r="C5" s="2">
        <v>1</v>
      </c>
      <c r="D5" s="2">
        <v>2</v>
      </c>
      <c r="G5" s="51" t="s">
        <v>228</v>
      </c>
      <c r="H5" s="52" t="s">
        <v>138</v>
      </c>
      <c r="I5" s="53" t="s">
        <v>142</v>
      </c>
    </row>
    <row r="6" spans="2:9" x14ac:dyDescent="0.3">
      <c r="B6" s="3" t="s">
        <v>151</v>
      </c>
      <c r="C6" s="2">
        <v>6</v>
      </c>
      <c r="D6" s="2">
        <v>2</v>
      </c>
      <c r="G6" s="3" t="s">
        <v>140</v>
      </c>
      <c r="H6" s="2" cm="1">
        <f t="array" ref="H6:H16">COUNTIFS(SPORTSMEN!$K$2:$K$51,ANALYSIS!G6:G16,SPORTSMEN!$I$2:$I$51,ANALYSIS!H5)</f>
        <v>4</v>
      </c>
      <c r="I6" s="2" cm="1">
        <f t="array" ref="I6:I16">COUNTIFS(SPORTSMEN!$K$2:$K$51,ANALYSIS!$G6:$G16,SPORTSMEN!$I$2:$I$51,ANALYSIS!I5)</f>
        <v>3</v>
      </c>
    </row>
    <row r="7" spans="2:9" x14ac:dyDescent="0.3">
      <c r="B7" s="3" t="s">
        <v>153</v>
      </c>
      <c r="C7" s="2">
        <v>1</v>
      </c>
      <c r="D7" s="2">
        <v>2</v>
      </c>
      <c r="G7" s="3" t="s">
        <v>144</v>
      </c>
      <c r="H7" s="2">
        <v>0</v>
      </c>
      <c r="I7" s="2">
        <v>2</v>
      </c>
    </row>
    <row r="8" spans="2:9" x14ac:dyDescent="0.3">
      <c r="B8" s="3" t="s">
        <v>144</v>
      </c>
      <c r="C8" s="2"/>
      <c r="D8" s="2">
        <v>2</v>
      </c>
      <c r="G8" s="3" t="s">
        <v>146</v>
      </c>
      <c r="H8" s="2">
        <v>3</v>
      </c>
      <c r="I8" s="2">
        <v>2</v>
      </c>
    </row>
    <row r="9" spans="2:9" x14ac:dyDescent="0.3">
      <c r="B9" s="3" t="s">
        <v>156</v>
      </c>
      <c r="C9" s="2">
        <v>3</v>
      </c>
      <c r="D9" s="2">
        <v>6</v>
      </c>
      <c r="G9" s="3" t="s">
        <v>149</v>
      </c>
      <c r="H9" s="2">
        <v>1</v>
      </c>
      <c r="I9" s="2">
        <v>4</v>
      </c>
    </row>
    <row r="10" spans="2:9" x14ac:dyDescent="0.3">
      <c r="B10" s="3" t="s">
        <v>149</v>
      </c>
      <c r="C10" s="2">
        <v>1</v>
      </c>
      <c r="D10" s="2">
        <v>4</v>
      </c>
      <c r="G10" s="3" t="s">
        <v>151</v>
      </c>
      <c r="H10" s="2">
        <v>6</v>
      </c>
      <c r="I10" s="2">
        <v>2</v>
      </c>
    </row>
    <row r="11" spans="2:9" x14ac:dyDescent="0.3">
      <c r="B11" s="3" t="s">
        <v>164</v>
      </c>
      <c r="C11" s="2">
        <v>2</v>
      </c>
      <c r="D11" s="2">
        <v>1</v>
      </c>
      <c r="G11" s="3" t="s">
        <v>153</v>
      </c>
      <c r="H11" s="2">
        <v>1</v>
      </c>
      <c r="I11" s="2">
        <v>2</v>
      </c>
    </row>
    <row r="12" spans="2:9" x14ac:dyDescent="0.3">
      <c r="B12" s="3" t="s">
        <v>161</v>
      </c>
      <c r="C12" s="2">
        <v>3</v>
      </c>
      <c r="D12" s="2"/>
      <c r="G12" s="3" t="s">
        <v>156</v>
      </c>
      <c r="H12" s="2">
        <v>3</v>
      </c>
      <c r="I12" s="2">
        <v>6</v>
      </c>
    </row>
    <row r="13" spans="2:9" x14ac:dyDescent="0.3">
      <c r="B13" s="3" t="s">
        <v>167</v>
      </c>
      <c r="C13" s="2">
        <v>1</v>
      </c>
      <c r="D13" s="2">
        <v>1</v>
      </c>
      <c r="G13" s="3" t="s">
        <v>159</v>
      </c>
      <c r="H13" s="2">
        <v>1</v>
      </c>
      <c r="I13" s="2">
        <v>2</v>
      </c>
    </row>
    <row r="14" spans="2:9" x14ac:dyDescent="0.3">
      <c r="B14" s="3" t="s">
        <v>146</v>
      </c>
      <c r="C14" s="2">
        <v>3</v>
      </c>
      <c r="D14" s="2">
        <v>2</v>
      </c>
      <c r="G14" s="3" t="s">
        <v>161</v>
      </c>
      <c r="H14" s="2">
        <v>3</v>
      </c>
      <c r="I14" s="2">
        <v>0</v>
      </c>
    </row>
    <row r="15" spans="2:9" x14ac:dyDescent="0.3">
      <c r="B15" s="3" t="s">
        <v>140</v>
      </c>
      <c r="C15" s="2">
        <v>4</v>
      </c>
      <c r="D15" s="2">
        <v>3</v>
      </c>
      <c r="G15" s="3" t="s">
        <v>164</v>
      </c>
      <c r="H15" s="2">
        <v>2</v>
      </c>
      <c r="I15" s="2">
        <v>1</v>
      </c>
    </row>
    <row r="16" spans="2:9" x14ac:dyDescent="0.3">
      <c r="B16" s="50" t="s">
        <v>283</v>
      </c>
      <c r="C16" s="48">
        <v>25</v>
      </c>
      <c r="D16" s="48">
        <v>25</v>
      </c>
      <c r="G16" s="3" t="s">
        <v>167</v>
      </c>
      <c r="H16" s="2">
        <v>1</v>
      </c>
      <c r="I16" s="2">
        <v>1</v>
      </c>
    </row>
  </sheetData>
  <dataConsolidate/>
  <mergeCells count="1">
    <mergeCell ref="H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C1:H57"/>
  <sheetViews>
    <sheetView tabSelected="1" topLeftCell="B1" zoomScale="78" workbookViewId="0">
      <selection activeCell="C1" sqref="C1"/>
    </sheetView>
  </sheetViews>
  <sheetFormatPr defaultRowHeight="14.4" x14ac:dyDescent="0.3"/>
  <cols>
    <col min="3" max="3" width="24.5546875" customWidth="1"/>
    <col min="4" max="4" width="44.88671875" customWidth="1"/>
    <col min="5" max="5" width="25.77734375" customWidth="1"/>
    <col min="6" max="6" width="28" customWidth="1"/>
    <col min="7" max="7" width="34.33203125" customWidth="1"/>
    <col min="8" max="10" width="19.6640625" bestFit="1" customWidth="1"/>
    <col min="11" max="11" width="15.77734375" bestFit="1" customWidth="1"/>
    <col min="12" max="19" width="12.6640625" bestFit="1" customWidth="1"/>
    <col min="20" max="20" width="18.88671875" bestFit="1" customWidth="1"/>
    <col min="21" max="21" width="7" bestFit="1" customWidth="1"/>
    <col min="22" max="22" width="8.33203125" bestFit="1" customWidth="1"/>
    <col min="23" max="23" width="10.5546875" bestFit="1" customWidth="1"/>
    <col min="24" max="24" width="25.21875" bestFit="1" customWidth="1"/>
    <col min="25" max="25" width="11.21875" bestFit="1" customWidth="1"/>
    <col min="26" max="26" width="13.77734375" bestFit="1" customWidth="1"/>
    <col min="27" max="27" width="11.5546875" bestFit="1" customWidth="1"/>
    <col min="28" max="28" width="16.88671875" bestFit="1" customWidth="1"/>
    <col min="29" max="29" width="7.5546875" bestFit="1" customWidth="1"/>
    <col min="30" max="30" width="10" bestFit="1" customWidth="1"/>
    <col min="31" max="31" width="14.44140625" bestFit="1" customWidth="1"/>
    <col min="32" max="32" width="13.77734375" bestFit="1" customWidth="1"/>
    <col min="33" max="33" width="8.88671875" bestFit="1" customWidth="1"/>
    <col min="34" max="34" width="22" bestFit="1" customWidth="1"/>
    <col min="35" max="35" width="13.77734375" bestFit="1" customWidth="1"/>
    <col min="36" max="36" width="14" bestFit="1" customWidth="1"/>
    <col min="37" max="37" width="8.21875" bestFit="1" customWidth="1"/>
    <col min="38" max="38" width="9.44140625" bestFit="1" customWidth="1"/>
    <col min="39" max="39" width="10.5546875" bestFit="1" customWidth="1"/>
    <col min="40" max="40" width="16" bestFit="1" customWidth="1"/>
    <col min="41" max="41" width="10.44140625" bestFit="1" customWidth="1"/>
    <col min="42" max="42" width="9.21875" bestFit="1" customWidth="1"/>
    <col min="43" max="43" width="8.33203125" bestFit="1" customWidth="1"/>
    <col min="44" max="44" width="8.44140625" bestFit="1" customWidth="1"/>
    <col min="45" max="45" width="11.77734375" bestFit="1" customWidth="1"/>
    <col min="46" max="46" width="10.5546875" bestFit="1" customWidth="1"/>
    <col min="47" max="47" width="6.6640625" bestFit="1" customWidth="1"/>
    <col min="48" max="48" width="11.21875" bestFit="1" customWidth="1"/>
    <col min="49" max="49" width="12.33203125" bestFit="1" customWidth="1"/>
    <col min="50" max="50" width="11.77734375" bestFit="1" customWidth="1"/>
    <col min="51" max="51" width="20" bestFit="1" customWidth="1"/>
    <col min="52" max="52" width="8.44140625" bestFit="1" customWidth="1"/>
    <col min="53" max="53" width="6.33203125" bestFit="1" customWidth="1"/>
    <col min="54" max="54" width="9.21875" bestFit="1" customWidth="1"/>
    <col min="55" max="55" width="12.33203125" bestFit="1" customWidth="1"/>
    <col min="56" max="56" width="12.5546875" bestFit="1" customWidth="1"/>
    <col min="57" max="57" width="9.77734375" bestFit="1" customWidth="1"/>
    <col min="58" max="58" width="15.33203125" bestFit="1" customWidth="1"/>
    <col min="59" max="59" width="14.88671875" bestFit="1" customWidth="1"/>
    <col min="60" max="60" width="12.44140625" bestFit="1" customWidth="1"/>
    <col min="61" max="61" width="12.21875" bestFit="1" customWidth="1"/>
    <col min="62" max="62" width="9.88671875" bestFit="1" customWidth="1"/>
    <col min="63" max="63" width="12.5546875" bestFit="1" customWidth="1"/>
    <col min="64" max="64" width="9.88671875" bestFit="1" customWidth="1"/>
    <col min="65" max="65" width="10.77734375" bestFit="1" customWidth="1"/>
  </cols>
  <sheetData>
    <row r="1" spans="3:8" ht="21" x14ac:dyDescent="0.4">
      <c r="C1" s="58" t="s">
        <v>426</v>
      </c>
    </row>
    <row r="5" spans="3:8" x14ac:dyDescent="0.3">
      <c r="C5" s="48" t="s">
        <v>238</v>
      </c>
      <c r="D5" s="48" t="s">
        <v>286</v>
      </c>
    </row>
    <row r="7" spans="3:8" x14ac:dyDescent="0.3">
      <c r="C7" s="48" t="s">
        <v>222</v>
      </c>
      <c r="D7" s="48" t="s">
        <v>221</v>
      </c>
      <c r="E7" s="48" t="s">
        <v>228</v>
      </c>
      <c r="F7" s="48" t="s">
        <v>233</v>
      </c>
      <c r="G7" s="48" t="s">
        <v>170</v>
      </c>
      <c r="H7" s="48" t="s">
        <v>372</v>
      </c>
    </row>
    <row r="8" spans="3:8" x14ac:dyDescent="0.3">
      <c r="C8" s="34">
        <v>1</v>
      </c>
      <c r="D8" s="2" t="s">
        <v>287</v>
      </c>
      <c r="E8" s="2" t="s">
        <v>140</v>
      </c>
      <c r="F8" s="2" t="s">
        <v>419</v>
      </c>
      <c r="G8" s="2" t="s">
        <v>138</v>
      </c>
      <c r="H8" s="2" t="s">
        <v>354</v>
      </c>
    </row>
    <row r="9" spans="3:8" x14ac:dyDescent="0.3">
      <c r="C9" s="34">
        <v>2</v>
      </c>
      <c r="D9" s="2" t="s">
        <v>288</v>
      </c>
      <c r="E9" s="2" t="s">
        <v>140</v>
      </c>
      <c r="F9" s="2" t="s">
        <v>423</v>
      </c>
      <c r="G9" s="2" t="s">
        <v>138</v>
      </c>
      <c r="H9" s="2" t="s">
        <v>352</v>
      </c>
    </row>
    <row r="10" spans="3:8" x14ac:dyDescent="0.3">
      <c r="C10" s="34">
        <v>3</v>
      </c>
      <c r="D10" s="2" t="s">
        <v>289</v>
      </c>
      <c r="E10" s="2" t="s">
        <v>144</v>
      </c>
      <c r="F10" s="2" t="s">
        <v>390</v>
      </c>
      <c r="G10" s="2" t="s">
        <v>142</v>
      </c>
      <c r="H10" s="2" t="s">
        <v>358</v>
      </c>
    </row>
    <row r="11" spans="3:8" x14ac:dyDescent="0.3">
      <c r="C11" s="34">
        <v>4</v>
      </c>
      <c r="D11" s="2" t="s">
        <v>290</v>
      </c>
      <c r="E11" s="2" t="s">
        <v>140</v>
      </c>
      <c r="F11" s="2" t="s">
        <v>421</v>
      </c>
      <c r="G11" s="2" t="s">
        <v>138</v>
      </c>
      <c r="H11" s="2" t="s">
        <v>346</v>
      </c>
    </row>
    <row r="12" spans="3:8" x14ac:dyDescent="0.3">
      <c r="C12" s="34">
        <v>5</v>
      </c>
      <c r="D12" s="2" t="s">
        <v>291</v>
      </c>
      <c r="E12" s="2" t="s">
        <v>140</v>
      </c>
      <c r="F12" s="2" t="s">
        <v>420</v>
      </c>
      <c r="G12" s="2" t="s">
        <v>142</v>
      </c>
      <c r="H12" s="2" t="s">
        <v>343</v>
      </c>
    </row>
    <row r="13" spans="3:8" x14ac:dyDescent="0.3">
      <c r="C13" s="34">
        <v>6</v>
      </c>
      <c r="D13" s="2" t="s">
        <v>292</v>
      </c>
      <c r="E13" s="2" t="s">
        <v>140</v>
      </c>
      <c r="F13" s="2" t="s">
        <v>424</v>
      </c>
      <c r="G13" s="2" t="s">
        <v>142</v>
      </c>
      <c r="H13" s="2" t="s">
        <v>352</v>
      </c>
    </row>
    <row r="14" spans="3:8" x14ac:dyDescent="0.3">
      <c r="C14" s="34">
        <v>7</v>
      </c>
      <c r="D14" s="2" t="s">
        <v>293</v>
      </c>
      <c r="E14" s="2" t="s">
        <v>140</v>
      </c>
      <c r="F14" s="2" t="s">
        <v>422</v>
      </c>
      <c r="G14" s="2" t="s">
        <v>138</v>
      </c>
      <c r="H14" s="2" t="s">
        <v>355</v>
      </c>
    </row>
    <row r="15" spans="3:8" x14ac:dyDescent="0.3">
      <c r="C15" s="34">
        <v>8</v>
      </c>
      <c r="D15" s="2" t="s">
        <v>294</v>
      </c>
      <c r="E15" s="2" t="s">
        <v>140</v>
      </c>
      <c r="F15" s="2" t="s">
        <v>425</v>
      </c>
      <c r="G15" s="2" t="s">
        <v>142</v>
      </c>
      <c r="H15" s="2" t="s">
        <v>357</v>
      </c>
    </row>
    <row r="16" spans="3:8" x14ac:dyDescent="0.3">
      <c r="C16" s="34">
        <v>9</v>
      </c>
      <c r="D16" s="2" t="s">
        <v>295</v>
      </c>
      <c r="E16" s="2" t="s">
        <v>146</v>
      </c>
      <c r="F16" s="2" t="s">
        <v>417</v>
      </c>
      <c r="G16" s="2" t="s">
        <v>138</v>
      </c>
      <c r="H16" s="2" t="s">
        <v>344</v>
      </c>
    </row>
    <row r="17" spans="3:8" x14ac:dyDescent="0.3">
      <c r="C17" s="34">
        <v>10</v>
      </c>
      <c r="D17" s="2" t="s">
        <v>296</v>
      </c>
      <c r="E17" s="2" t="s">
        <v>146</v>
      </c>
      <c r="F17" s="2" t="s">
        <v>416</v>
      </c>
      <c r="G17" s="2" t="s">
        <v>142</v>
      </c>
      <c r="H17" s="2" t="s">
        <v>339</v>
      </c>
    </row>
    <row r="18" spans="3:8" x14ac:dyDescent="0.3">
      <c r="C18" s="34">
        <v>11</v>
      </c>
      <c r="D18" s="2" t="s">
        <v>297</v>
      </c>
      <c r="E18" s="2" t="s">
        <v>146</v>
      </c>
      <c r="F18" s="2" t="s">
        <v>414</v>
      </c>
      <c r="G18" s="2" t="s">
        <v>142</v>
      </c>
      <c r="H18" s="2" t="s">
        <v>367</v>
      </c>
    </row>
    <row r="19" spans="3:8" x14ac:dyDescent="0.3">
      <c r="C19" s="34">
        <v>12</v>
      </c>
      <c r="D19" s="2" t="s">
        <v>298</v>
      </c>
      <c r="E19" s="2" t="s">
        <v>146</v>
      </c>
      <c r="F19" s="2" t="s">
        <v>418</v>
      </c>
      <c r="G19" s="2" t="s">
        <v>138</v>
      </c>
      <c r="H19" s="2" t="s">
        <v>347</v>
      </c>
    </row>
    <row r="20" spans="3:8" x14ac:dyDescent="0.3">
      <c r="C20" s="34">
        <v>13</v>
      </c>
      <c r="D20" s="2" t="s">
        <v>299</v>
      </c>
      <c r="E20" s="2" t="s">
        <v>146</v>
      </c>
      <c r="F20" s="2" t="s">
        <v>415</v>
      </c>
      <c r="G20" s="2" t="s">
        <v>138</v>
      </c>
      <c r="H20" s="2" t="s">
        <v>347</v>
      </c>
    </row>
    <row r="21" spans="3:8" x14ac:dyDescent="0.3">
      <c r="C21" s="34">
        <v>14</v>
      </c>
      <c r="D21" s="2" t="s">
        <v>300</v>
      </c>
      <c r="E21" s="2" t="s">
        <v>149</v>
      </c>
      <c r="F21" s="2" t="s">
        <v>405</v>
      </c>
      <c r="G21" s="2" t="s">
        <v>142</v>
      </c>
      <c r="H21" s="2" t="s">
        <v>356</v>
      </c>
    </row>
    <row r="22" spans="3:8" x14ac:dyDescent="0.3">
      <c r="C22" s="34">
        <v>15</v>
      </c>
      <c r="D22" s="2" t="s">
        <v>301</v>
      </c>
      <c r="E22" s="2" t="s">
        <v>149</v>
      </c>
      <c r="F22" s="2" t="s">
        <v>402</v>
      </c>
      <c r="G22" s="2" t="s">
        <v>138</v>
      </c>
      <c r="H22" s="2" t="s">
        <v>340</v>
      </c>
    </row>
    <row r="23" spans="3:8" x14ac:dyDescent="0.3">
      <c r="C23" s="34">
        <v>16</v>
      </c>
      <c r="D23" s="2" t="s">
        <v>302</v>
      </c>
      <c r="E23" s="2" t="s">
        <v>149</v>
      </c>
      <c r="F23" s="2" t="s">
        <v>401</v>
      </c>
      <c r="G23" s="2" t="s">
        <v>142</v>
      </c>
      <c r="H23" s="2" t="s">
        <v>358</v>
      </c>
    </row>
    <row r="24" spans="3:8" x14ac:dyDescent="0.3">
      <c r="C24" s="34">
        <v>17</v>
      </c>
      <c r="D24" s="2" t="s">
        <v>303</v>
      </c>
      <c r="E24" s="2" t="s">
        <v>149</v>
      </c>
      <c r="F24" s="2" t="s">
        <v>403</v>
      </c>
      <c r="G24" s="2" t="s">
        <v>142</v>
      </c>
      <c r="H24" s="2" t="s">
        <v>359</v>
      </c>
    </row>
    <row r="25" spans="3:8" x14ac:dyDescent="0.3">
      <c r="C25" s="34">
        <v>18</v>
      </c>
      <c r="D25" s="2" t="s">
        <v>304</v>
      </c>
      <c r="E25" s="2" t="s">
        <v>149</v>
      </c>
      <c r="F25" s="2" t="s">
        <v>404</v>
      </c>
      <c r="G25" s="2" t="s">
        <v>142</v>
      </c>
      <c r="H25" s="2" t="s">
        <v>356</v>
      </c>
    </row>
    <row r="26" spans="3:8" x14ac:dyDescent="0.3">
      <c r="C26" s="34">
        <v>19</v>
      </c>
      <c r="D26" s="2" t="s">
        <v>305</v>
      </c>
      <c r="E26" s="2" t="s">
        <v>151</v>
      </c>
      <c r="F26" s="2" t="s">
        <v>383</v>
      </c>
      <c r="G26" s="2" t="s">
        <v>138</v>
      </c>
      <c r="H26" s="2" t="s">
        <v>347</v>
      </c>
    </row>
    <row r="27" spans="3:8" x14ac:dyDescent="0.3">
      <c r="C27" s="34">
        <v>20</v>
      </c>
      <c r="D27" s="2" t="s">
        <v>306</v>
      </c>
      <c r="E27" s="2" t="s">
        <v>151</v>
      </c>
      <c r="F27" s="2" t="s">
        <v>381</v>
      </c>
      <c r="G27" s="2" t="s">
        <v>142</v>
      </c>
      <c r="H27" s="2" t="s">
        <v>361</v>
      </c>
    </row>
    <row r="28" spans="3:8" x14ac:dyDescent="0.3">
      <c r="C28" s="34">
        <v>21</v>
      </c>
      <c r="D28" s="2" t="s">
        <v>307</v>
      </c>
      <c r="E28" s="2" t="s">
        <v>151</v>
      </c>
      <c r="F28" s="2" t="s">
        <v>385</v>
      </c>
      <c r="G28" s="2" t="s">
        <v>142</v>
      </c>
      <c r="H28" s="2" t="s">
        <v>371</v>
      </c>
    </row>
    <row r="29" spans="3:8" x14ac:dyDescent="0.3">
      <c r="C29" s="34">
        <v>22</v>
      </c>
      <c r="D29" s="2" t="s">
        <v>308</v>
      </c>
      <c r="E29" s="2" t="s">
        <v>151</v>
      </c>
      <c r="F29" s="2" t="s">
        <v>382</v>
      </c>
      <c r="G29" s="2" t="s">
        <v>138</v>
      </c>
      <c r="H29" s="2" t="s">
        <v>339</v>
      </c>
    </row>
    <row r="30" spans="3:8" x14ac:dyDescent="0.3">
      <c r="C30" s="34">
        <v>23</v>
      </c>
      <c r="D30" s="2" t="s">
        <v>309</v>
      </c>
      <c r="E30" s="2" t="s">
        <v>151</v>
      </c>
      <c r="F30" s="2" t="s">
        <v>386</v>
      </c>
      <c r="G30" s="2" t="s">
        <v>138</v>
      </c>
      <c r="H30" s="2" t="s">
        <v>337</v>
      </c>
    </row>
    <row r="31" spans="3:8" x14ac:dyDescent="0.3">
      <c r="C31" s="34">
        <v>24</v>
      </c>
      <c r="D31" s="2" t="s">
        <v>310</v>
      </c>
      <c r="E31" s="2" t="s">
        <v>151</v>
      </c>
      <c r="F31" s="2" t="s">
        <v>380</v>
      </c>
      <c r="G31" s="2" t="s">
        <v>138</v>
      </c>
      <c r="H31" s="2" t="s">
        <v>355</v>
      </c>
    </row>
    <row r="32" spans="3:8" x14ac:dyDescent="0.3">
      <c r="C32" s="34">
        <v>25</v>
      </c>
      <c r="D32" s="2" t="s">
        <v>311</v>
      </c>
      <c r="E32" s="2" t="s">
        <v>151</v>
      </c>
      <c r="F32" s="2" t="s">
        <v>379</v>
      </c>
      <c r="G32" s="2" t="s">
        <v>138</v>
      </c>
      <c r="H32" s="2" t="s">
        <v>341</v>
      </c>
    </row>
    <row r="33" spans="3:8" x14ac:dyDescent="0.3">
      <c r="C33" s="34">
        <v>26</v>
      </c>
      <c r="D33" s="2" t="s">
        <v>312</v>
      </c>
      <c r="E33" s="2" t="s">
        <v>151</v>
      </c>
      <c r="F33" s="2" t="s">
        <v>384</v>
      </c>
      <c r="G33" s="2" t="s">
        <v>138</v>
      </c>
      <c r="H33" s="2" t="s">
        <v>348</v>
      </c>
    </row>
    <row r="34" spans="3:8" x14ac:dyDescent="0.3">
      <c r="C34" s="34">
        <v>27</v>
      </c>
      <c r="D34" s="2" t="s">
        <v>313</v>
      </c>
      <c r="E34" s="2" t="s">
        <v>153</v>
      </c>
      <c r="F34" s="2" t="s">
        <v>389</v>
      </c>
      <c r="G34" s="2" t="s">
        <v>142</v>
      </c>
      <c r="H34" s="2" t="s">
        <v>343</v>
      </c>
    </row>
    <row r="35" spans="3:8" x14ac:dyDescent="0.3">
      <c r="C35" s="34">
        <v>28</v>
      </c>
      <c r="D35" s="2" t="s">
        <v>314</v>
      </c>
      <c r="E35" s="2" t="s">
        <v>153</v>
      </c>
      <c r="F35" s="2" t="s">
        <v>387</v>
      </c>
      <c r="G35" s="2" t="s">
        <v>142</v>
      </c>
      <c r="H35" s="2" t="s">
        <v>364</v>
      </c>
    </row>
    <row r="36" spans="3:8" x14ac:dyDescent="0.3">
      <c r="C36" s="34">
        <v>29</v>
      </c>
      <c r="D36" s="2" t="s">
        <v>315</v>
      </c>
      <c r="E36" s="2" t="s">
        <v>153</v>
      </c>
      <c r="F36" s="2" t="s">
        <v>388</v>
      </c>
      <c r="G36" s="2" t="s">
        <v>138</v>
      </c>
      <c r="H36" s="2" t="s">
        <v>353</v>
      </c>
    </row>
    <row r="37" spans="3:8" x14ac:dyDescent="0.3">
      <c r="C37" s="34">
        <v>30</v>
      </c>
      <c r="D37" s="2" t="s">
        <v>316</v>
      </c>
      <c r="E37" s="2" t="s">
        <v>156</v>
      </c>
      <c r="F37" s="2" t="s">
        <v>399</v>
      </c>
      <c r="G37" s="2" t="s">
        <v>138</v>
      </c>
      <c r="H37" s="2" t="s">
        <v>349</v>
      </c>
    </row>
    <row r="38" spans="3:8" x14ac:dyDescent="0.3">
      <c r="C38" s="34">
        <v>31</v>
      </c>
      <c r="D38" s="2" t="s">
        <v>317</v>
      </c>
      <c r="E38" s="2" t="s">
        <v>156</v>
      </c>
      <c r="F38" s="2" t="s">
        <v>393</v>
      </c>
      <c r="G38" s="2" t="s">
        <v>138</v>
      </c>
      <c r="H38" s="2" t="s">
        <v>350</v>
      </c>
    </row>
    <row r="39" spans="3:8" x14ac:dyDescent="0.3">
      <c r="C39" s="34">
        <v>32</v>
      </c>
      <c r="D39" s="2" t="s">
        <v>318</v>
      </c>
      <c r="E39" s="2" t="s">
        <v>156</v>
      </c>
      <c r="F39" s="2" t="s">
        <v>392</v>
      </c>
      <c r="G39" s="2" t="s">
        <v>138</v>
      </c>
      <c r="H39" s="2" t="s">
        <v>343</v>
      </c>
    </row>
    <row r="40" spans="3:8" x14ac:dyDescent="0.3">
      <c r="C40" s="34">
        <v>33</v>
      </c>
      <c r="D40" s="2" t="s">
        <v>319</v>
      </c>
      <c r="E40" s="2" t="s">
        <v>156</v>
      </c>
      <c r="F40" s="2" t="s">
        <v>400</v>
      </c>
      <c r="G40" s="2" t="s">
        <v>142</v>
      </c>
      <c r="H40" s="2" t="s">
        <v>362</v>
      </c>
    </row>
    <row r="41" spans="3:8" x14ac:dyDescent="0.3">
      <c r="C41" s="34">
        <v>34</v>
      </c>
      <c r="D41" s="2" t="s">
        <v>320</v>
      </c>
      <c r="E41" s="2" t="s">
        <v>156</v>
      </c>
      <c r="F41" s="2" t="s">
        <v>397</v>
      </c>
      <c r="G41" s="2" t="s">
        <v>142</v>
      </c>
      <c r="H41" s="2" t="s">
        <v>363</v>
      </c>
    </row>
    <row r="42" spans="3:8" x14ac:dyDescent="0.3">
      <c r="C42" s="34">
        <v>35</v>
      </c>
      <c r="D42" s="2" t="s">
        <v>321</v>
      </c>
      <c r="E42" s="2" t="s">
        <v>156</v>
      </c>
      <c r="F42" s="2" t="s">
        <v>396</v>
      </c>
      <c r="G42" s="2" t="s">
        <v>142</v>
      </c>
      <c r="H42" s="2" t="s">
        <v>337</v>
      </c>
    </row>
    <row r="43" spans="3:8" x14ac:dyDescent="0.3">
      <c r="C43" s="34">
        <v>36</v>
      </c>
      <c r="D43" s="2" t="s">
        <v>322</v>
      </c>
      <c r="E43" s="2" t="s">
        <v>156</v>
      </c>
      <c r="F43" s="2" t="s">
        <v>395</v>
      </c>
      <c r="G43" s="2" t="s">
        <v>142</v>
      </c>
      <c r="H43" s="2" t="s">
        <v>346</v>
      </c>
    </row>
    <row r="44" spans="3:8" x14ac:dyDescent="0.3">
      <c r="C44" s="34">
        <v>37</v>
      </c>
      <c r="D44" s="2" t="s">
        <v>323</v>
      </c>
      <c r="E44" s="2" t="s">
        <v>156</v>
      </c>
      <c r="F44" s="2" t="s">
        <v>398</v>
      </c>
      <c r="G44" s="2" t="s">
        <v>142</v>
      </c>
      <c r="H44" s="2" t="s">
        <v>367</v>
      </c>
    </row>
    <row r="45" spans="3:8" x14ac:dyDescent="0.3">
      <c r="C45" s="34">
        <v>38</v>
      </c>
      <c r="D45" s="2" t="s">
        <v>324</v>
      </c>
      <c r="E45" s="2" t="s">
        <v>156</v>
      </c>
      <c r="F45" s="2" t="s">
        <v>394</v>
      </c>
      <c r="G45" s="2" t="s">
        <v>142</v>
      </c>
      <c r="H45" s="2" t="s">
        <v>365</v>
      </c>
    </row>
    <row r="46" spans="3:8" x14ac:dyDescent="0.3">
      <c r="C46" s="34">
        <v>39</v>
      </c>
      <c r="D46" s="2" t="s">
        <v>325</v>
      </c>
      <c r="E46" s="2" t="s">
        <v>159</v>
      </c>
      <c r="F46" s="2" t="s">
        <v>378</v>
      </c>
      <c r="G46" s="2" t="s">
        <v>142</v>
      </c>
      <c r="H46" s="2" t="s">
        <v>366</v>
      </c>
    </row>
    <row r="47" spans="3:8" x14ac:dyDescent="0.3">
      <c r="C47" s="34">
        <v>40</v>
      </c>
      <c r="D47" s="2" t="s">
        <v>326</v>
      </c>
      <c r="E47" s="2" t="s">
        <v>159</v>
      </c>
      <c r="F47" s="2" t="s">
        <v>377</v>
      </c>
      <c r="G47" s="2" t="s">
        <v>142</v>
      </c>
      <c r="H47" s="2" t="s">
        <v>369</v>
      </c>
    </row>
    <row r="48" spans="3:8" x14ac:dyDescent="0.3">
      <c r="C48" s="34">
        <v>41</v>
      </c>
      <c r="D48" s="2" t="s">
        <v>327</v>
      </c>
      <c r="E48" s="2" t="s">
        <v>159</v>
      </c>
      <c r="F48" s="2" t="s">
        <v>376</v>
      </c>
      <c r="G48" s="2" t="s">
        <v>138</v>
      </c>
      <c r="H48" s="2" t="s">
        <v>345</v>
      </c>
    </row>
    <row r="49" spans="3:8" x14ac:dyDescent="0.3">
      <c r="C49" s="34">
        <v>42</v>
      </c>
      <c r="D49" s="2" t="s">
        <v>328</v>
      </c>
      <c r="E49" s="2" t="s">
        <v>161</v>
      </c>
      <c r="F49" s="2" t="s">
        <v>410</v>
      </c>
      <c r="G49" s="2" t="s">
        <v>138</v>
      </c>
      <c r="H49" s="2" t="s">
        <v>351</v>
      </c>
    </row>
    <row r="50" spans="3:8" x14ac:dyDescent="0.3">
      <c r="C50" s="34">
        <v>43</v>
      </c>
      <c r="D50" s="2" t="s">
        <v>329</v>
      </c>
      <c r="E50" s="2" t="s">
        <v>161</v>
      </c>
      <c r="F50" s="2" t="s">
        <v>409</v>
      </c>
      <c r="G50" s="2" t="s">
        <v>138</v>
      </c>
      <c r="H50" s="2" t="s">
        <v>338</v>
      </c>
    </row>
    <row r="51" spans="3:8" x14ac:dyDescent="0.3">
      <c r="C51" s="34">
        <v>44</v>
      </c>
      <c r="D51" s="2" t="s">
        <v>330</v>
      </c>
      <c r="E51" s="2" t="s">
        <v>161</v>
      </c>
      <c r="F51" s="2" t="s">
        <v>411</v>
      </c>
      <c r="G51" s="2" t="s">
        <v>138</v>
      </c>
      <c r="H51" s="2" t="s">
        <v>340</v>
      </c>
    </row>
    <row r="52" spans="3:8" x14ac:dyDescent="0.3">
      <c r="C52" s="34">
        <v>45</v>
      </c>
      <c r="D52" s="2" t="s">
        <v>331</v>
      </c>
      <c r="E52" s="2" t="s">
        <v>164</v>
      </c>
      <c r="F52" s="2" t="s">
        <v>407</v>
      </c>
      <c r="G52" s="2" t="s">
        <v>138</v>
      </c>
      <c r="H52" s="2" t="s">
        <v>338</v>
      </c>
    </row>
    <row r="53" spans="3:8" x14ac:dyDescent="0.3">
      <c r="C53" s="34">
        <v>46</v>
      </c>
      <c r="D53" s="2" t="s">
        <v>332</v>
      </c>
      <c r="E53" s="2" t="s">
        <v>164</v>
      </c>
      <c r="F53" s="2" t="s">
        <v>406</v>
      </c>
      <c r="G53" s="2" t="s">
        <v>142</v>
      </c>
      <c r="H53" s="2" t="s">
        <v>360</v>
      </c>
    </row>
    <row r="54" spans="3:8" x14ac:dyDescent="0.3">
      <c r="C54" s="34">
        <v>47</v>
      </c>
      <c r="D54" s="2" t="s">
        <v>333</v>
      </c>
      <c r="E54" s="2" t="s">
        <v>164</v>
      </c>
      <c r="F54" s="2" t="s">
        <v>408</v>
      </c>
      <c r="G54" s="2" t="s">
        <v>138</v>
      </c>
      <c r="H54" s="2" t="s">
        <v>342</v>
      </c>
    </row>
    <row r="55" spans="3:8" x14ac:dyDescent="0.3">
      <c r="C55" s="34">
        <v>48</v>
      </c>
      <c r="D55" s="2" t="s">
        <v>334</v>
      </c>
      <c r="E55" s="2" t="s">
        <v>167</v>
      </c>
      <c r="F55" s="2" t="s">
        <v>413</v>
      </c>
      <c r="G55" s="2" t="s">
        <v>138</v>
      </c>
      <c r="H55" s="2" t="s">
        <v>354</v>
      </c>
    </row>
    <row r="56" spans="3:8" x14ac:dyDescent="0.3">
      <c r="C56" s="34">
        <v>49</v>
      </c>
      <c r="D56" s="2" t="s">
        <v>335</v>
      </c>
      <c r="E56" s="2" t="s">
        <v>167</v>
      </c>
      <c r="F56" s="2" t="s">
        <v>412</v>
      </c>
      <c r="G56" s="2" t="s">
        <v>142</v>
      </c>
      <c r="H56" s="2" t="s">
        <v>368</v>
      </c>
    </row>
    <row r="57" spans="3:8" x14ac:dyDescent="0.3">
      <c r="C57" s="34">
        <v>50</v>
      </c>
      <c r="D57" s="2" t="s">
        <v>336</v>
      </c>
      <c r="E57" s="2" t="s">
        <v>144</v>
      </c>
      <c r="F57" s="2" t="s">
        <v>391</v>
      </c>
      <c r="G57" s="2" t="s">
        <v>142</v>
      </c>
      <c r="H57" s="2" t="s">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91"/>
  <sheetViews>
    <sheetView zoomScale="85" zoomScaleNormal="77" workbookViewId="0">
      <pane xSplit="1" ySplit="1" topLeftCell="B2" activePane="bottomRight" state="frozen"/>
      <selection pane="topRight" activeCell="B1" sqref="B1"/>
      <selection pane="bottomLeft" activeCell="A2" sqref="A2"/>
      <selection pane="bottomRight" activeCell="E5" sqref="E5"/>
    </sheetView>
  </sheetViews>
  <sheetFormatPr defaultRowHeight="14.4" x14ac:dyDescent="0.3"/>
  <cols>
    <col min="1" max="1" width="9.88671875" bestFit="1" customWidth="1"/>
    <col min="2" max="2" width="29.88671875" customWidth="1"/>
    <col min="3" max="3" width="19.5546875" bestFit="1" customWidth="1"/>
    <col min="4" max="4" width="16.44140625" bestFit="1" customWidth="1"/>
    <col min="5" max="5" width="11.5546875" customWidth="1"/>
    <col min="6" max="6" width="11.44140625" bestFit="1" customWidth="1"/>
    <col min="7" max="7" width="16.21875" style="25"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5" customWidth="1"/>
  </cols>
  <sheetData>
    <row r="1" spans="1:19" s="1" customFormat="1" x14ac:dyDescent="0.3">
      <c r="A1" s="6" t="s">
        <v>222</v>
      </c>
      <c r="B1" s="7" t="s">
        <v>221</v>
      </c>
      <c r="C1" s="6" t="s">
        <v>0</v>
      </c>
      <c r="D1" s="6" t="s">
        <v>1</v>
      </c>
      <c r="E1" s="6" t="s">
        <v>2</v>
      </c>
      <c r="F1" s="6" t="s">
        <v>3</v>
      </c>
      <c r="G1" s="24" t="s">
        <v>4</v>
      </c>
      <c r="H1" s="6" t="s">
        <v>5</v>
      </c>
      <c r="I1" s="6" t="s">
        <v>170</v>
      </c>
      <c r="J1" s="6" t="s">
        <v>137</v>
      </c>
      <c r="K1" s="6" t="s">
        <v>228</v>
      </c>
      <c r="L1" s="6" t="s">
        <v>136</v>
      </c>
      <c r="M1" s="6" t="s">
        <v>233</v>
      </c>
      <c r="N1" s="8" t="s">
        <v>246</v>
      </c>
      <c r="O1" s="6" t="s">
        <v>207</v>
      </c>
      <c r="P1" s="6" t="s">
        <v>208</v>
      </c>
      <c r="Q1" s="6" t="s">
        <v>238</v>
      </c>
      <c r="R1" s="6" t="s">
        <v>172</v>
      </c>
      <c r="S1" s="6" t="s">
        <v>239</v>
      </c>
    </row>
    <row r="2" spans="1:19" x14ac:dyDescent="0.3">
      <c r="A2" s="34">
        <v>1</v>
      </c>
      <c r="B2" s="3" t="str">
        <f>UPPER(_xlfn.CONCAT($C2," ",$D2," ",F2))</f>
        <v>MS. ANNIE ABBOTT</v>
      </c>
      <c r="C2" s="3" t="s">
        <v>6</v>
      </c>
      <c r="D2" s="3" t="s">
        <v>7</v>
      </c>
      <c r="E2" s="3"/>
      <c r="F2" s="3" t="s">
        <v>8</v>
      </c>
      <c r="G2" s="35">
        <v>35699</v>
      </c>
      <c r="H2" s="3" t="s">
        <v>9</v>
      </c>
      <c r="I2" s="3" t="s">
        <v>138</v>
      </c>
      <c r="J2" s="5" t="s">
        <v>141</v>
      </c>
      <c r="K2" s="5" t="str">
        <f>_xlfn.XLOOKUP($J2,LOCATION!$B$2:$M$2,LOCATION!$B$3:$M$3,,0)</f>
        <v>USA</v>
      </c>
      <c r="L2" s="5" t="str">
        <f>_xlfn.XLOOKUP($J2,LOCATION!$B$2:$M$2,LOCATION!$B$1:$M$1,,0)</f>
        <v>English</v>
      </c>
      <c r="M2" s="3" t="str">
        <f>IF($L2="English",(_xlfn.CONCAT($F2,".",$D2,"@xyz.org")),(_xlfn.CONCAT($F2,".",$D2,"@xyz.com")))</f>
        <v>Abbott.Annie@xyz.org</v>
      </c>
      <c r="N2" s="4">
        <v>94</v>
      </c>
      <c r="O2" s="3" t="s">
        <v>209</v>
      </c>
      <c r="P2" s="3" t="s">
        <v>210</v>
      </c>
      <c r="Q2" s="5" t="str">
        <f>_xlfn.XLOOKUP($R2,SPORT!$B$2:$B$33,SPORT!$A$2:$A$33)</f>
        <v>INDOOR</v>
      </c>
      <c r="R2" s="3" t="s">
        <v>174</v>
      </c>
      <c r="S2" s="37">
        <v>80727</v>
      </c>
    </row>
    <row r="3" spans="1:19" x14ac:dyDescent="0.3">
      <c r="A3" s="34">
        <v>2</v>
      </c>
      <c r="B3" s="3" t="str">
        <f t="shared" ref="B3:B11" si="0">UPPER(_xlfn.CONCAT($C3," ",$D3," ",F3))</f>
        <v>MS. AURELIE LIESUCHKE</v>
      </c>
      <c r="C3" s="2" t="s">
        <v>6</v>
      </c>
      <c r="D3" s="2" t="s">
        <v>10</v>
      </c>
      <c r="E3" s="2"/>
      <c r="F3" s="2" t="s">
        <v>11</v>
      </c>
      <c r="G3" s="35">
        <v>33641</v>
      </c>
      <c r="H3" s="2" t="s">
        <v>12</v>
      </c>
      <c r="I3" s="2" t="s">
        <v>138</v>
      </c>
      <c r="J3" s="5" t="s">
        <v>141</v>
      </c>
      <c r="K3" s="5" t="str">
        <f>_xlfn.XLOOKUP($J3,LOCATION!$B$2:$M$2,LOCATION!$B$3:$M$3,,0)</f>
        <v>USA</v>
      </c>
      <c r="L3" s="5" t="str">
        <f>_xlfn.XLOOKUP($J3,LOCATION!$B$2:$M$2,LOCATION!$B$1:$M$1,,0)</f>
        <v>English</v>
      </c>
      <c r="M3" s="2" t="str">
        <f>IF($L3="English",(_xlfn.CONCAT($F3,".",$D3,"@xyz.org")),(_xlfn.CONCAT($F3,".",$D3,"@xyz.com")))</f>
        <v>Liesuchke.Aurelie@xyz.org</v>
      </c>
      <c r="N3" s="4">
        <v>84.2</v>
      </c>
      <c r="O3" s="2" t="s">
        <v>211</v>
      </c>
      <c r="P3" s="2" t="s">
        <v>212</v>
      </c>
      <c r="Q3" s="5" t="str">
        <f>_xlfn.XLOOKUP($R3,SPORT!$B$2:$B$33,SPORT!$A$2:$A$33)</f>
        <v>INDOOR</v>
      </c>
      <c r="R3" s="2" t="s">
        <v>175</v>
      </c>
      <c r="S3" s="37">
        <v>87471</v>
      </c>
    </row>
    <row r="4" spans="1:19" x14ac:dyDescent="0.3">
      <c r="A4" s="34">
        <v>3</v>
      </c>
      <c r="B4" s="3" t="str">
        <f t="shared" si="0"/>
        <v>SR. TOMAS FILHO</v>
      </c>
      <c r="C4" s="2" t="s">
        <v>13</v>
      </c>
      <c r="D4" s="2" t="s">
        <v>14</v>
      </c>
      <c r="E4" s="2" t="s">
        <v>15</v>
      </c>
      <c r="F4" s="2" t="s">
        <v>16</v>
      </c>
      <c r="G4" s="35">
        <v>25394</v>
      </c>
      <c r="H4" s="2" t="s">
        <v>17</v>
      </c>
      <c r="I4" s="2" t="s">
        <v>142</v>
      </c>
      <c r="J4" s="5" t="s">
        <v>145</v>
      </c>
      <c r="K4" s="5" t="str">
        <f>_xlfn.XLOOKUP($J4,LOCATION!$B$2:$M$2,LOCATION!$B$3:$M$3,,0)</f>
        <v>BRAZIL</v>
      </c>
      <c r="L4" s="5" t="str">
        <f>_xlfn.XLOOKUP($J4,LOCATION!$B$2:$M$2,LOCATION!$B$1:$M$1,,0)</f>
        <v>Portuguese</v>
      </c>
      <c r="M4" s="2" t="str">
        <f t="shared" ref="M4:M51" si="1">IF($L4="English",(_xlfn.CONCAT($F4,".",$D4,"@xyz.org")),(_xlfn.CONCAT($F4,".",$D4,"@xyz.com")))</f>
        <v>Filho.Tomas@xyz.com</v>
      </c>
      <c r="N4" s="4">
        <v>52.9</v>
      </c>
      <c r="O4" s="2" t="s">
        <v>213</v>
      </c>
      <c r="P4" s="2" t="s">
        <v>210</v>
      </c>
      <c r="Q4" s="5" t="str">
        <f>_xlfn.XLOOKUP($R4,SPORT!$B$2:$B$33,SPORT!$A$2:$A$33)</f>
        <v>OUTDOOR</v>
      </c>
      <c r="R4" s="2" t="s">
        <v>177</v>
      </c>
      <c r="S4" s="37">
        <v>64724</v>
      </c>
    </row>
    <row r="5" spans="1:19" x14ac:dyDescent="0.3">
      <c r="A5" s="34">
        <v>4</v>
      </c>
      <c r="B5" s="3" t="str">
        <f t="shared" si="0"/>
        <v>MS. DARBY CRUICKSHANK</v>
      </c>
      <c r="C5" s="2" t="s">
        <v>6</v>
      </c>
      <c r="D5" s="2" t="s">
        <v>18</v>
      </c>
      <c r="E5" s="2"/>
      <c r="F5" s="2" t="s">
        <v>19</v>
      </c>
      <c r="G5" s="35">
        <v>27532</v>
      </c>
      <c r="H5" s="2" t="s">
        <v>20</v>
      </c>
      <c r="I5" s="2" t="s">
        <v>138</v>
      </c>
      <c r="J5" s="5" t="s">
        <v>141</v>
      </c>
      <c r="K5" s="5" t="str">
        <f>_xlfn.XLOOKUP($J5,LOCATION!$B$2:$M$2,LOCATION!$B$3:$M$3,,0)</f>
        <v>USA</v>
      </c>
      <c r="L5" s="5" t="str">
        <f>_xlfn.XLOOKUP($J5,LOCATION!$B$2:$M$2,LOCATION!$B$1:$M$1,,0)</f>
        <v>English</v>
      </c>
      <c r="M5" s="2" t="str">
        <f t="shared" si="1"/>
        <v>Cruickshank.Darby@xyz.org</v>
      </c>
      <c r="N5" s="4">
        <v>48.9</v>
      </c>
      <c r="O5" s="2" t="s">
        <v>209</v>
      </c>
      <c r="P5" s="2" t="s">
        <v>212</v>
      </c>
      <c r="Q5" s="5" t="str">
        <f>_xlfn.XLOOKUP($R5,SPORT!$B$2:$B$33,SPORT!$A$2:$A$33)</f>
        <v>OUTDOOR</v>
      </c>
      <c r="R5" s="2" t="s">
        <v>178</v>
      </c>
      <c r="S5" s="37">
        <v>110823</v>
      </c>
    </row>
    <row r="6" spans="1:19" x14ac:dyDescent="0.3">
      <c r="A6" s="34">
        <v>5</v>
      </c>
      <c r="B6" s="3" t="str">
        <f t="shared" si="0"/>
        <v>DR. JAYDON BORER</v>
      </c>
      <c r="C6" s="2" t="s">
        <v>21</v>
      </c>
      <c r="D6" s="2" t="s">
        <v>22</v>
      </c>
      <c r="E6" s="2"/>
      <c r="F6" s="2" t="s">
        <v>23</v>
      </c>
      <c r="G6" s="35">
        <v>25706</v>
      </c>
      <c r="H6" s="2" t="s">
        <v>20</v>
      </c>
      <c r="I6" s="2" t="s">
        <v>142</v>
      </c>
      <c r="J6" s="5" t="s">
        <v>141</v>
      </c>
      <c r="K6" s="5" t="str">
        <f>_xlfn.XLOOKUP($J6,LOCATION!$B$2:$M$2,LOCATION!$B$3:$M$3,,0)</f>
        <v>USA</v>
      </c>
      <c r="L6" s="5" t="str">
        <f>_xlfn.XLOOKUP($J6,LOCATION!$B$2:$M$2,LOCATION!$B$1:$M$1,,0)</f>
        <v>English</v>
      </c>
      <c r="M6" s="2" t="str">
        <f t="shared" si="1"/>
        <v>Borer.Jaydon@xyz.org</v>
      </c>
      <c r="N6" s="36">
        <v>84.8</v>
      </c>
      <c r="O6" s="2" t="s">
        <v>214</v>
      </c>
      <c r="P6" s="2" t="s">
        <v>215</v>
      </c>
      <c r="Q6" s="5" t="str">
        <f>_xlfn.XLOOKUP($R6,SPORT!$B$2:$B$33,SPORT!$A$2:$A$33)</f>
        <v>INDOOR</v>
      </c>
      <c r="R6" s="2" t="s">
        <v>179</v>
      </c>
      <c r="S6" s="37">
        <v>56916</v>
      </c>
    </row>
    <row r="7" spans="1:19" x14ac:dyDescent="0.3">
      <c r="A7" s="34">
        <v>6</v>
      </c>
      <c r="B7" s="3" t="str">
        <f t="shared" si="0"/>
        <v>MR. MORIAH  LYNCH</v>
      </c>
      <c r="C7" s="2" t="s">
        <v>24</v>
      </c>
      <c r="D7" s="2" t="s">
        <v>25</v>
      </c>
      <c r="E7" s="2"/>
      <c r="F7" s="2" t="s">
        <v>26</v>
      </c>
      <c r="G7" s="35">
        <v>33944</v>
      </c>
      <c r="H7" s="2" t="s">
        <v>27</v>
      </c>
      <c r="I7" s="2" t="s">
        <v>142</v>
      </c>
      <c r="J7" s="5" t="s">
        <v>141</v>
      </c>
      <c r="K7" s="5" t="str">
        <f>_xlfn.XLOOKUP($J7,LOCATION!$B$2:$M$2,LOCATION!$B$3:$M$3,,0)</f>
        <v>USA</v>
      </c>
      <c r="L7" s="5" t="str">
        <f>_xlfn.XLOOKUP($J7,LOCATION!$B$2:$M$2,LOCATION!$B$1:$M$1,,0)</f>
        <v>English</v>
      </c>
      <c r="M7" s="2" t="str">
        <f t="shared" si="1"/>
        <v>Lynch.Moriah @xyz.org</v>
      </c>
      <c r="N7" s="36">
        <v>83.2</v>
      </c>
      <c r="O7" s="2" t="s">
        <v>214</v>
      </c>
      <c r="P7" s="2" t="s">
        <v>212</v>
      </c>
      <c r="Q7" s="5" t="str">
        <f>_xlfn.XLOOKUP($R7,SPORT!$B$2:$B$33,SPORT!$A$2:$A$33)</f>
        <v>INDOOR</v>
      </c>
      <c r="R7" s="2" t="s">
        <v>180</v>
      </c>
      <c r="S7" s="37">
        <v>51133</v>
      </c>
    </row>
    <row r="8" spans="1:19" x14ac:dyDescent="0.3">
      <c r="A8" s="34">
        <v>7</v>
      </c>
      <c r="B8" s="3" t="str">
        <f t="shared" si="0"/>
        <v>MS. AMIYA EICHMANN</v>
      </c>
      <c r="C8" s="2" t="s">
        <v>6</v>
      </c>
      <c r="D8" s="2" t="s">
        <v>28</v>
      </c>
      <c r="E8" s="2"/>
      <c r="F8" s="2" t="s">
        <v>29</v>
      </c>
      <c r="G8" s="35">
        <v>36370</v>
      </c>
      <c r="H8" s="2" t="s">
        <v>30</v>
      </c>
      <c r="I8" s="2" t="s">
        <v>138</v>
      </c>
      <c r="J8" s="5" t="s">
        <v>141</v>
      </c>
      <c r="K8" s="5" t="str">
        <f>_xlfn.XLOOKUP($J8,LOCATION!$B$2:$M$2,LOCATION!$B$3:$M$3,,0)</f>
        <v>USA</v>
      </c>
      <c r="L8" s="5" t="str">
        <f>_xlfn.XLOOKUP($J8,LOCATION!$B$2:$M$2,LOCATION!$B$1:$M$1,,0)</f>
        <v>English</v>
      </c>
      <c r="M8" s="2" t="str">
        <f t="shared" si="1"/>
        <v>Eichmann.Amiya@xyz.org</v>
      </c>
      <c r="N8" s="36">
        <v>61.1</v>
      </c>
      <c r="O8" s="2" t="s">
        <v>214</v>
      </c>
      <c r="P8" s="2" t="s">
        <v>215</v>
      </c>
      <c r="Q8" s="5" t="str">
        <f>_xlfn.XLOOKUP($R8,SPORT!$B$2:$B$33,SPORT!$A$2:$A$33)</f>
        <v>OUTDOOR</v>
      </c>
      <c r="R8" s="2" t="s">
        <v>181</v>
      </c>
      <c r="S8" s="37">
        <v>65465</v>
      </c>
    </row>
    <row r="9" spans="1:19" x14ac:dyDescent="0.3">
      <c r="A9" s="34">
        <v>8</v>
      </c>
      <c r="B9" s="3" t="str">
        <f t="shared" si="0"/>
        <v>MR. PIERCE RAU</v>
      </c>
      <c r="C9" s="2" t="s">
        <v>24</v>
      </c>
      <c r="D9" s="2" t="s">
        <v>31</v>
      </c>
      <c r="E9" s="2"/>
      <c r="F9" s="2" t="s">
        <v>32</v>
      </c>
      <c r="G9" s="35">
        <v>23141</v>
      </c>
      <c r="H9" s="2" t="s">
        <v>20</v>
      </c>
      <c r="I9" s="2" t="s">
        <v>142</v>
      </c>
      <c r="J9" s="5" t="s">
        <v>141</v>
      </c>
      <c r="K9" s="5" t="str">
        <f>_xlfn.XLOOKUP($J9,LOCATION!$B$2:$M$2,LOCATION!$B$3:$M$3,,0)</f>
        <v>USA</v>
      </c>
      <c r="L9" s="5" t="str">
        <f>_xlfn.XLOOKUP($J9,LOCATION!$B$2:$M$2,LOCATION!$B$1:$M$1,,0)</f>
        <v>English</v>
      </c>
      <c r="M9" s="2" t="str">
        <f t="shared" si="1"/>
        <v>Rau.Pierce@xyz.org</v>
      </c>
      <c r="N9" s="36">
        <v>105.7</v>
      </c>
      <c r="O9" s="2" t="s">
        <v>213</v>
      </c>
      <c r="P9" s="2" t="s">
        <v>216</v>
      </c>
      <c r="Q9" s="5" t="str">
        <f>_xlfn.XLOOKUP($R9,SPORT!$B$2:$B$33,SPORT!$A$2:$A$33)</f>
        <v>INDOOR</v>
      </c>
      <c r="R9" s="2" t="s">
        <v>182</v>
      </c>
      <c r="S9" s="37">
        <v>109885</v>
      </c>
    </row>
    <row r="10" spans="1:19" x14ac:dyDescent="0.3">
      <c r="A10" s="34">
        <v>9</v>
      </c>
      <c r="B10" s="3" t="str">
        <f t="shared" si="0"/>
        <v>MS. AMELIA STEVENS</v>
      </c>
      <c r="C10" s="2" t="s">
        <v>6</v>
      </c>
      <c r="D10" s="2" t="s">
        <v>33</v>
      </c>
      <c r="E10" s="2"/>
      <c r="F10" s="2" t="s">
        <v>34</v>
      </c>
      <c r="G10" s="35">
        <v>25965</v>
      </c>
      <c r="H10" s="2" t="s">
        <v>12</v>
      </c>
      <c r="I10" s="2" t="s">
        <v>138</v>
      </c>
      <c r="J10" s="5" t="s">
        <v>147</v>
      </c>
      <c r="K10" s="5" t="str">
        <f>_xlfn.XLOOKUP($J10,LOCATION!$B$2:$M$2,LOCATION!$B$3:$M$3,,0)</f>
        <v>UK</v>
      </c>
      <c r="L10" s="5" t="str">
        <f>_xlfn.XLOOKUP($J10,LOCATION!$B$2:$M$2,LOCATION!$B$1:$M$1,,0)</f>
        <v>English</v>
      </c>
      <c r="M10" s="2" t="str">
        <f t="shared" si="1"/>
        <v>Stevens.Amelia@xyz.org</v>
      </c>
      <c r="N10" s="36">
        <v>65.3</v>
      </c>
      <c r="O10" s="2" t="s">
        <v>214</v>
      </c>
      <c r="P10" s="2" t="s">
        <v>216</v>
      </c>
      <c r="Q10" s="5" t="str">
        <f>_xlfn.XLOOKUP($R10,SPORT!$B$2:$B$33,SPORT!$A$2:$A$33)</f>
        <v>INDOOR</v>
      </c>
      <c r="R10" s="2" t="s">
        <v>183</v>
      </c>
      <c r="S10" s="37">
        <v>60061</v>
      </c>
    </row>
    <row r="11" spans="1:19" x14ac:dyDescent="0.3">
      <c r="A11" s="34">
        <v>10</v>
      </c>
      <c r="B11" s="3" t="str">
        <f t="shared" si="0"/>
        <v>MR. TOBY SIMPSON</v>
      </c>
      <c r="C11" s="2" t="s">
        <v>24</v>
      </c>
      <c r="D11" s="2" t="s">
        <v>35</v>
      </c>
      <c r="E11" s="2"/>
      <c r="F11" s="2" t="s">
        <v>36</v>
      </c>
      <c r="G11" s="35">
        <v>23732</v>
      </c>
      <c r="H11" s="2" t="s">
        <v>27</v>
      </c>
      <c r="I11" s="2" t="s">
        <v>142</v>
      </c>
      <c r="J11" s="5" t="s">
        <v>147</v>
      </c>
      <c r="K11" s="5" t="str">
        <f>_xlfn.XLOOKUP($J11,LOCATION!$B$2:$M$2,LOCATION!$B$3:$M$3,,0)</f>
        <v>UK</v>
      </c>
      <c r="L11" s="5" t="str">
        <f>_xlfn.XLOOKUP($J11,LOCATION!$B$2:$M$2,LOCATION!$B$1:$M$1,,0)</f>
        <v>English</v>
      </c>
      <c r="M11" s="2" t="str">
        <f t="shared" si="1"/>
        <v>Simpson.Toby@xyz.org</v>
      </c>
      <c r="N11" s="36">
        <v>62.9</v>
      </c>
      <c r="O11" s="2" t="s">
        <v>213</v>
      </c>
      <c r="P11" s="2" t="s">
        <v>217</v>
      </c>
      <c r="Q11" s="5" t="str">
        <f>_xlfn.XLOOKUP($R11,SPORT!$B$2:$B$33,SPORT!$A$2:$A$33)</f>
        <v>OUTDOOR</v>
      </c>
      <c r="R11" s="2" t="s">
        <v>181</v>
      </c>
      <c r="S11" s="37">
        <v>32758</v>
      </c>
    </row>
    <row r="12" spans="1:19" x14ac:dyDescent="0.3">
      <c r="A12" s="34">
        <v>11</v>
      </c>
      <c r="B12" s="3" t="str">
        <f t="shared" ref="B12:B51" si="2">UPPER(_xlfn.CONCAT($C12," ",$D12," ",F12))</f>
        <v>SIR ETHAN MURPHY</v>
      </c>
      <c r="C12" s="2" t="s">
        <v>37</v>
      </c>
      <c r="D12" s="2" t="s">
        <v>38</v>
      </c>
      <c r="E12" s="2"/>
      <c r="F12" s="2" t="s">
        <v>39</v>
      </c>
      <c r="G12" s="35">
        <v>31733</v>
      </c>
      <c r="H12" s="2" t="s">
        <v>40</v>
      </c>
      <c r="I12" s="2" t="s">
        <v>142</v>
      </c>
      <c r="J12" s="5" t="s">
        <v>147</v>
      </c>
      <c r="K12" s="5" t="str">
        <f>_xlfn.XLOOKUP($J12,LOCATION!$B$2:$M$2,LOCATION!$B$3:$M$3,,0)</f>
        <v>UK</v>
      </c>
      <c r="L12" s="5" t="str">
        <f>_xlfn.XLOOKUP($J12,LOCATION!$B$2:$M$2,LOCATION!$B$1:$M$1,,0)</f>
        <v>English</v>
      </c>
      <c r="M12" s="2" t="str">
        <f t="shared" si="1"/>
        <v>Murphy.Ethan@xyz.org</v>
      </c>
      <c r="N12" s="36">
        <v>104.3</v>
      </c>
      <c r="O12" s="2" t="s">
        <v>211</v>
      </c>
      <c r="P12" s="2" t="s">
        <v>217</v>
      </c>
      <c r="Q12" s="5" t="str">
        <f>_xlfn.XLOOKUP($R12,SPORT!$B$2:$B$33,SPORT!$A$2:$A$33)</f>
        <v>OUTDOOR</v>
      </c>
      <c r="R12" s="2" t="s">
        <v>184</v>
      </c>
      <c r="S12" s="37">
        <v>99613</v>
      </c>
    </row>
    <row r="13" spans="1:19" x14ac:dyDescent="0.3">
      <c r="A13" s="34">
        <v>12</v>
      </c>
      <c r="B13" s="3" t="str">
        <f t="shared" si="2"/>
        <v>MRS. ASHLEY WOOD</v>
      </c>
      <c r="C13" s="2" t="s">
        <v>41</v>
      </c>
      <c r="D13" s="2" t="s">
        <v>42</v>
      </c>
      <c r="E13" s="2"/>
      <c r="F13" s="2" t="s">
        <v>43</v>
      </c>
      <c r="G13" s="35">
        <v>28412</v>
      </c>
      <c r="H13" s="2" t="s">
        <v>9</v>
      </c>
      <c r="I13" s="2" t="s">
        <v>138</v>
      </c>
      <c r="J13" s="5" t="s">
        <v>147</v>
      </c>
      <c r="K13" s="5" t="str">
        <f>_xlfn.XLOOKUP($J13,LOCATION!$B$2:$M$2,LOCATION!$B$3:$M$3,,0)</f>
        <v>UK</v>
      </c>
      <c r="L13" s="5" t="str">
        <f>_xlfn.XLOOKUP($J13,LOCATION!$B$2:$M$2,LOCATION!$B$1:$M$1,,0)</f>
        <v>English</v>
      </c>
      <c r="M13" s="2" t="str">
        <f t="shared" si="1"/>
        <v>Wood.Ashley@xyz.org</v>
      </c>
      <c r="N13" s="36">
        <v>100.7</v>
      </c>
      <c r="O13" s="2" t="s">
        <v>211</v>
      </c>
      <c r="P13" s="2" t="s">
        <v>217</v>
      </c>
      <c r="Q13" s="5" t="str">
        <f>_xlfn.XLOOKUP($R13,SPORT!$B$2:$B$33,SPORT!$A$2:$A$33)</f>
        <v>OUTDOOR</v>
      </c>
      <c r="R13" s="2" t="s">
        <v>185</v>
      </c>
      <c r="S13" s="37">
        <v>56595</v>
      </c>
    </row>
    <row r="14" spans="1:19" x14ac:dyDescent="0.3">
      <c r="A14" s="34">
        <v>13</v>
      </c>
      <c r="B14" s="3" t="str">
        <f t="shared" si="2"/>
        <v>MS. MEGAN SCOTT</v>
      </c>
      <c r="C14" s="2" t="s">
        <v>6</v>
      </c>
      <c r="D14" s="2" t="s">
        <v>44</v>
      </c>
      <c r="E14" s="2"/>
      <c r="F14" s="2" t="s">
        <v>45</v>
      </c>
      <c r="G14" s="35">
        <v>28168</v>
      </c>
      <c r="H14" s="2" t="s">
        <v>12</v>
      </c>
      <c r="I14" s="2" t="s">
        <v>138</v>
      </c>
      <c r="J14" s="5" t="s">
        <v>147</v>
      </c>
      <c r="K14" s="5" t="str">
        <f>_xlfn.XLOOKUP($J14,LOCATION!$B$2:$M$2,LOCATION!$B$3:$M$3,,0)</f>
        <v>UK</v>
      </c>
      <c r="L14" s="5" t="str">
        <f>_xlfn.XLOOKUP($J14,LOCATION!$B$2:$M$2,LOCATION!$B$1:$M$1,,0)</f>
        <v>English</v>
      </c>
      <c r="M14" s="2" t="str">
        <f t="shared" si="1"/>
        <v>Scott.Megan@xyz.org</v>
      </c>
      <c r="N14" s="36">
        <v>70.900000000000006</v>
      </c>
      <c r="O14" s="2" t="s">
        <v>209</v>
      </c>
      <c r="P14" s="2" t="s">
        <v>210</v>
      </c>
      <c r="Q14" s="5" t="str">
        <f>_xlfn.XLOOKUP($R14,SPORT!$B$2:$B$33,SPORT!$A$2:$A$33)</f>
        <v>OUTDOOR</v>
      </c>
      <c r="R14" s="2" t="s">
        <v>186</v>
      </c>
      <c r="S14" s="37">
        <v>117408</v>
      </c>
    </row>
    <row r="15" spans="1:19" x14ac:dyDescent="0.3">
      <c r="A15" s="34">
        <v>14</v>
      </c>
      <c r="B15" s="3" t="str">
        <f t="shared" si="2"/>
        <v>HR. HELMUT WEINHAE</v>
      </c>
      <c r="C15" s="2" t="s">
        <v>46</v>
      </c>
      <c r="D15" s="2" t="s">
        <v>47</v>
      </c>
      <c r="E15" s="2"/>
      <c r="F15" s="2" t="s">
        <v>48</v>
      </c>
      <c r="G15" s="35">
        <v>21788</v>
      </c>
      <c r="H15" s="2" t="s">
        <v>49</v>
      </c>
      <c r="I15" s="2" t="s">
        <v>142</v>
      </c>
      <c r="J15" s="5" t="s">
        <v>150</v>
      </c>
      <c r="K15" s="5" t="str">
        <f>_xlfn.XLOOKUP($J15,LOCATION!$B$2:$M$2,LOCATION!$B$3:$M$3,,0)</f>
        <v>GERMANY</v>
      </c>
      <c r="L15" s="5" t="str">
        <f>_xlfn.XLOOKUP($J15,LOCATION!$B$2:$M$2,LOCATION!$B$1:$M$1,,0)</f>
        <v>German</v>
      </c>
      <c r="M15" s="2" t="str">
        <f t="shared" si="1"/>
        <v>Weinhae.Helmut@xyz.com</v>
      </c>
      <c r="N15" s="36">
        <v>68.3</v>
      </c>
      <c r="O15" s="2" t="s">
        <v>218</v>
      </c>
      <c r="P15" s="2" t="s">
        <v>216</v>
      </c>
      <c r="Q15" s="5" t="str">
        <f>_xlfn.XLOOKUP($R15,SPORT!$B$2:$B$33,SPORT!$A$2:$A$33)</f>
        <v>OUTDOOR</v>
      </c>
      <c r="R15" s="2" t="s">
        <v>187</v>
      </c>
      <c r="S15" s="37">
        <v>64862</v>
      </c>
    </row>
    <row r="16" spans="1:19" x14ac:dyDescent="0.3">
      <c r="A16" s="34">
        <v>15</v>
      </c>
      <c r="B16" s="3" t="str">
        <f t="shared" si="2"/>
        <v>PROF. MILENA SCHOTIN</v>
      </c>
      <c r="C16" s="2" t="s">
        <v>50</v>
      </c>
      <c r="D16" s="2" t="s">
        <v>51</v>
      </c>
      <c r="E16" s="2"/>
      <c r="F16" s="2" t="s">
        <v>52</v>
      </c>
      <c r="G16" s="35">
        <v>23804</v>
      </c>
      <c r="H16" s="2" t="s">
        <v>53</v>
      </c>
      <c r="I16" s="2" t="s">
        <v>138</v>
      </c>
      <c r="J16" s="5" t="s">
        <v>150</v>
      </c>
      <c r="K16" s="5" t="str">
        <f>_xlfn.XLOOKUP($J16,LOCATION!$B$2:$M$2,LOCATION!$B$3:$M$3,,0)</f>
        <v>GERMANY</v>
      </c>
      <c r="L16" s="5" t="str">
        <f>_xlfn.XLOOKUP($J16,LOCATION!$B$2:$M$2,LOCATION!$B$1:$M$1,,0)</f>
        <v>German</v>
      </c>
      <c r="M16" s="2" t="str">
        <f t="shared" si="1"/>
        <v>Schotin.Milena@xyz.com</v>
      </c>
      <c r="N16" s="36">
        <v>105.3</v>
      </c>
      <c r="O16" s="2" t="s">
        <v>218</v>
      </c>
      <c r="P16" s="2" t="s">
        <v>217</v>
      </c>
      <c r="Q16" s="5" t="str">
        <f>_xlfn.XLOOKUP($R16,SPORT!$B$2:$B$33,SPORT!$A$2:$A$33)</f>
        <v>INDOOR</v>
      </c>
      <c r="R16" s="2" t="s">
        <v>188</v>
      </c>
      <c r="S16" s="37">
        <v>10241</v>
      </c>
    </row>
    <row r="17" spans="1:19" x14ac:dyDescent="0.3">
      <c r="A17" s="34">
        <v>16</v>
      </c>
      <c r="B17" s="3" t="str">
        <f t="shared" si="2"/>
        <v>HR. LOTHAR BIRNBAUM</v>
      </c>
      <c r="C17" s="2" t="s">
        <v>46</v>
      </c>
      <c r="D17" s="2" t="s">
        <v>54</v>
      </c>
      <c r="E17" s="2"/>
      <c r="F17" s="2" t="s">
        <v>55</v>
      </c>
      <c r="G17" s="35">
        <v>25405</v>
      </c>
      <c r="H17" s="2" t="s">
        <v>17</v>
      </c>
      <c r="I17" s="2" t="s">
        <v>142</v>
      </c>
      <c r="J17" s="5" t="s">
        <v>150</v>
      </c>
      <c r="K17" s="5" t="str">
        <f>_xlfn.XLOOKUP($J17,LOCATION!$B$2:$M$2,LOCATION!$B$3:$M$3,,0)</f>
        <v>GERMANY</v>
      </c>
      <c r="L17" s="5" t="str">
        <f>_xlfn.XLOOKUP($J17,LOCATION!$B$2:$M$2,LOCATION!$B$1:$M$1,,0)</f>
        <v>German</v>
      </c>
      <c r="M17" s="2" t="str">
        <f t="shared" si="1"/>
        <v>Birnbaum.Lothar@xyz.com</v>
      </c>
      <c r="N17" s="36">
        <v>48.6</v>
      </c>
      <c r="O17" s="2" t="s">
        <v>214</v>
      </c>
      <c r="P17" s="2" t="s">
        <v>217</v>
      </c>
      <c r="Q17" s="5" t="str">
        <f>_xlfn.XLOOKUP($R17,SPORT!$B$2:$B$33,SPORT!$A$2:$A$33)</f>
        <v>OUTDOOR</v>
      </c>
      <c r="R17" s="2" t="s">
        <v>178</v>
      </c>
      <c r="S17" s="37">
        <v>88762</v>
      </c>
    </row>
    <row r="18" spans="1:19" x14ac:dyDescent="0.3">
      <c r="A18" s="34">
        <v>17</v>
      </c>
      <c r="B18" s="3" t="str">
        <f t="shared" si="2"/>
        <v>HR. PIETRO STOLZE</v>
      </c>
      <c r="C18" s="2" t="s">
        <v>46</v>
      </c>
      <c r="D18" s="2" t="s">
        <v>56</v>
      </c>
      <c r="E18" s="2"/>
      <c r="F18" s="2" t="s">
        <v>57</v>
      </c>
      <c r="G18" s="35">
        <v>26582</v>
      </c>
      <c r="H18" s="2" t="s">
        <v>9</v>
      </c>
      <c r="I18" s="2" t="s">
        <v>142</v>
      </c>
      <c r="J18" s="5" t="s">
        <v>150</v>
      </c>
      <c r="K18" s="5" t="str">
        <f>_xlfn.XLOOKUP($J18,LOCATION!$B$2:$M$2,LOCATION!$B$3:$M$3,,0)</f>
        <v>GERMANY</v>
      </c>
      <c r="L18" s="5" t="str">
        <f>_xlfn.XLOOKUP($J18,LOCATION!$B$2:$M$2,LOCATION!$B$1:$M$1,,0)</f>
        <v>German</v>
      </c>
      <c r="M18" s="2" t="str">
        <f t="shared" si="1"/>
        <v>Stolze.Pietro@xyz.com</v>
      </c>
      <c r="N18" s="36">
        <v>105.9</v>
      </c>
      <c r="O18" s="2" t="s">
        <v>214</v>
      </c>
      <c r="P18" s="2" t="s">
        <v>210</v>
      </c>
      <c r="Q18" s="5" t="str">
        <f>_xlfn.XLOOKUP($R18,SPORT!$B$2:$B$33,SPORT!$A$2:$A$33)</f>
        <v>INDOOR</v>
      </c>
      <c r="R18" s="2" t="s">
        <v>189</v>
      </c>
      <c r="S18" s="37">
        <v>80757</v>
      </c>
    </row>
    <row r="19" spans="1:19" x14ac:dyDescent="0.3">
      <c r="A19" s="34">
        <v>18</v>
      </c>
      <c r="B19" s="3" t="str">
        <f t="shared" si="2"/>
        <v>HR. RICHARD  TLUSTEK</v>
      </c>
      <c r="C19" s="2" t="s">
        <v>46</v>
      </c>
      <c r="D19" s="2" t="s">
        <v>58</v>
      </c>
      <c r="E19" s="2"/>
      <c r="F19" s="2" t="s">
        <v>59</v>
      </c>
      <c r="G19" s="35">
        <v>21793</v>
      </c>
      <c r="H19" s="2" t="s">
        <v>49</v>
      </c>
      <c r="I19" s="2" t="s">
        <v>142</v>
      </c>
      <c r="J19" s="5" t="s">
        <v>150</v>
      </c>
      <c r="K19" s="5" t="str">
        <f>_xlfn.XLOOKUP($J19,LOCATION!$B$2:$M$2,LOCATION!$B$3:$M$3,,0)</f>
        <v>GERMANY</v>
      </c>
      <c r="L19" s="5" t="str">
        <f>_xlfn.XLOOKUP($J19,LOCATION!$B$2:$M$2,LOCATION!$B$1:$M$1,,0)</f>
        <v>German</v>
      </c>
      <c r="M19" s="2" t="str">
        <f t="shared" si="1"/>
        <v>Tlustek.Richard @xyz.com</v>
      </c>
      <c r="N19" s="36">
        <v>71.099999999999994</v>
      </c>
      <c r="O19" s="2" t="s">
        <v>214</v>
      </c>
      <c r="P19" s="2" t="s">
        <v>210</v>
      </c>
      <c r="Q19" s="5" t="str">
        <f>_xlfn.XLOOKUP($R19,SPORT!$B$2:$B$33,SPORT!$A$2:$A$33)</f>
        <v>OUTDOOR</v>
      </c>
      <c r="R19" s="2" t="s">
        <v>190</v>
      </c>
      <c r="S19" s="37">
        <v>88794</v>
      </c>
    </row>
    <row r="20" spans="1:19" x14ac:dyDescent="0.3">
      <c r="A20" s="34">
        <v>19</v>
      </c>
      <c r="B20" s="3" t="str">
        <f t="shared" si="2"/>
        <v>DR. EARNESTINE RAYNOR</v>
      </c>
      <c r="C20" s="2" t="s">
        <v>21</v>
      </c>
      <c r="D20" s="2" t="s">
        <v>60</v>
      </c>
      <c r="E20" s="2"/>
      <c r="F20" s="2" t="s">
        <v>61</v>
      </c>
      <c r="G20" s="35">
        <v>28262</v>
      </c>
      <c r="H20" s="2" t="s">
        <v>20</v>
      </c>
      <c r="I20" s="2" t="s">
        <v>138</v>
      </c>
      <c r="J20" s="5" t="s">
        <v>152</v>
      </c>
      <c r="K20" s="5" t="str">
        <f>_xlfn.XLOOKUP($J20,LOCATION!$B$2:$M$2,LOCATION!$B$3:$M$3,,0)</f>
        <v>AUSTRALIA</v>
      </c>
      <c r="L20" s="5" t="str">
        <f>_xlfn.XLOOKUP($J20,LOCATION!$B$2:$M$2,LOCATION!$B$1:$M$1,,0)</f>
        <v>English</v>
      </c>
      <c r="M20" s="2" t="str">
        <f t="shared" si="1"/>
        <v>Raynor.Earnestine@xyz.org</v>
      </c>
      <c r="N20" s="36">
        <v>70.3</v>
      </c>
      <c r="O20" s="2" t="s">
        <v>214</v>
      </c>
      <c r="P20" s="2" t="s">
        <v>216</v>
      </c>
      <c r="Q20" s="5" t="str">
        <f>_xlfn.XLOOKUP($R20,SPORT!$B$2:$B$33,SPORT!$A$2:$A$33)</f>
        <v>INDOOR</v>
      </c>
      <c r="R20" s="2" t="s">
        <v>191</v>
      </c>
      <c r="S20" s="37">
        <v>63526</v>
      </c>
    </row>
    <row r="21" spans="1:19" x14ac:dyDescent="0.3">
      <c r="A21" s="34">
        <v>20</v>
      </c>
      <c r="B21" s="3" t="str">
        <f t="shared" si="2"/>
        <v>MR. JASON GAYLORD</v>
      </c>
      <c r="C21" s="2" t="s">
        <v>24</v>
      </c>
      <c r="D21" s="2" t="s">
        <v>62</v>
      </c>
      <c r="E21" s="2"/>
      <c r="F21" s="2" t="s">
        <v>63</v>
      </c>
      <c r="G21" s="35">
        <v>27767</v>
      </c>
      <c r="H21" s="2" t="s">
        <v>64</v>
      </c>
      <c r="I21" s="2" t="s">
        <v>142</v>
      </c>
      <c r="J21" s="5" t="s">
        <v>152</v>
      </c>
      <c r="K21" s="5" t="str">
        <f>_xlfn.XLOOKUP($J21,LOCATION!$B$2:$M$2,LOCATION!$B$3:$M$3,,0)</f>
        <v>AUSTRALIA</v>
      </c>
      <c r="L21" s="5" t="str">
        <f>_xlfn.XLOOKUP($J21,LOCATION!$B$2:$M$2,LOCATION!$B$1:$M$1,,0)</f>
        <v>English</v>
      </c>
      <c r="M21" s="2" t="str">
        <f t="shared" si="1"/>
        <v>Gaylord.Jason@xyz.org</v>
      </c>
      <c r="N21" s="36">
        <v>54.7</v>
      </c>
      <c r="O21" s="2" t="s">
        <v>211</v>
      </c>
      <c r="P21" s="2" t="s">
        <v>212</v>
      </c>
      <c r="Q21" s="5" t="str">
        <f>_xlfn.XLOOKUP($R21,SPORT!$B$2:$B$33,SPORT!$A$2:$A$33)</f>
        <v>INDOOR</v>
      </c>
      <c r="R21" s="2" t="s">
        <v>192</v>
      </c>
      <c r="S21" s="37">
        <v>46352</v>
      </c>
    </row>
    <row r="22" spans="1:19" x14ac:dyDescent="0.3">
      <c r="A22" s="34">
        <v>21</v>
      </c>
      <c r="B22" s="3" t="str">
        <f t="shared" si="2"/>
        <v>MR. KENDRICK SAUER</v>
      </c>
      <c r="C22" s="2" t="s">
        <v>24</v>
      </c>
      <c r="D22" s="2" t="s">
        <v>65</v>
      </c>
      <c r="E22" s="2"/>
      <c r="F22" s="2" t="s">
        <v>66</v>
      </c>
      <c r="G22" s="35">
        <v>35268</v>
      </c>
      <c r="H22" s="2" t="s">
        <v>17</v>
      </c>
      <c r="I22" s="2" t="s">
        <v>142</v>
      </c>
      <c r="J22" s="5" t="s">
        <v>152</v>
      </c>
      <c r="K22" s="5" t="str">
        <f>_xlfn.XLOOKUP($J22,LOCATION!$B$2:$M$2,LOCATION!$B$3:$M$3,,0)</f>
        <v>AUSTRALIA</v>
      </c>
      <c r="L22" s="5" t="str">
        <f>_xlfn.XLOOKUP($J22,LOCATION!$B$2:$M$2,LOCATION!$B$1:$M$1,,0)</f>
        <v>English</v>
      </c>
      <c r="M22" s="2" t="str">
        <f t="shared" si="1"/>
        <v>Sauer.Kendrick@xyz.org</v>
      </c>
      <c r="N22" s="36">
        <v>100.9</v>
      </c>
      <c r="O22" s="2" t="s">
        <v>214</v>
      </c>
      <c r="P22" s="2" t="s">
        <v>215</v>
      </c>
      <c r="Q22" s="5" t="str">
        <f>_xlfn.XLOOKUP($R22,SPORT!$B$2:$B$33,SPORT!$A$2:$A$33)</f>
        <v>OUTDOOR</v>
      </c>
      <c r="R22" s="2" t="s">
        <v>193</v>
      </c>
      <c r="S22" s="37">
        <v>106808</v>
      </c>
    </row>
    <row r="23" spans="1:19" x14ac:dyDescent="0.3">
      <c r="A23" s="34">
        <v>22</v>
      </c>
      <c r="B23" s="3" t="str">
        <f t="shared" si="2"/>
        <v>DR. ANNABELL OLSON</v>
      </c>
      <c r="C23" s="2" t="s">
        <v>21</v>
      </c>
      <c r="D23" s="2" t="s">
        <v>67</v>
      </c>
      <c r="E23" s="2"/>
      <c r="F23" s="2" t="s">
        <v>68</v>
      </c>
      <c r="G23" s="35">
        <v>23483</v>
      </c>
      <c r="H23" s="2" t="s">
        <v>69</v>
      </c>
      <c r="I23" s="2" t="s">
        <v>138</v>
      </c>
      <c r="J23" s="5" t="s">
        <v>152</v>
      </c>
      <c r="K23" s="5" t="str">
        <f>_xlfn.XLOOKUP($J23,LOCATION!$B$2:$M$2,LOCATION!$B$3:$M$3,,0)</f>
        <v>AUSTRALIA</v>
      </c>
      <c r="L23" s="5" t="str">
        <f>_xlfn.XLOOKUP($J23,LOCATION!$B$2:$M$2,LOCATION!$B$1:$M$1,,0)</f>
        <v>English</v>
      </c>
      <c r="M23" s="2" t="str">
        <f t="shared" si="1"/>
        <v>Olson.Annabell@xyz.org</v>
      </c>
      <c r="N23" s="36">
        <v>84.3</v>
      </c>
      <c r="O23" s="2" t="s">
        <v>209</v>
      </c>
      <c r="P23" s="2" t="s">
        <v>216</v>
      </c>
      <c r="Q23" s="5" t="str">
        <f>_xlfn.XLOOKUP($R23,SPORT!$B$2:$B$33,SPORT!$A$2:$A$33)</f>
        <v>OUTDOOR</v>
      </c>
      <c r="R23" s="2" t="s">
        <v>194</v>
      </c>
      <c r="S23" s="37">
        <v>96468</v>
      </c>
    </row>
    <row r="24" spans="1:19" x14ac:dyDescent="0.3">
      <c r="A24" s="34">
        <v>23</v>
      </c>
      <c r="B24" s="3" t="str">
        <f t="shared" si="2"/>
        <v>DR. JENA UPTON</v>
      </c>
      <c r="C24" s="2" t="s">
        <v>21</v>
      </c>
      <c r="D24" s="2" t="s">
        <v>70</v>
      </c>
      <c r="E24" s="2"/>
      <c r="F24" s="2" t="s">
        <v>71</v>
      </c>
      <c r="G24" s="35">
        <v>20437</v>
      </c>
      <c r="H24" s="2" t="s">
        <v>27</v>
      </c>
      <c r="I24" s="2" t="s">
        <v>138</v>
      </c>
      <c r="J24" s="5" t="s">
        <v>152</v>
      </c>
      <c r="K24" s="5" t="str">
        <f>_xlfn.XLOOKUP($J24,LOCATION!$B$2:$M$2,LOCATION!$B$3:$M$3,,0)</f>
        <v>AUSTRALIA</v>
      </c>
      <c r="L24" s="5" t="str">
        <f>_xlfn.XLOOKUP($J24,LOCATION!$B$2:$M$2,LOCATION!$B$1:$M$1,,0)</f>
        <v>English</v>
      </c>
      <c r="M24" s="2" t="str">
        <f t="shared" si="1"/>
        <v>Upton.Jena@xyz.org</v>
      </c>
      <c r="N24" s="36">
        <v>66.8</v>
      </c>
      <c r="O24" s="2" t="s">
        <v>214</v>
      </c>
      <c r="P24" s="2" t="s">
        <v>217</v>
      </c>
      <c r="Q24" s="5" t="str">
        <f>_xlfn.XLOOKUP($R24,SPORT!$B$2:$B$33,SPORT!$A$2:$A$33)</f>
        <v>OUTDOOR</v>
      </c>
      <c r="R24" s="2" t="s">
        <v>195</v>
      </c>
      <c r="S24" s="37">
        <v>16526</v>
      </c>
    </row>
    <row r="25" spans="1:19" x14ac:dyDescent="0.3">
      <c r="A25" s="34">
        <v>24</v>
      </c>
      <c r="B25" s="3" t="str">
        <f t="shared" si="2"/>
        <v>DR. SHANNY BINS</v>
      </c>
      <c r="C25" s="2" t="s">
        <v>21</v>
      </c>
      <c r="D25" s="2" t="s">
        <v>72</v>
      </c>
      <c r="E25" s="2"/>
      <c r="F25" s="2" t="s">
        <v>73</v>
      </c>
      <c r="G25" s="35">
        <v>36400</v>
      </c>
      <c r="H25" s="2" t="s">
        <v>49</v>
      </c>
      <c r="I25" s="2" t="s">
        <v>138</v>
      </c>
      <c r="J25" s="5" t="s">
        <v>152</v>
      </c>
      <c r="K25" s="5" t="str">
        <f>_xlfn.XLOOKUP($J25,LOCATION!$B$2:$M$2,LOCATION!$B$3:$M$3,,0)</f>
        <v>AUSTRALIA</v>
      </c>
      <c r="L25" s="5" t="str">
        <f>_xlfn.XLOOKUP($J25,LOCATION!$B$2:$M$2,LOCATION!$B$1:$M$1,,0)</f>
        <v>English</v>
      </c>
      <c r="M25" s="2" t="str">
        <f t="shared" si="1"/>
        <v>Bins.Shanny@xyz.org</v>
      </c>
      <c r="N25" s="36">
        <v>59.4</v>
      </c>
      <c r="O25" s="2" t="s">
        <v>213</v>
      </c>
      <c r="P25" s="2" t="s">
        <v>215</v>
      </c>
      <c r="Q25" s="5" t="str">
        <f>_xlfn.XLOOKUP($R25,SPORT!$B$2:$B$33,SPORT!$A$2:$A$33)</f>
        <v>OUTDOOR</v>
      </c>
      <c r="R25" s="2" t="s">
        <v>196</v>
      </c>
      <c r="S25" s="37">
        <v>21891</v>
      </c>
    </row>
    <row r="26" spans="1:19" x14ac:dyDescent="0.3">
      <c r="A26" s="34">
        <v>25</v>
      </c>
      <c r="B26" s="3" t="str">
        <f t="shared" si="2"/>
        <v>DR. TIA ABSHIRE</v>
      </c>
      <c r="C26" s="2" t="s">
        <v>21</v>
      </c>
      <c r="D26" s="2" t="s">
        <v>74</v>
      </c>
      <c r="E26" s="2"/>
      <c r="F26" s="2" t="s">
        <v>75</v>
      </c>
      <c r="G26" s="35">
        <v>24309</v>
      </c>
      <c r="H26" s="2" t="s">
        <v>17</v>
      </c>
      <c r="I26" s="2" t="s">
        <v>138</v>
      </c>
      <c r="J26" s="5" t="s">
        <v>152</v>
      </c>
      <c r="K26" s="5" t="str">
        <f>_xlfn.XLOOKUP($J26,LOCATION!$B$2:$M$2,LOCATION!$B$3:$M$3,,0)</f>
        <v>AUSTRALIA</v>
      </c>
      <c r="L26" s="5" t="str">
        <f>_xlfn.XLOOKUP($J26,LOCATION!$B$2:$M$2,LOCATION!$B$1:$M$1,,0)</f>
        <v>English</v>
      </c>
      <c r="M26" s="2" t="str">
        <f t="shared" si="1"/>
        <v>Abshire.Tia@xyz.org</v>
      </c>
      <c r="N26" s="36">
        <v>77.8</v>
      </c>
      <c r="O26" s="2" t="s">
        <v>213</v>
      </c>
      <c r="P26" s="2" t="s">
        <v>216</v>
      </c>
      <c r="Q26" s="5" t="str">
        <f>_xlfn.XLOOKUP($R26,SPORT!$B$2:$B$33,SPORT!$A$2:$A$33)</f>
        <v>OUTDOOR</v>
      </c>
      <c r="R26" s="2" t="s">
        <v>181</v>
      </c>
      <c r="S26" s="37">
        <v>62037</v>
      </c>
    </row>
    <row r="27" spans="1:19" x14ac:dyDescent="0.3">
      <c r="A27" s="34">
        <v>26</v>
      </c>
      <c r="B27" s="3" t="str">
        <f t="shared" si="2"/>
        <v>MS. ISABEL RUNOLFSDOTTIR</v>
      </c>
      <c r="C27" s="2" t="s">
        <v>6</v>
      </c>
      <c r="D27" s="2" t="s">
        <v>76</v>
      </c>
      <c r="E27" s="2"/>
      <c r="F27" s="2" t="s">
        <v>77</v>
      </c>
      <c r="G27" s="35">
        <v>28570</v>
      </c>
      <c r="H27" s="2" t="s">
        <v>69</v>
      </c>
      <c r="I27" s="2" t="s">
        <v>138</v>
      </c>
      <c r="J27" s="5" t="s">
        <v>152</v>
      </c>
      <c r="K27" s="5" t="str">
        <f>_xlfn.XLOOKUP($J27,LOCATION!$B$2:$M$2,LOCATION!$B$3:$M$3,,0)</f>
        <v>AUSTRALIA</v>
      </c>
      <c r="L27" s="5" t="str">
        <f>_xlfn.XLOOKUP($J27,LOCATION!$B$2:$M$2,LOCATION!$B$1:$M$1,,0)</f>
        <v>English</v>
      </c>
      <c r="M27" s="2" t="str">
        <f t="shared" si="1"/>
        <v>Runolfsdottir.Isabel@xyz.org</v>
      </c>
      <c r="N27" s="36">
        <v>85.9</v>
      </c>
      <c r="O27" s="2" t="s">
        <v>214</v>
      </c>
      <c r="P27" s="2" t="s">
        <v>219</v>
      </c>
      <c r="Q27" s="5" t="str">
        <f>_xlfn.XLOOKUP($R27,SPORT!$B$2:$B$33,SPORT!$A$2:$A$33)</f>
        <v>INDOOR</v>
      </c>
      <c r="R27" s="2" t="s">
        <v>174</v>
      </c>
      <c r="S27" s="37">
        <v>89737</v>
      </c>
    </row>
    <row r="28" spans="1:19" x14ac:dyDescent="0.3">
      <c r="A28" s="34">
        <v>27</v>
      </c>
      <c r="B28" s="3" t="str">
        <f t="shared" si="2"/>
        <v>HR. BARNEY WESACK</v>
      </c>
      <c r="C28" s="2" t="s">
        <v>46</v>
      </c>
      <c r="D28" s="2" t="s">
        <v>78</v>
      </c>
      <c r="E28" s="2"/>
      <c r="F28" s="2" t="s">
        <v>79</v>
      </c>
      <c r="G28" s="35">
        <v>25767</v>
      </c>
      <c r="H28" s="2" t="s">
        <v>17</v>
      </c>
      <c r="I28" s="2" t="s">
        <v>142</v>
      </c>
      <c r="J28" s="5" t="s">
        <v>154</v>
      </c>
      <c r="K28" s="5" t="str">
        <f>_xlfn.XLOOKUP($J28,LOCATION!$B$2:$M$2,LOCATION!$B$3:$M$3,,0)</f>
        <v>AUSTRIA</v>
      </c>
      <c r="L28" s="5" t="str">
        <f>_xlfn.XLOOKUP($J28,LOCATION!$B$2:$M$2,LOCATION!$B$1:$M$1,,0)</f>
        <v>German</v>
      </c>
      <c r="M28" s="2" t="str">
        <f t="shared" si="1"/>
        <v>Wesack.Barney@xyz.com</v>
      </c>
      <c r="N28" s="36">
        <v>93.4</v>
      </c>
      <c r="O28" s="2" t="s">
        <v>213</v>
      </c>
      <c r="P28" s="2" t="s">
        <v>219</v>
      </c>
      <c r="Q28" s="5" t="str">
        <f>_xlfn.XLOOKUP($R28,SPORT!$B$2:$B$33,SPORT!$A$2:$A$33)</f>
        <v>INDOOR</v>
      </c>
      <c r="R28" s="2" t="s">
        <v>197</v>
      </c>
      <c r="S28" s="37">
        <v>41039</v>
      </c>
    </row>
    <row r="29" spans="1:19" x14ac:dyDescent="0.3">
      <c r="A29" s="34">
        <v>28</v>
      </c>
      <c r="B29" s="3" t="str">
        <f t="shared" si="2"/>
        <v>HR. BARUCH KADE</v>
      </c>
      <c r="C29" s="2" t="s">
        <v>46</v>
      </c>
      <c r="D29" s="2" t="s">
        <v>80</v>
      </c>
      <c r="E29" s="2"/>
      <c r="F29" s="2" t="s">
        <v>81</v>
      </c>
      <c r="G29" s="35">
        <v>30020</v>
      </c>
      <c r="H29" s="2" t="s">
        <v>53</v>
      </c>
      <c r="I29" s="2" t="s">
        <v>142</v>
      </c>
      <c r="J29" s="5" t="s">
        <v>154</v>
      </c>
      <c r="K29" s="5" t="str">
        <f>_xlfn.XLOOKUP($J29,LOCATION!$B$2:$M$2,LOCATION!$B$3:$M$3,,0)</f>
        <v>AUSTRIA</v>
      </c>
      <c r="L29" s="5" t="str">
        <f>_xlfn.XLOOKUP($J29,LOCATION!$B$2:$M$2,LOCATION!$B$1:$M$1,,0)</f>
        <v>German</v>
      </c>
      <c r="M29" s="2" t="str">
        <f t="shared" si="1"/>
        <v>Kade.Baruch@xyz.com</v>
      </c>
      <c r="N29" s="36">
        <v>95.5</v>
      </c>
      <c r="O29" s="2" t="s">
        <v>218</v>
      </c>
      <c r="P29" s="2" t="s">
        <v>212</v>
      </c>
      <c r="Q29" s="5" t="str">
        <f>_xlfn.XLOOKUP($R29,SPORT!$B$2:$B$33,SPORT!$A$2:$A$33)</f>
        <v>OUTDOOR</v>
      </c>
      <c r="R29" s="2" t="s">
        <v>186</v>
      </c>
      <c r="S29" s="37">
        <v>28458</v>
      </c>
    </row>
    <row r="30" spans="1:19" x14ac:dyDescent="0.3">
      <c r="A30" s="34">
        <v>29</v>
      </c>
      <c r="B30" s="3" t="str">
        <f t="shared" si="2"/>
        <v>PROF. LIESBETH ROSEMANN</v>
      </c>
      <c r="C30" s="2" t="s">
        <v>50</v>
      </c>
      <c r="D30" s="2" t="s">
        <v>82</v>
      </c>
      <c r="E30" s="2"/>
      <c r="F30" s="2" t="s">
        <v>83</v>
      </c>
      <c r="G30" s="35">
        <v>34361</v>
      </c>
      <c r="H30" s="2" t="s">
        <v>12</v>
      </c>
      <c r="I30" s="2" t="s">
        <v>138</v>
      </c>
      <c r="J30" s="5" t="s">
        <v>154</v>
      </c>
      <c r="K30" s="5" t="str">
        <f>_xlfn.XLOOKUP($J30,LOCATION!$B$2:$M$2,LOCATION!$B$3:$M$3,,0)</f>
        <v>AUSTRIA</v>
      </c>
      <c r="L30" s="5" t="str">
        <f>_xlfn.XLOOKUP($J30,LOCATION!$B$2:$M$2,LOCATION!$B$1:$M$1,,0)</f>
        <v>German</v>
      </c>
      <c r="M30" s="2" t="str">
        <f t="shared" si="1"/>
        <v>Rosemann.Liesbeth@xyz.com</v>
      </c>
      <c r="N30" s="36">
        <v>52.2</v>
      </c>
      <c r="O30" s="2" t="s">
        <v>214</v>
      </c>
      <c r="P30" s="2" t="s">
        <v>217</v>
      </c>
      <c r="Q30" s="5" t="str">
        <f>_xlfn.XLOOKUP($R30,SPORT!$B$2:$B$33,SPORT!$A$2:$A$33)</f>
        <v>OUTDOOR</v>
      </c>
      <c r="R30" s="2" t="s">
        <v>181</v>
      </c>
      <c r="S30" s="37">
        <v>55007</v>
      </c>
    </row>
    <row r="31" spans="1:19" x14ac:dyDescent="0.3">
      <c r="A31" s="34">
        <v>30</v>
      </c>
      <c r="B31" s="3" t="str">
        <f t="shared" si="2"/>
        <v>MME. VALENTINE MOREAU</v>
      </c>
      <c r="C31" s="2" t="s">
        <v>84</v>
      </c>
      <c r="D31" s="2" t="s">
        <v>85</v>
      </c>
      <c r="E31" s="2"/>
      <c r="F31" s="2" t="s">
        <v>86</v>
      </c>
      <c r="G31" s="35">
        <v>29137</v>
      </c>
      <c r="H31" s="2" t="s">
        <v>9</v>
      </c>
      <c r="I31" s="2" t="s">
        <v>138</v>
      </c>
      <c r="J31" s="5" t="s">
        <v>157</v>
      </c>
      <c r="K31" s="5" t="str">
        <f>_xlfn.XLOOKUP($J31,LOCATION!$B$2:$M$2,LOCATION!$B$3:$M$3,,0)</f>
        <v>FRANCE</v>
      </c>
      <c r="L31" s="5" t="str">
        <f>_xlfn.XLOOKUP($J31,LOCATION!$B$2:$M$2,LOCATION!$B$1:$M$1,,0)</f>
        <v>French</v>
      </c>
      <c r="M31" s="2" t="str">
        <f t="shared" si="1"/>
        <v>Moreau.Valentine@xyz.com</v>
      </c>
      <c r="N31" s="36">
        <v>74.599999999999994</v>
      </c>
      <c r="O31" s="2" t="s">
        <v>214</v>
      </c>
      <c r="P31" s="2" t="s">
        <v>219</v>
      </c>
      <c r="Q31" s="5" t="str">
        <f>_xlfn.XLOOKUP($R31,SPORT!$B$2:$B$33,SPORT!$A$2:$A$33)</f>
        <v>OUTDOOR</v>
      </c>
      <c r="R31" s="2" t="s">
        <v>198</v>
      </c>
      <c r="S31" s="37">
        <v>69041</v>
      </c>
    </row>
    <row r="32" spans="1:19" x14ac:dyDescent="0.3">
      <c r="A32" s="34">
        <v>31</v>
      </c>
      <c r="B32" s="3" t="str">
        <f t="shared" si="2"/>
        <v>MME. PAULETTE DURAND</v>
      </c>
      <c r="C32" s="2" t="s">
        <v>84</v>
      </c>
      <c r="D32" s="2" t="s">
        <v>87</v>
      </c>
      <c r="E32" s="2"/>
      <c r="F32" s="2" t="s">
        <v>88</v>
      </c>
      <c r="G32" s="35">
        <v>32867</v>
      </c>
      <c r="H32" s="2" t="s">
        <v>64</v>
      </c>
      <c r="I32" s="2" t="s">
        <v>138</v>
      </c>
      <c r="J32" s="5" t="s">
        <v>157</v>
      </c>
      <c r="K32" s="5" t="str">
        <f>_xlfn.XLOOKUP($J32,LOCATION!$B$2:$M$2,LOCATION!$B$3:$M$3,,0)</f>
        <v>FRANCE</v>
      </c>
      <c r="L32" s="5" t="str">
        <f>_xlfn.XLOOKUP($J32,LOCATION!$B$2:$M$2,LOCATION!$B$1:$M$1,,0)</f>
        <v>French</v>
      </c>
      <c r="M32" s="2" t="str">
        <f t="shared" si="1"/>
        <v>Durand.Paulette@xyz.com</v>
      </c>
      <c r="N32" s="36">
        <v>81.7</v>
      </c>
      <c r="O32" s="2" t="s">
        <v>213</v>
      </c>
      <c r="P32" s="2" t="s">
        <v>212</v>
      </c>
      <c r="Q32" s="5" t="str">
        <f>_xlfn.XLOOKUP($R32,SPORT!$B$2:$B$33,SPORT!$A$2:$A$33)</f>
        <v>INDOOR</v>
      </c>
      <c r="R32" s="2" t="s">
        <v>197</v>
      </c>
      <c r="S32" s="37">
        <v>86262</v>
      </c>
    </row>
    <row r="33" spans="1:19" x14ac:dyDescent="0.3">
      <c r="A33" s="34">
        <v>32</v>
      </c>
      <c r="B33" s="3" t="str">
        <f t="shared" si="2"/>
        <v>MME. LAURE-ALIX CHEVALIER</v>
      </c>
      <c r="C33" s="2" t="s">
        <v>84</v>
      </c>
      <c r="D33" s="2" t="s">
        <v>89</v>
      </c>
      <c r="E33" s="2"/>
      <c r="F33" s="2" t="s">
        <v>90</v>
      </c>
      <c r="G33" s="35">
        <v>25925</v>
      </c>
      <c r="H33" s="2" t="s">
        <v>64</v>
      </c>
      <c r="I33" s="2" t="s">
        <v>138</v>
      </c>
      <c r="J33" s="5" t="s">
        <v>157</v>
      </c>
      <c r="K33" s="5" t="str">
        <f>_xlfn.XLOOKUP($J33,LOCATION!$B$2:$M$2,LOCATION!$B$3:$M$3,,0)</f>
        <v>FRANCE</v>
      </c>
      <c r="L33" s="5" t="str">
        <f>_xlfn.XLOOKUP($J33,LOCATION!$B$2:$M$2,LOCATION!$B$1:$M$1,,0)</f>
        <v>French</v>
      </c>
      <c r="M33" s="2" t="str">
        <f t="shared" si="1"/>
        <v>Chevalier.Laure-Alix@xyz.com</v>
      </c>
      <c r="N33" s="36">
        <v>78.099999999999994</v>
      </c>
      <c r="O33" s="2" t="s">
        <v>214</v>
      </c>
      <c r="P33" s="2" t="s">
        <v>217</v>
      </c>
      <c r="Q33" s="5" t="str">
        <f>_xlfn.XLOOKUP($R33,SPORT!$B$2:$B$33,SPORT!$A$2:$A$33)</f>
        <v>OUTDOOR</v>
      </c>
      <c r="R33" s="2" t="s">
        <v>195</v>
      </c>
      <c r="S33" s="37">
        <v>19234</v>
      </c>
    </row>
    <row r="34" spans="1:19" x14ac:dyDescent="0.3">
      <c r="A34" s="34">
        <v>33</v>
      </c>
      <c r="B34" s="3" t="str">
        <f t="shared" si="2"/>
        <v>M. CLAUDE TOUSSAINT</v>
      </c>
      <c r="C34" s="2" t="s">
        <v>91</v>
      </c>
      <c r="D34" s="2" t="s">
        <v>92</v>
      </c>
      <c r="E34" s="2"/>
      <c r="F34" s="2" t="s">
        <v>93</v>
      </c>
      <c r="G34" s="35">
        <v>29529</v>
      </c>
      <c r="H34" s="2" t="s">
        <v>40</v>
      </c>
      <c r="I34" s="2" t="s">
        <v>142</v>
      </c>
      <c r="J34" s="5" t="s">
        <v>157</v>
      </c>
      <c r="K34" s="5" t="str">
        <f>_xlfn.XLOOKUP($J34,LOCATION!$B$2:$M$2,LOCATION!$B$3:$M$3,,0)</f>
        <v>FRANCE</v>
      </c>
      <c r="L34" s="5" t="str">
        <f>_xlfn.XLOOKUP($J34,LOCATION!$B$2:$M$2,LOCATION!$B$1:$M$1,,0)</f>
        <v>French</v>
      </c>
      <c r="M34" s="2" t="str">
        <f t="shared" si="1"/>
        <v>Toussaint.Claude@xyz.com</v>
      </c>
      <c r="N34" s="36">
        <v>57.1</v>
      </c>
      <c r="O34" s="2" t="s">
        <v>209</v>
      </c>
      <c r="P34" s="2" t="s">
        <v>217</v>
      </c>
      <c r="Q34" s="5" t="str">
        <f>_xlfn.XLOOKUP($R34,SPORT!$B$2:$B$33,SPORT!$A$2:$A$33)</f>
        <v>INDOOR</v>
      </c>
      <c r="R34" s="2" t="s">
        <v>199</v>
      </c>
      <c r="S34" s="37">
        <v>95123</v>
      </c>
    </row>
    <row r="35" spans="1:19" x14ac:dyDescent="0.3">
      <c r="A35" s="34">
        <v>34</v>
      </c>
      <c r="B35" s="3" t="str">
        <f t="shared" si="2"/>
        <v>M. VICTOR LENOIR</v>
      </c>
      <c r="C35" s="2" t="s">
        <v>91</v>
      </c>
      <c r="D35" s="2" t="s">
        <v>94</v>
      </c>
      <c r="E35" s="2"/>
      <c r="F35" s="2" t="s">
        <v>95</v>
      </c>
      <c r="G35" s="35">
        <v>29875</v>
      </c>
      <c r="H35" s="2" t="s">
        <v>9</v>
      </c>
      <c r="I35" s="2" t="s">
        <v>142</v>
      </c>
      <c r="J35" s="5" t="s">
        <v>157</v>
      </c>
      <c r="K35" s="5" t="str">
        <f>_xlfn.XLOOKUP($J35,LOCATION!$B$2:$M$2,LOCATION!$B$3:$M$3,,0)</f>
        <v>FRANCE</v>
      </c>
      <c r="L35" s="5" t="str">
        <f>_xlfn.XLOOKUP($J35,LOCATION!$B$2:$M$2,LOCATION!$B$1:$M$1,,0)</f>
        <v>French</v>
      </c>
      <c r="M35" s="2" t="str">
        <f t="shared" si="1"/>
        <v>Lenoir.Victor@xyz.com</v>
      </c>
      <c r="N35" s="36">
        <v>56</v>
      </c>
      <c r="O35" s="2" t="s">
        <v>214</v>
      </c>
      <c r="P35" s="2" t="s">
        <v>219</v>
      </c>
      <c r="Q35" s="5" t="str">
        <f>_xlfn.XLOOKUP($R35,SPORT!$B$2:$B$33,SPORT!$A$2:$A$33)</f>
        <v>OUTDOOR</v>
      </c>
      <c r="R35" s="2" t="s">
        <v>193</v>
      </c>
      <c r="S35" s="37">
        <v>62761</v>
      </c>
    </row>
    <row r="36" spans="1:19" x14ac:dyDescent="0.3">
      <c r="A36" s="34">
        <v>35</v>
      </c>
      <c r="B36" s="3" t="str">
        <f t="shared" si="2"/>
        <v>M. ARTHUR LENOIR</v>
      </c>
      <c r="C36" s="2" t="s">
        <v>91</v>
      </c>
      <c r="D36" s="2" t="s">
        <v>96</v>
      </c>
      <c r="E36" s="2"/>
      <c r="F36" s="2" t="s">
        <v>95</v>
      </c>
      <c r="G36" s="35">
        <v>20300</v>
      </c>
      <c r="H36" s="2" t="s">
        <v>30</v>
      </c>
      <c r="I36" s="2" t="s">
        <v>142</v>
      </c>
      <c r="J36" s="5" t="s">
        <v>157</v>
      </c>
      <c r="K36" s="5" t="str">
        <f>_xlfn.XLOOKUP($J36,LOCATION!$B$2:$M$2,LOCATION!$B$3:$M$3,,0)</f>
        <v>FRANCE</v>
      </c>
      <c r="L36" s="5" t="str">
        <f>_xlfn.XLOOKUP($J36,LOCATION!$B$2:$M$2,LOCATION!$B$1:$M$1,,0)</f>
        <v>French</v>
      </c>
      <c r="M36" s="2" t="str">
        <f t="shared" si="1"/>
        <v>Lenoir.Arthur@xyz.com</v>
      </c>
      <c r="N36" s="36">
        <v>88.6</v>
      </c>
      <c r="O36" s="2" t="s">
        <v>213</v>
      </c>
      <c r="P36" s="2" t="s">
        <v>217</v>
      </c>
      <c r="Q36" s="5" t="str">
        <f>_xlfn.XLOOKUP($R36,SPORT!$B$2:$B$33,SPORT!$A$2:$A$33)</f>
        <v>OUTDOOR</v>
      </c>
      <c r="R36" s="2" t="s">
        <v>200</v>
      </c>
      <c r="S36" s="37">
        <v>108431</v>
      </c>
    </row>
    <row r="37" spans="1:19" x14ac:dyDescent="0.3">
      <c r="A37" s="34">
        <v>36</v>
      </c>
      <c r="B37" s="3" t="str">
        <f t="shared" si="2"/>
        <v>M. BENJAMIN LEBRUN-BRUN</v>
      </c>
      <c r="C37" s="2" t="s">
        <v>91</v>
      </c>
      <c r="D37" s="2" t="s">
        <v>97</v>
      </c>
      <c r="E37" s="2"/>
      <c r="F37" s="2" t="s">
        <v>98</v>
      </c>
      <c r="G37" s="35">
        <v>27428</v>
      </c>
      <c r="H37" s="2" t="s">
        <v>12</v>
      </c>
      <c r="I37" s="2" t="s">
        <v>142</v>
      </c>
      <c r="J37" s="5" t="s">
        <v>157</v>
      </c>
      <c r="K37" s="5" t="str">
        <f>_xlfn.XLOOKUP($J37,LOCATION!$B$2:$M$2,LOCATION!$B$3:$M$3,,0)</f>
        <v>FRANCE</v>
      </c>
      <c r="L37" s="5" t="str">
        <f>_xlfn.XLOOKUP($J37,LOCATION!$B$2:$M$2,LOCATION!$B$1:$M$1,,0)</f>
        <v>French</v>
      </c>
      <c r="M37" s="2" t="str">
        <f t="shared" si="1"/>
        <v>Lebrun-Brun.Benjamin@xyz.com</v>
      </c>
      <c r="N37" s="36">
        <v>78.2</v>
      </c>
      <c r="O37" s="2" t="s">
        <v>211</v>
      </c>
      <c r="P37" s="2" t="s">
        <v>212</v>
      </c>
      <c r="Q37" s="5" t="str">
        <f>_xlfn.XLOOKUP($R37,SPORT!$B$2:$B$33,SPORT!$A$2:$A$33)</f>
        <v>OUTDOOR</v>
      </c>
      <c r="R37" s="2" t="s">
        <v>193</v>
      </c>
      <c r="S37" s="37">
        <v>66268</v>
      </c>
    </row>
    <row r="38" spans="1:19" x14ac:dyDescent="0.3">
      <c r="A38" s="34">
        <v>37</v>
      </c>
      <c r="B38" s="3" t="str">
        <f t="shared" si="2"/>
        <v>M. ANTOINE MAILLARD</v>
      </c>
      <c r="C38" s="2" t="s">
        <v>91</v>
      </c>
      <c r="D38" s="2" t="s">
        <v>99</v>
      </c>
      <c r="E38" s="2"/>
      <c r="F38" s="2" t="s">
        <v>100</v>
      </c>
      <c r="G38" s="35">
        <v>31585</v>
      </c>
      <c r="H38" s="2" t="s">
        <v>17</v>
      </c>
      <c r="I38" s="2" t="s">
        <v>142</v>
      </c>
      <c r="J38" s="5" t="s">
        <v>157</v>
      </c>
      <c r="K38" s="5" t="str">
        <f>_xlfn.XLOOKUP($J38,LOCATION!$B$2:$M$2,LOCATION!$B$3:$M$3,,0)</f>
        <v>FRANCE</v>
      </c>
      <c r="L38" s="5" t="str">
        <f>_xlfn.XLOOKUP($J38,LOCATION!$B$2:$M$2,LOCATION!$B$1:$M$1,,0)</f>
        <v>French</v>
      </c>
      <c r="M38" s="2" t="str">
        <f t="shared" si="1"/>
        <v>Maillard.Antoine@xyz.com</v>
      </c>
      <c r="N38" s="36">
        <v>95.8</v>
      </c>
      <c r="O38" s="2" t="s">
        <v>214</v>
      </c>
      <c r="P38" s="2" t="s">
        <v>215</v>
      </c>
      <c r="Q38" s="5" t="str">
        <f>_xlfn.XLOOKUP($R38,SPORT!$B$2:$B$33,SPORT!$A$2:$A$33)</f>
        <v>OUTDOOR</v>
      </c>
      <c r="R38" s="2" t="s">
        <v>201</v>
      </c>
      <c r="S38" s="37">
        <v>33970</v>
      </c>
    </row>
    <row r="39" spans="1:19" x14ac:dyDescent="0.3">
      <c r="A39" s="34">
        <v>38</v>
      </c>
      <c r="B39" s="3" t="str">
        <f t="shared" si="2"/>
        <v>M. BERNARD HOARAU-GUYON</v>
      </c>
      <c r="C39" s="2" t="s">
        <v>91</v>
      </c>
      <c r="D39" s="2" t="s">
        <v>101</v>
      </c>
      <c r="E39" s="2"/>
      <c r="F39" s="2" t="s">
        <v>102</v>
      </c>
      <c r="G39" s="35">
        <v>30327</v>
      </c>
      <c r="H39" s="2" t="s">
        <v>64</v>
      </c>
      <c r="I39" s="2" t="s">
        <v>142</v>
      </c>
      <c r="J39" s="5" t="s">
        <v>157</v>
      </c>
      <c r="K39" s="5" t="str">
        <f>_xlfn.XLOOKUP($J39,LOCATION!$B$2:$M$2,LOCATION!$B$3:$M$3,,0)</f>
        <v>FRANCE</v>
      </c>
      <c r="L39" s="5" t="str">
        <f>_xlfn.XLOOKUP($J39,LOCATION!$B$2:$M$2,LOCATION!$B$1:$M$1,,0)</f>
        <v>French</v>
      </c>
      <c r="M39" s="2" t="str">
        <f t="shared" si="1"/>
        <v>Hoarau-Guyon.Bernard@xyz.com</v>
      </c>
      <c r="N39" s="36">
        <v>59.7</v>
      </c>
      <c r="O39" s="2" t="s">
        <v>218</v>
      </c>
      <c r="P39" s="2" t="s">
        <v>212</v>
      </c>
      <c r="Q39" s="5" t="str">
        <f>_xlfn.XLOOKUP($R39,SPORT!$B$2:$B$33,SPORT!$A$2:$A$33)</f>
        <v>INDOOR</v>
      </c>
      <c r="R39" s="2" t="s">
        <v>174</v>
      </c>
      <c r="S39" s="37">
        <v>71352</v>
      </c>
    </row>
    <row r="40" spans="1:19" x14ac:dyDescent="0.3">
      <c r="A40" s="34">
        <v>39</v>
      </c>
      <c r="B40" s="3" t="str">
        <f t="shared" si="2"/>
        <v>SR. HIDALGO TERCERO</v>
      </c>
      <c r="C40" s="2" t="s">
        <v>13</v>
      </c>
      <c r="D40" s="2" t="s">
        <v>103</v>
      </c>
      <c r="E40" s="2" t="s">
        <v>104</v>
      </c>
      <c r="F40" s="2" t="s">
        <v>105</v>
      </c>
      <c r="G40" s="35">
        <v>31016</v>
      </c>
      <c r="H40" s="2" t="s">
        <v>27</v>
      </c>
      <c r="I40" s="2" t="s">
        <v>142</v>
      </c>
      <c r="J40" s="5" t="s">
        <v>160</v>
      </c>
      <c r="K40" s="5" t="str">
        <f>_xlfn.XLOOKUP($J40,LOCATION!$B$2:$M$2,LOCATION!$B$3:$M$3,,0)</f>
        <v>ARGENTINA</v>
      </c>
      <c r="L40" s="5" t="str">
        <f>_xlfn.XLOOKUP($J40,LOCATION!$B$2:$M$2,LOCATION!$B$1:$M$1,,0)</f>
        <v>Spanish</v>
      </c>
      <c r="M40" s="2" t="str">
        <f t="shared" si="1"/>
        <v>Tercero.Hidalgo@xyz.com</v>
      </c>
      <c r="N40" s="36">
        <v>77.7</v>
      </c>
      <c r="O40" s="2" t="s">
        <v>218</v>
      </c>
      <c r="P40" s="2" t="s">
        <v>215</v>
      </c>
      <c r="Q40" s="5" t="str">
        <f>_xlfn.XLOOKUP($R40,SPORT!$B$2:$B$33,SPORT!$A$2:$A$33)</f>
        <v>OUTDOOR</v>
      </c>
      <c r="R40" s="2" t="s">
        <v>196</v>
      </c>
      <c r="S40" s="37">
        <v>116376</v>
      </c>
    </row>
    <row r="41" spans="1:19" x14ac:dyDescent="0.3">
      <c r="A41" s="34">
        <v>40</v>
      </c>
      <c r="B41" s="3" t="str">
        <f t="shared" si="2"/>
        <v>SR. HADALGO POLANCO</v>
      </c>
      <c r="C41" s="2" t="s">
        <v>13</v>
      </c>
      <c r="D41" s="2" t="s">
        <v>106</v>
      </c>
      <c r="E41" s="2"/>
      <c r="F41" s="2" t="s">
        <v>107</v>
      </c>
      <c r="G41" s="35">
        <v>32314</v>
      </c>
      <c r="H41" s="2" t="s">
        <v>108</v>
      </c>
      <c r="I41" s="2" t="s">
        <v>142</v>
      </c>
      <c r="J41" s="5" t="s">
        <v>160</v>
      </c>
      <c r="K41" s="5" t="str">
        <f>_xlfn.XLOOKUP($J41,LOCATION!$B$2:$M$2,LOCATION!$B$3:$M$3,,0)</f>
        <v>ARGENTINA</v>
      </c>
      <c r="L41" s="5" t="str">
        <f>_xlfn.XLOOKUP($J41,LOCATION!$B$2:$M$2,LOCATION!$B$1:$M$1,,0)</f>
        <v>Spanish</v>
      </c>
      <c r="M41" s="2" t="str">
        <f t="shared" si="1"/>
        <v>Polanco.Hadalgo@xyz.com</v>
      </c>
      <c r="N41" s="36">
        <v>98</v>
      </c>
      <c r="O41" s="2" t="s">
        <v>214</v>
      </c>
      <c r="P41" s="2" t="s">
        <v>210</v>
      </c>
      <c r="Q41" s="5" t="str">
        <f>_xlfn.XLOOKUP($R41,SPORT!$B$2:$B$33,SPORT!$A$2:$A$33)</f>
        <v>OUTDOOR</v>
      </c>
      <c r="R41" s="2" t="s">
        <v>195</v>
      </c>
      <c r="S41" s="37">
        <v>114144</v>
      </c>
    </row>
    <row r="42" spans="1:19" x14ac:dyDescent="0.3">
      <c r="A42" s="34">
        <v>41</v>
      </c>
      <c r="B42" s="3" t="str">
        <f t="shared" si="2"/>
        <v>SRA. LAURA OLIVIERA</v>
      </c>
      <c r="C42" s="2" t="s">
        <v>109</v>
      </c>
      <c r="D42" s="2" t="s">
        <v>110</v>
      </c>
      <c r="E42" s="2"/>
      <c r="F42" s="2" t="s">
        <v>111</v>
      </c>
      <c r="G42" s="35">
        <v>27076</v>
      </c>
      <c r="H42" s="2" t="s">
        <v>12</v>
      </c>
      <c r="I42" s="2" t="s">
        <v>138</v>
      </c>
      <c r="J42" s="5" t="s">
        <v>160</v>
      </c>
      <c r="K42" s="5" t="str">
        <f>_xlfn.XLOOKUP($J42,LOCATION!$B$2:$M$2,LOCATION!$B$3:$M$3,,0)</f>
        <v>ARGENTINA</v>
      </c>
      <c r="L42" s="5" t="str">
        <f>_xlfn.XLOOKUP($J42,LOCATION!$B$2:$M$2,LOCATION!$B$1:$M$1,,0)</f>
        <v>Spanish</v>
      </c>
      <c r="M42" s="2" t="str">
        <f t="shared" si="1"/>
        <v>Oliviera.Laura@xyz.com</v>
      </c>
      <c r="N42" s="36">
        <v>51.9</v>
      </c>
      <c r="O42" s="2" t="s">
        <v>213</v>
      </c>
      <c r="P42" s="2" t="s">
        <v>212</v>
      </c>
      <c r="Q42" s="5" t="str">
        <f>_xlfn.XLOOKUP($R42,SPORT!$B$2:$B$33,SPORT!$A$2:$A$33)</f>
        <v>OUTDOOR</v>
      </c>
      <c r="R42" s="2" t="s">
        <v>202</v>
      </c>
      <c r="S42" s="37">
        <v>79872</v>
      </c>
    </row>
    <row r="43" spans="1:19" x14ac:dyDescent="0.3">
      <c r="A43" s="34">
        <v>42</v>
      </c>
      <c r="B43" s="3" t="str">
        <f t="shared" si="2"/>
        <v>SRA. AINHOA GARZA</v>
      </c>
      <c r="C43" s="2" t="s">
        <v>109</v>
      </c>
      <c r="D43" s="2" t="s">
        <v>112</v>
      </c>
      <c r="E43" s="2"/>
      <c r="F43" s="2" t="s">
        <v>113</v>
      </c>
      <c r="G43" s="35">
        <v>32941</v>
      </c>
      <c r="H43" s="2" t="s">
        <v>53</v>
      </c>
      <c r="I43" s="2" t="s">
        <v>138</v>
      </c>
      <c r="J43" s="5" t="s">
        <v>162</v>
      </c>
      <c r="K43" s="5" t="str">
        <f>_xlfn.XLOOKUP($J43,LOCATION!$B$2:$M$2,LOCATION!$B$3:$M$3,,0)</f>
        <v>SPAIN</v>
      </c>
      <c r="L43" s="5" t="str">
        <f>_xlfn.XLOOKUP($J43,LOCATION!$B$2:$M$2,LOCATION!$B$1:$M$1,,0)</f>
        <v>Spanish</v>
      </c>
      <c r="M43" s="2" t="str">
        <f t="shared" si="1"/>
        <v>Garza.Ainhoa@xyz.com</v>
      </c>
      <c r="N43" s="36">
        <v>55.6</v>
      </c>
      <c r="O43" s="2" t="s">
        <v>211</v>
      </c>
      <c r="P43" s="2" t="s">
        <v>217</v>
      </c>
      <c r="Q43" s="5" t="str">
        <f>_xlfn.XLOOKUP($R43,SPORT!$B$2:$B$33,SPORT!$A$2:$A$33)</f>
        <v>INDOOR</v>
      </c>
      <c r="R43" s="2" t="s">
        <v>203</v>
      </c>
      <c r="S43" s="37">
        <v>101969</v>
      </c>
    </row>
    <row r="44" spans="1:19" x14ac:dyDescent="0.3">
      <c r="A44" s="34">
        <v>43</v>
      </c>
      <c r="B44" s="3" t="str">
        <f t="shared" si="2"/>
        <v>SRA. ISABEL BANDA</v>
      </c>
      <c r="C44" s="2" t="s">
        <v>109</v>
      </c>
      <c r="D44" s="2" t="s">
        <v>76</v>
      </c>
      <c r="E44" s="2"/>
      <c r="F44" s="2" t="s">
        <v>114</v>
      </c>
      <c r="G44" s="35">
        <v>21927</v>
      </c>
      <c r="H44" s="2" t="s">
        <v>64</v>
      </c>
      <c r="I44" s="2" t="s">
        <v>138</v>
      </c>
      <c r="J44" s="5" t="s">
        <v>162</v>
      </c>
      <c r="K44" s="5" t="str">
        <f>_xlfn.XLOOKUP($J44,LOCATION!$B$2:$M$2,LOCATION!$B$3:$M$3,,0)</f>
        <v>SPAIN</v>
      </c>
      <c r="L44" s="5" t="str">
        <f>_xlfn.XLOOKUP($J44,LOCATION!$B$2:$M$2,LOCATION!$B$1:$M$1,,0)</f>
        <v>Spanish</v>
      </c>
      <c r="M44" s="2" t="str">
        <f t="shared" si="1"/>
        <v>Banda.Isabel@xyz.com</v>
      </c>
      <c r="N44" s="36">
        <v>102.3</v>
      </c>
      <c r="O44" s="2" t="s">
        <v>213</v>
      </c>
      <c r="P44" s="2" t="s">
        <v>217</v>
      </c>
      <c r="Q44" s="5" t="str">
        <f>_xlfn.XLOOKUP($R44,SPORT!$B$2:$B$33,SPORT!$A$2:$A$33)</f>
        <v>OUTDOOR</v>
      </c>
      <c r="R44" s="2" t="s">
        <v>196</v>
      </c>
      <c r="S44" s="37">
        <v>50659</v>
      </c>
    </row>
    <row r="45" spans="1:19" x14ac:dyDescent="0.3">
      <c r="A45" s="34">
        <v>44</v>
      </c>
      <c r="B45" s="3" t="str">
        <f t="shared" si="2"/>
        <v>SRA. CAROLOTA MATEOS</v>
      </c>
      <c r="C45" s="2" t="s">
        <v>109</v>
      </c>
      <c r="D45" s="2" t="s">
        <v>115</v>
      </c>
      <c r="E45" s="2"/>
      <c r="F45" s="2" t="s">
        <v>116</v>
      </c>
      <c r="G45" s="35">
        <v>23952</v>
      </c>
      <c r="H45" s="2" t="s">
        <v>30</v>
      </c>
      <c r="I45" s="2" t="s">
        <v>138</v>
      </c>
      <c r="J45" s="5" t="s">
        <v>162</v>
      </c>
      <c r="K45" s="5" t="str">
        <f>_xlfn.XLOOKUP($J45,LOCATION!$B$2:$M$2,LOCATION!$B$3:$M$3,,0)</f>
        <v>SPAIN</v>
      </c>
      <c r="L45" s="5" t="str">
        <f>_xlfn.XLOOKUP($J45,LOCATION!$B$2:$M$2,LOCATION!$B$1:$M$1,,0)</f>
        <v>Spanish</v>
      </c>
      <c r="M45" s="2" t="str">
        <f t="shared" si="1"/>
        <v>Mateos.Carolota@xyz.com</v>
      </c>
      <c r="N45" s="36">
        <v>58.8</v>
      </c>
      <c r="O45" s="2" t="s">
        <v>218</v>
      </c>
      <c r="P45" s="2" t="s">
        <v>212</v>
      </c>
      <c r="Q45" s="5" t="str">
        <f>_xlfn.XLOOKUP($R45,SPORT!$B$2:$B$33,SPORT!$A$2:$A$33)</f>
        <v>OUTDOOR</v>
      </c>
      <c r="R45" s="2" t="s">
        <v>202</v>
      </c>
      <c r="S45" s="37">
        <v>58215</v>
      </c>
    </row>
    <row r="46" spans="1:19" x14ac:dyDescent="0.3">
      <c r="A46" s="34">
        <v>45</v>
      </c>
      <c r="B46" s="3" t="str">
        <f t="shared" si="2"/>
        <v>MW. ELIZE PRINS</v>
      </c>
      <c r="C46" s="2" t="s">
        <v>117</v>
      </c>
      <c r="D46" s="2" t="s">
        <v>118</v>
      </c>
      <c r="E46" s="2"/>
      <c r="F46" s="2" t="s">
        <v>119</v>
      </c>
      <c r="G46" s="35">
        <v>22044</v>
      </c>
      <c r="H46" s="2" t="s">
        <v>20</v>
      </c>
      <c r="I46" s="2" t="s">
        <v>138</v>
      </c>
      <c r="J46" s="5" t="s">
        <v>165</v>
      </c>
      <c r="K46" s="5" t="str">
        <f>_xlfn.XLOOKUP($J46,LOCATION!$B$2:$M$2,LOCATION!$B$3:$M$3,,0)</f>
        <v>NETHERLANDS</v>
      </c>
      <c r="L46" s="5" t="str">
        <f>_xlfn.XLOOKUP($J46,LOCATION!$B$2:$M$2,LOCATION!$B$1:$M$1,,0)</f>
        <v>Dutch</v>
      </c>
      <c r="M46" s="2" t="str">
        <f t="shared" si="1"/>
        <v>Prins.Elize@xyz.com</v>
      </c>
      <c r="N46" s="36">
        <v>63.8</v>
      </c>
      <c r="O46" s="2" t="s">
        <v>214</v>
      </c>
      <c r="P46" s="2" t="s">
        <v>217</v>
      </c>
      <c r="Q46" s="5" t="str">
        <f>_xlfn.XLOOKUP($R46,SPORT!$B$2:$B$33,SPORT!$A$2:$A$33)</f>
        <v>INDOOR</v>
      </c>
      <c r="R46" s="2" t="s">
        <v>204</v>
      </c>
      <c r="S46" s="37">
        <v>39935</v>
      </c>
    </row>
    <row r="47" spans="1:19" x14ac:dyDescent="0.3">
      <c r="A47" s="34">
        <v>46</v>
      </c>
      <c r="B47" s="3" t="str">
        <f t="shared" si="2"/>
        <v>DHR. RYAN PHAM</v>
      </c>
      <c r="C47" s="2" t="s">
        <v>120</v>
      </c>
      <c r="D47" s="2" t="s">
        <v>121</v>
      </c>
      <c r="E47" s="2"/>
      <c r="F47" s="2" t="s">
        <v>122</v>
      </c>
      <c r="G47" s="35">
        <v>26940</v>
      </c>
      <c r="H47" s="2" t="s">
        <v>9</v>
      </c>
      <c r="I47" s="2" t="s">
        <v>142</v>
      </c>
      <c r="J47" s="5" t="s">
        <v>165</v>
      </c>
      <c r="K47" s="5" t="str">
        <f>_xlfn.XLOOKUP($J47,LOCATION!$B$2:$M$2,LOCATION!$B$3:$M$3,,0)</f>
        <v>NETHERLANDS</v>
      </c>
      <c r="L47" s="5" t="str">
        <f>_xlfn.XLOOKUP($J47,LOCATION!$B$2:$M$2,LOCATION!$B$1:$M$1,,0)</f>
        <v>Dutch</v>
      </c>
      <c r="M47" s="2" t="str">
        <f t="shared" si="1"/>
        <v>Pham.Ryan@xyz.com</v>
      </c>
      <c r="N47" s="36">
        <v>98.6</v>
      </c>
      <c r="O47" s="2" t="s">
        <v>213</v>
      </c>
      <c r="P47" s="2" t="s">
        <v>219</v>
      </c>
      <c r="Q47" s="5" t="str">
        <f>_xlfn.XLOOKUP($R47,SPORT!$B$2:$B$33,SPORT!$A$2:$A$33)</f>
        <v>OUTDOOR</v>
      </c>
      <c r="R47" s="2" t="s">
        <v>195</v>
      </c>
      <c r="S47" s="37">
        <v>44865</v>
      </c>
    </row>
    <row r="48" spans="1:19" x14ac:dyDescent="0.3">
      <c r="A48" s="34">
        <v>47</v>
      </c>
      <c r="B48" s="3" t="str">
        <f t="shared" si="2"/>
        <v>MW ELISE ROTTEVEEL</v>
      </c>
      <c r="C48" s="2" t="s">
        <v>123</v>
      </c>
      <c r="D48" s="2" t="s">
        <v>124</v>
      </c>
      <c r="E48" s="2"/>
      <c r="F48" s="2" t="s">
        <v>125</v>
      </c>
      <c r="G48" s="35">
        <v>24936</v>
      </c>
      <c r="H48" s="2" t="s">
        <v>69</v>
      </c>
      <c r="I48" s="2" t="s">
        <v>138</v>
      </c>
      <c r="J48" s="5" t="s">
        <v>165</v>
      </c>
      <c r="K48" s="5" t="str">
        <f>_xlfn.XLOOKUP($J48,LOCATION!$B$2:$M$2,LOCATION!$B$3:$M$3,,0)</f>
        <v>NETHERLANDS</v>
      </c>
      <c r="L48" s="5" t="str">
        <f>_xlfn.XLOOKUP($J48,LOCATION!$B$2:$M$2,LOCATION!$B$1:$M$1,,0)</f>
        <v>Dutch</v>
      </c>
      <c r="M48" s="2" t="str">
        <f t="shared" si="1"/>
        <v>Rotteveel.Elise@xyz.com</v>
      </c>
      <c r="N48" s="36">
        <v>61.8</v>
      </c>
      <c r="O48" s="2" t="s">
        <v>218</v>
      </c>
      <c r="P48" s="2" t="s">
        <v>212</v>
      </c>
      <c r="Q48" s="5" t="str">
        <f>_xlfn.XLOOKUP($R48,SPORT!$B$2:$B$33,SPORT!$A$2:$A$33)</f>
        <v>OUTDOOR</v>
      </c>
      <c r="R48" s="2" t="s">
        <v>195</v>
      </c>
      <c r="S48" s="37">
        <v>90478</v>
      </c>
    </row>
    <row r="49" spans="1:19" x14ac:dyDescent="0.3">
      <c r="A49" s="34">
        <v>48</v>
      </c>
      <c r="B49" s="3" t="str">
        <f t="shared" si="2"/>
        <v>FRU. MIRJAM SODERBERG</v>
      </c>
      <c r="C49" s="2" t="s">
        <v>126</v>
      </c>
      <c r="D49" s="2" t="s">
        <v>127</v>
      </c>
      <c r="E49" s="2"/>
      <c r="F49" s="2" t="s">
        <v>128</v>
      </c>
      <c r="G49" s="35">
        <v>35567</v>
      </c>
      <c r="H49" s="2" t="s">
        <v>20</v>
      </c>
      <c r="I49" s="2" t="s">
        <v>138</v>
      </c>
      <c r="J49" s="5" t="s">
        <v>168</v>
      </c>
      <c r="K49" s="5" t="str">
        <f>_xlfn.XLOOKUP($J49,LOCATION!$B$2:$M$2,LOCATION!$B$3:$M$3,,0)</f>
        <v>SWEDEN</v>
      </c>
      <c r="L49" s="5" t="str">
        <f>_xlfn.XLOOKUP($J49,LOCATION!$B$2:$M$2,LOCATION!$B$1:$M$1,,0)</f>
        <v>Swedish</v>
      </c>
      <c r="M49" s="2" t="str">
        <f t="shared" si="1"/>
        <v>Soderberg.Mirjam@xyz.com</v>
      </c>
      <c r="N49" s="36">
        <v>50</v>
      </c>
      <c r="O49" s="2" t="s">
        <v>213</v>
      </c>
      <c r="P49" s="2" t="s">
        <v>217</v>
      </c>
      <c r="Q49" s="5" t="str">
        <f>_xlfn.XLOOKUP($R49,SPORT!$B$2:$B$33,SPORT!$A$2:$A$33)</f>
        <v>OUTDOOR</v>
      </c>
      <c r="R49" s="2" t="s">
        <v>177</v>
      </c>
      <c r="S49" s="37">
        <v>38965</v>
      </c>
    </row>
    <row r="50" spans="1:19" x14ac:dyDescent="0.3">
      <c r="A50" s="34">
        <v>49</v>
      </c>
      <c r="B50" s="3" t="str">
        <f t="shared" si="2"/>
        <v>H. BERNDT PALSSON</v>
      </c>
      <c r="C50" s="2" t="s">
        <v>129</v>
      </c>
      <c r="D50" s="2" t="s">
        <v>130</v>
      </c>
      <c r="E50" s="2"/>
      <c r="F50" s="2" t="s">
        <v>131</v>
      </c>
      <c r="G50" s="35">
        <v>31832</v>
      </c>
      <c r="H50" s="2" t="s">
        <v>53</v>
      </c>
      <c r="I50" s="2" t="s">
        <v>142</v>
      </c>
      <c r="J50" s="5" t="s">
        <v>168</v>
      </c>
      <c r="K50" s="5" t="str">
        <f>_xlfn.XLOOKUP($J50,LOCATION!$B$2:$M$2,LOCATION!$B$3:$M$3,,0)</f>
        <v>SWEDEN</v>
      </c>
      <c r="L50" s="5" t="str">
        <f>_xlfn.XLOOKUP($J50,LOCATION!$B$2:$M$2,LOCATION!$B$1:$M$1,,0)</f>
        <v>Swedish</v>
      </c>
      <c r="M50" s="2" t="str">
        <f t="shared" si="1"/>
        <v>Palsson.Berndt@xyz.com</v>
      </c>
      <c r="N50" s="36">
        <v>45.9</v>
      </c>
      <c r="O50" s="2" t="s">
        <v>214</v>
      </c>
      <c r="P50" s="2" t="s">
        <v>210</v>
      </c>
      <c r="Q50" s="5" t="str">
        <f>_xlfn.XLOOKUP($R50,SPORT!$B$2:$B$33,SPORT!$A$2:$A$33)</f>
        <v>OUTDOOR</v>
      </c>
      <c r="R50" s="2" t="s">
        <v>205</v>
      </c>
      <c r="S50" s="37">
        <v>35387</v>
      </c>
    </row>
    <row r="51" spans="1:19" x14ac:dyDescent="0.3">
      <c r="A51" s="34">
        <v>50</v>
      </c>
      <c r="B51" s="3" t="str">
        <f t="shared" si="2"/>
        <v>SR. ADRIANO SOBRINHO</v>
      </c>
      <c r="C51" s="2" t="s">
        <v>13</v>
      </c>
      <c r="D51" s="2" t="s">
        <v>132</v>
      </c>
      <c r="E51" s="2" t="s">
        <v>133</v>
      </c>
      <c r="F51" s="2" t="s">
        <v>134</v>
      </c>
      <c r="G51" s="35">
        <v>34178</v>
      </c>
      <c r="H51" s="2" t="s">
        <v>30</v>
      </c>
      <c r="I51" s="2" t="s">
        <v>142</v>
      </c>
      <c r="J51" s="5" t="s">
        <v>169</v>
      </c>
      <c r="K51" s="5" t="str">
        <f>_xlfn.XLOOKUP($J51,LOCATION!$B$2:$M$2,LOCATION!$B$3:$M$3,,0)</f>
        <v>BRAZIL</v>
      </c>
      <c r="L51" s="5" t="str">
        <f>_xlfn.XLOOKUP($J51,LOCATION!$B$2:$M$2,LOCATION!$B$1:$M$1,,0)</f>
        <v>Portuguese</v>
      </c>
      <c r="M51" s="2" t="str">
        <f t="shared" si="1"/>
        <v>Sobrinho.Adriano@xyz.com</v>
      </c>
      <c r="N51" s="36">
        <v>92.5</v>
      </c>
      <c r="O51" s="2" t="s">
        <v>209</v>
      </c>
      <c r="P51" s="2" t="s">
        <v>216</v>
      </c>
      <c r="Q51" s="5" t="str">
        <f>_xlfn.XLOOKUP($R51,SPORT!$B$2:$B$33,SPORT!$A$2:$A$33)</f>
        <v>INDOOR</v>
      </c>
      <c r="R51" s="2" t="s">
        <v>206</v>
      </c>
      <c r="S51" s="37">
        <v>20532</v>
      </c>
    </row>
    <row r="74" spans="7:7" x14ac:dyDescent="0.3">
      <c r="G74"/>
    </row>
    <row r="75" spans="7:7" x14ac:dyDescent="0.3">
      <c r="G75"/>
    </row>
    <row r="76" spans="7:7" x14ac:dyDescent="0.3">
      <c r="G76"/>
    </row>
    <row r="77" spans="7:7" x14ac:dyDescent="0.3">
      <c r="G77"/>
    </row>
    <row r="78" spans="7:7" x14ac:dyDescent="0.3">
      <c r="G78"/>
    </row>
    <row r="79" spans="7:7" x14ac:dyDescent="0.3">
      <c r="G79"/>
    </row>
    <row r="80" spans="7:7" x14ac:dyDescent="0.3">
      <c r="G80"/>
    </row>
    <row r="81" spans="7:7" x14ac:dyDescent="0.3">
      <c r="G81"/>
    </row>
    <row r="82" spans="7:7" x14ac:dyDescent="0.3">
      <c r="G82"/>
    </row>
    <row r="83" spans="7:7" x14ac:dyDescent="0.3">
      <c r="G83"/>
    </row>
    <row r="84" spans="7:7" x14ac:dyDescent="0.3">
      <c r="G84"/>
    </row>
    <row r="85" spans="7:7" x14ac:dyDescent="0.3">
      <c r="G85"/>
    </row>
    <row r="86" spans="7:7" x14ac:dyDescent="0.3">
      <c r="G86"/>
    </row>
    <row r="87" spans="7:7" x14ac:dyDescent="0.3">
      <c r="G87"/>
    </row>
    <row r="88" spans="7:7" x14ac:dyDescent="0.3">
      <c r="G88"/>
    </row>
    <row r="89" spans="7:7" x14ac:dyDescent="0.3">
      <c r="G89"/>
    </row>
    <row r="90" spans="7:7" x14ac:dyDescent="0.3">
      <c r="G90"/>
    </row>
    <row r="91" spans="7:7" x14ac:dyDescent="0.3">
      <c r="G9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3" workbookViewId="0">
      <selection activeCell="A2" sqref="A2:A33"/>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A3" sqref="A3:M3"/>
    </sheetView>
  </sheetViews>
  <sheetFormatPr defaultRowHeight="14.4" x14ac:dyDescent="0.3"/>
  <cols>
    <col min="1" max="13" width="13.6640625" style="1" customWidth="1"/>
  </cols>
  <sheetData>
    <row r="1" spans="1:13" x14ac:dyDescent="0.3">
      <c r="A1" s="6"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6"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6"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sachdeva.pratham29@outlook.com</cp:lastModifiedBy>
  <dcterms:created xsi:type="dcterms:W3CDTF">2019-05-28T07:07:38Z</dcterms:created>
  <dcterms:modified xsi:type="dcterms:W3CDTF">2024-08-24T13:32:53Z</dcterms:modified>
</cp:coreProperties>
</file>