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6AC448F9-8A8B-43C3-9FF7-9986C020F1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 schedule" sheetId="11" r:id="rId1"/>
    <sheet name="Schedule" sheetId="14" r:id="rId2"/>
  </sheets>
  <definedNames>
    <definedName name="Display_Week" localSheetId="1">Schedule!$P$2</definedName>
    <definedName name="Display_Week">'Project schedule'!$P$2</definedName>
    <definedName name="_xlnm.Print_Titles" localSheetId="0">'Project schedule'!$4:$5</definedName>
    <definedName name="_xlnm.Print_Titles" localSheetId="1">Schedule!$4:$5</definedName>
    <definedName name="Project_Start" localSheetId="1">Schedule!$P$1</definedName>
    <definedName name="Project_Start">'Project schedule'!$P$1</definedName>
    <definedName name="task_end" localSheetId="0">'Project schedule'!$F1</definedName>
    <definedName name="task_end" localSheetId="1">Schedule!$E1</definedName>
    <definedName name="task_progress" localSheetId="0">'Project schedule'!$D1</definedName>
    <definedName name="task_progress" localSheetId="1">Schedule!#REF!</definedName>
    <definedName name="task_start" localSheetId="0">'Project schedule'!$E1</definedName>
    <definedName name="task_start" localSheetId="1">Schedule!$D1</definedName>
    <definedName name="today" localSheetId="0">TODAY()</definedName>
    <definedName name="today" localSheetId="1">TODAY()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4" l="1"/>
  <c r="G29" i="14"/>
  <c r="G23" i="14"/>
  <c r="G16" i="14"/>
  <c r="G10" i="14"/>
  <c r="G7" i="14"/>
  <c r="G6" i="14"/>
  <c r="P1" i="14"/>
  <c r="D8" i="14" s="1"/>
  <c r="E8" i="14" l="1"/>
  <c r="G8" i="14" s="1"/>
  <c r="D9" i="14"/>
  <c r="D11" i="14" l="1"/>
  <c r="E9" i="14"/>
  <c r="G9" i="14" s="1"/>
  <c r="D12" i="14" l="1"/>
  <c r="E11" i="14"/>
  <c r="G11" i="14" s="1"/>
  <c r="E12" i="14" l="1"/>
  <c r="D13" i="14" s="1"/>
  <c r="E13" i="14" l="1"/>
  <c r="D14" i="14" s="1"/>
  <c r="G13" i="14"/>
  <c r="G12" i="14"/>
  <c r="E14" i="14" l="1"/>
  <c r="G14" i="14"/>
  <c r="D15" i="14" l="1"/>
  <c r="D17" i="14" s="1"/>
  <c r="E15" i="14"/>
  <c r="E17" i="14" l="1"/>
  <c r="D18" i="14" s="1"/>
  <c r="D19" i="14" l="1"/>
  <c r="E18" i="14"/>
  <c r="G18" i="14" s="1"/>
  <c r="G17" i="14"/>
  <c r="E19" i="14" l="1"/>
  <c r="D20" i="14" s="1"/>
  <c r="G19" i="14"/>
  <c r="D21" i="14"/>
  <c r="E21" i="14" l="1"/>
  <c r="D22" i="14" s="1"/>
  <c r="E20" i="14"/>
  <c r="G20" i="14"/>
  <c r="G21" i="14" l="1"/>
  <c r="E22" i="14"/>
  <c r="D24" i="14"/>
  <c r="E24" i="14" l="1"/>
  <c r="D25" i="14" s="1"/>
  <c r="D28" i="14"/>
  <c r="D27" i="14"/>
  <c r="G24" i="14" l="1"/>
  <c r="E27" i="14"/>
  <c r="G27" i="14" s="1"/>
  <c r="E28" i="14"/>
  <c r="G28" i="14" s="1"/>
  <c r="E25" i="14"/>
  <c r="D26" i="14" s="1"/>
  <c r="G25" i="14"/>
  <c r="E26" i="14" l="1"/>
  <c r="G26" i="14" s="1"/>
  <c r="G6" i="11" l="1"/>
  <c r="G7" i="11"/>
  <c r="G10" i="11"/>
  <c r="G16" i="11"/>
  <c r="G30" i="11"/>
  <c r="P1" i="11"/>
  <c r="E8" i="11" s="1"/>
  <c r="H4" i="11" l="1"/>
  <c r="F8" i="11"/>
  <c r="E9" i="11"/>
  <c r="G8" i="11" l="1"/>
  <c r="F9" i="11"/>
  <c r="E11" i="11"/>
  <c r="G9" i="11" l="1"/>
  <c r="E12" i="11"/>
  <c r="F11" i="11"/>
  <c r="H5" i="11"/>
  <c r="F12" i="11" l="1"/>
  <c r="G12" i="11"/>
  <c r="G11" i="11"/>
  <c r="E13" i="11"/>
  <c r="I4" i="11"/>
  <c r="J4" i="11" s="1"/>
  <c r="K4" i="11" s="1"/>
  <c r="L4" i="11" s="1"/>
  <c r="M4" i="11" s="1"/>
  <c r="N4" i="11" s="1"/>
  <c r="O4" i="11" s="1"/>
  <c r="P4" i="11" l="1"/>
  <c r="Q4" i="11" s="1"/>
  <c r="R4" i="11" s="1"/>
  <c r="S4" i="11" s="1"/>
  <c r="T4" i="11" s="1"/>
  <c r="U4" i="11" s="1"/>
  <c r="V4" i="11" s="1"/>
  <c r="I5" i="11"/>
  <c r="F13" i="11" l="1"/>
  <c r="W4" i="11"/>
  <c r="X4" i="11" s="1"/>
  <c r="Y4" i="11" s="1"/>
  <c r="Z4" i="11" s="1"/>
  <c r="AA4" i="11" s="1"/>
  <c r="AB4" i="11" s="1"/>
  <c r="AC4" i="11" s="1"/>
  <c r="J5" i="11"/>
  <c r="G13" i="11" l="1"/>
  <c r="E14" i="11"/>
  <c r="AD4" i="11"/>
  <c r="AE4" i="11" s="1"/>
  <c r="AF4" i="11" s="1"/>
  <c r="AG4" i="11" s="1"/>
  <c r="AH4" i="11" s="1"/>
  <c r="AI4" i="11" s="1"/>
  <c r="K5" i="11"/>
  <c r="F14" i="11" l="1"/>
  <c r="G14" i="11"/>
  <c r="E15" i="11"/>
  <c r="E17" i="11" s="1"/>
  <c r="F15" i="11"/>
  <c r="AJ4" i="11"/>
  <c r="AK4" i="11" s="1"/>
  <c r="AL4" i="11" s="1"/>
  <c r="AM4" i="11" s="1"/>
  <c r="AN4" i="11" s="1"/>
  <c r="AO4" i="11" s="1"/>
  <c r="AP4" i="11" s="1"/>
  <c r="L5" i="11"/>
  <c r="F17" i="11" l="1"/>
  <c r="G17" i="11" s="1"/>
  <c r="E18" i="11"/>
  <c r="F18" i="11" s="1"/>
  <c r="E19" i="11" s="1"/>
  <c r="F19" i="11" s="1"/>
  <c r="AQ4" i="11"/>
  <c r="M5" i="11"/>
  <c r="E21" i="11" l="1"/>
  <c r="E20" i="11"/>
  <c r="F20" i="11" s="1"/>
  <c r="G18" i="11"/>
  <c r="N5" i="11"/>
  <c r="O5" i="11" l="1"/>
  <c r="P5" i="11"/>
  <c r="F21" i="11" l="1"/>
  <c r="E22" i="11" s="1"/>
  <c r="F22" i="11" s="1"/>
  <c r="G21" i="11"/>
  <c r="G19" i="11"/>
  <c r="E23" i="11"/>
  <c r="F23" i="11" s="1"/>
  <c r="Q5" i="11"/>
  <c r="G20" i="11" l="1"/>
  <c r="E25" i="11"/>
  <c r="G23" i="11"/>
  <c r="R5" i="11"/>
  <c r="F25" i="11" l="1"/>
  <c r="E29" i="11"/>
  <c r="E28" i="11"/>
  <c r="S5" i="11"/>
  <c r="G24" i="11" l="1"/>
  <c r="E26" i="11"/>
  <c r="F28" i="11"/>
  <c r="F29" i="11"/>
  <c r="G29" i="11" s="1"/>
  <c r="F26" i="11"/>
  <c r="T5" i="11"/>
  <c r="G25" i="11" l="1"/>
  <c r="G28" i="11"/>
  <c r="E27" i="11"/>
  <c r="U5" i="11"/>
  <c r="F27" i="11" l="1"/>
  <c r="G27" i="11" s="1"/>
  <c r="V5" i="11"/>
  <c r="G26" i="11" l="1"/>
  <c r="W5" i="11"/>
  <c r="X5" i="11" l="1"/>
  <c r="Y5" i="11" l="1"/>
  <c r="Z5" i="11" l="1"/>
  <c r="AA5" i="11" l="1"/>
  <c r="AB5" i="11" l="1"/>
  <c r="AC5" i="11" l="1"/>
  <c r="AD5" i="11" l="1"/>
  <c r="AE5" i="11" l="1"/>
  <c r="AF5" i="11" l="1"/>
  <c r="AG5" i="11" l="1"/>
  <c r="AH5" i="11" l="1"/>
  <c r="AI5" i="11" l="1"/>
  <c r="AJ5" i="11" l="1"/>
  <c r="AK5" i="11" l="1"/>
  <c r="AL5" i="11" l="1"/>
  <c r="AM5" i="11" l="1"/>
  <c r="AN5" i="11" l="1"/>
  <c r="AO5" i="11" l="1"/>
  <c r="AP5" i="11" l="1"/>
  <c r="AQ5" i="11" l="1"/>
</calcChain>
</file>

<file path=xl/sharedStrings.xml><?xml version="1.0" encoding="utf-8"?>
<sst xmlns="http://schemas.openxmlformats.org/spreadsheetml/2006/main" count="101" uniqueCount="43">
  <si>
    <t>Insert new rows ABOVE this one</t>
  </si>
  <si>
    <t>PROGRESS</t>
  </si>
  <si>
    <t>TASK</t>
  </si>
  <si>
    <t xml:space="preserve">Do not delete this row. This row is hidden to preserve a formula that is used to highlight the current day within the project schedule. </t>
  </si>
  <si>
    <t>Initiation</t>
  </si>
  <si>
    <t>Define goals</t>
  </si>
  <si>
    <t>Planning and design</t>
  </si>
  <si>
    <t>Execution</t>
  </si>
  <si>
    <t>Project start:</t>
  </si>
  <si>
    <t>Display week:</t>
  </si>
  <si>
    <t>ASSIGNED TO</t>
  </si>
  <si>
    <t>Evaluation</t>
  </si>
  <si>
    <t>Laundry System</t>
  </si>
  <si>
    <t>Project Charter and Architecture</t>
  </si>
  <si>
    <t>All Members</t>
  </si>
  <si>
    <t>Chetan Talele</t>
  </si>
  <si>
    <t>Chetan Sapkal</t>
  </si>
  <si>
    <t>Wireframe Creation</t>
  </si>
  <si>
    <t>Payment Gateway Research</t>
  </si>
  <si>
    <t>ERD Design</t>
  </si>
  <si>
    <t>System Architecture Plan</t>
  </si>
  <si>
    <t>RACI Chart Preparation</t>
  </si>
  <si>
    <t>Update Frontend Components</t>
  </si>
  <si>
    <t>Backend Prep for Payments</t>
  </si>
  <si>
    <t>Integrate Payment Gateway</t>
  </si>
  <si>
    <t>Develop User Profile Page UI</t>
  </si>
  <si>
    <t>Backend for User Profiles</t>
  </si>
  <si>
    <t>Connect User UI to Backend</t>
  </si>
  <si>
    <t>Test Payment Flow</t>
  </si>
  <si>
    <t>Final UI Enhancements</t>
  </si>
  <si>
    <t>Full System Testing</t>
  </si>
  <si>
    <t>Bug Fixes &amp; Final Adjustments</t>
  </si>
  <si>
    <t>Deployment</t>
  </si>
  <si>
    <t>Chetan Sapkal &amp; Prathamesh Kapadne</t>
  </si>
  <si>
    <t>Yash Borkar</t>
  </si>
  <si>
    <t>Prathamesh Kapadne</t>
  </si>
  <si>
    <t>Chetan Talele &amp; Chetan Sapkal</t>
  </si>
  <si>
    <t>ACTUAL START</t>
  </si>
  <si>
    <t>EXPECTED END</t>
  </si>
  <si>
    <t>Add Payment Gateway Info of Service Providers</t>
  </si>
  <si>
    <t>Chetan Sapkal &amp; Chetan Talele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</si>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</sst>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 * #,##0.00_ ;_ * \-#,##0.00_ ;_ * &quot;-&quot;??_ ;_ @_ "/>
    <numFmt numFmtId="164" formatCode="_(* #,##0.00_);_(* \(#,##0.00\);_(* &quot;-&quot;??_);_(@_)"/>
    <numFmt numFmtId="165" formatCode="m/d/yy;@"/>
    <numFmt numFmtId="166" formatCode="ddd\,\ m/d/yyyy"/>
    <numFmt numFmtId="167" formatCode="d"/>
  </numFmts>
  <fonts count="27" x14ac:knownFonts="1">
    <font>
      <sz val="11"/>
      <color theme="1"/>
      <name val="Arial"/>
      <family val="2"/>
      <scheme val="minor"/>
    </font>
    <font>
      <sz val="10"/>
      <name val="Arial"/>
      <family val="2"/>
      <scheme val="minor"/>
    </font>
    <font>
      <u/>
      <sz val="11"/>
      <color indexed="12"/>
      <name val="Arial"/>
      <family val="2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22"/>
      <color theme="1" tint="0.34998626667073579"/>
      <name val="Arial Black"/>
      <family val="2"/>
      <scheme val="major"/>
    </font>
    <font>
      <b/>
      <sz val="11"/>
      <color theme="1" tint="0.499984740745262"/>
      <name val="Arial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20"/>
      <color theme="4" tint="-0.249977111117893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8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6"/>
      <color theme="9"/>
      <name val="Arial"/>
      <family val="2"/>
      <scheme val="minor"/>
    </font>
    <font>
      <b/>
      <sz val="16"/>
      <color theme="9"/>
      <name val="Arial Black"/>
      <family val="2"/>
      <scheme val="major"/>
    </font>
    <font>
      <sz val="11"/>
      <color theme="1"/>
      <name val="Arial Black"/>
      <family val="2"/>
      <scheme val="major"/>
    </font>
    <font>
      <b/>
      <sz val="40"/>
      <color theme="9"/>
      <name val="Arial Black"/>
      <family val="2"/>
      <scheme val="major"/>
    </font>
    <font>
      <sz val="10"/>
      <color theme="1" tint="4.9989318521683403E-2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theme="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5" tint="0.59996337778862885"/>
      </top>
      <bottom style="thin">
        <color theme="5" tint="0.59996337778862885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6" tint="0.59996337778862885"/>
      </top>
      <bottom style="thin">
        <color theme="6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9" fillId="0" borderId="0"/>
    <xf numFmtId="164" fontId="4" fillId="0" borderId="2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indent="1"/>
    </xf>
    <xf numFmtId="166" fontId="4" fillId="0" borderId="2">
      <alignment horizontal="center" vertical="center"/>
    </xf>
    <xf numFmtId="165" fontId="4" fillId="0" borderId="1" applyFill="0">
      <alignment horizontal="center" vertical="center"/>
    </xf>
    <xf numFmtId="0" fontId="4" fillId="0" borderId="1" applyFill="0">
      <alignment horizontal="center" vertical="center"/>
    </xf>
    <xf numFmtId="0" fontId="4" fillId="0" borderId="1" applyFill="0">
      <alignment horizontal="left" vertical="center" indent="2"/>
    </xf>
    <xf numFmtId="43" fontId="4" fillId="0" borderId="2" applyFont="0" applyFill="0" applyAlignment="0" applyProtection="0"/>
  </cellStyleXfs>
  <cellXfs count="1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8" fillId="0" borderId="0" xfId="1" applyFont="1" applyAlignment="1" applyProtection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3"/>
    <xf numFmtId="0" fontId="9" fillId="0" borderId="0" xfId="3" applyAlignment="1">
      <alignment wrapText="1"/>
    </xf>
    <xf numFmtId="0" fontId="9" fillId="0" borderId="0" xfId="0" applyFont="1" applyAlignment="1">
      <alignment horizontal="center"/>
    </xf>
    <xf numFmtId="0" fontId="7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left" indent="1"/>
    </xf>
    <xf numFmtId="0" fontId="4" fillId="0" borderId="0" xfId="0" applyFont="1"/>
    <xf numFmtId="0" fontId="4" fillId="0" borderId="0" xfId="8">
      <alignment horizontal="right" indent="1"/>
    </xf>
    <xf numFmtId="0" fontId="4" fillId="0" borderId="0" xfId="0" applyFont="1" applyAlignment="1">
      <alignment horizontal="center"/>
    </xf>
    <xf numFmtId="167" fontId="17" fillId="12" borderId="18" xfId="0" applyNumberFormat="1" applyFont="1" applyFill="1" applyBorder="1" applyAlignment="1">
      <alignment horizontal="center" vertical="center"/>
    </xf>
    <xf numFmtId="167" fontId="17" fillId="12" borderId="16" xfId="0" applyNumberFormat="1" applyFont="1" applyFill="1" applyBorder="1" applyAlignment="1">
      <alignment horizontal="center" vertical="center"/>
    </xf>
    <xf numFmtId="167" fontId="17" fillId="12" borderId="17" xfId="0" applyNumberFormat="1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 shrinkToFit="1"/>
    </xf>
    <xf numFmtId="0" fontId="18" fillId="2" borderId="13" xfId="0" applyFont="1" applyFill="1" applyBorder="1" applyAlignment="1">
      <alignment horizontal="center" vertical="center" shrinkToFit="1"/>
    </xf>
    <xf numFmtId="0" fontId="15" fillId="0" borderId="0" xfId="0" applyFont="1"/>
    <xf numFmtId="0" fontId="15" fillId="0" borderId="0" xfId="0" applyFont="1" applyAlignment="1">
      <alignment wrapText="1"/>
    </xf>
    <xf numFmtId="0" fontId="4" fillId="0" borderId="3" xfId="0" applyFont="1" applyBorder="1" applyAlignment="1">
      <alignment vertical="center"/>
    </xf>
    <xf numFmtId="0" fontId="19" fillId="6" borderId="0" xfId="0" applyFont="1" applyFill="1" applyAlignment="1">
      <alignment horizontal="left" vertical="center" indent="1"/>
    </xf>
    <xf numFmtId="0" fontId="15" fillId="6" borderId="0" xfId="11" applyFont="1" applyFill="1" applyBorder="1" applyAlignment="1">
      <alignment vertical="center"/>
    </xf>
    <xf numFmtId="9" fontId="1" fillId="6" borderId="0" xfId="2" applyFont="1" applyFill="1" applyBorder="1" applyAlignment="1">
      <alignment horizontal="center" vertical="center"/>
    </xf>
    <xf numFmtId="165" fontId="15" fillId="6" borderId="0" xfId="0" applyNumberFormat="1" applyFont="1" applyFill="1" applyAlignment="1">
      <alignment horizontal="center" vertical="center"/>
    </xf>
    <xf numFmtId="165" fontId="1" fillId="6" borderId="0" xfId="0" applyNumberFormat="1" applyFont="1" applyFill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5" fillId="3" borderId="6" xfId="11" applyFont="1" applyFill="1" applyBorder="1" applyAlignment="1">
      <alignment vertical="center"/>
    </xf>
    <xf numFmtId="9" fontId="1" fillId="3" borderId="6" xfId="2" applyFont="1" applyFill="1" applyBorder="1" applyAlignment="1">
      <alignment horizontal="center" vertical="center"/>
    </xf>
    <xf numFmtId="165" fontId="15" fillId="3" borderId="6" xfId="10" applyFont="1" applyFill="1" applyBorder="1">
      <alignment horizontal="center" vertical="center"/>
    </xf>
    <xf numFmtId="0" fontId="4" fillId="0" borderId="4" xfId="0" applyFont="1" applyBorder="1" applyAlignment="1">
      <alignment vertical="center"/>
    </xf>
    <xf numFmtId="0" fontId="15" fillId="3" borderId="7" xfId="11" applyFont="1" applyFill="1" applyBorder="1" applyAlignment="1">
      <alignment vertical="center"/>
    </xf>
    <xf numFmtId="9" fontId="1" fillId="3" borderId="7" xfId="2" applyFont="1" applyFill="1" applyBorder="1" applyAlignment="1">
      <alignment horizontal="center" vertical="center"/>
    </xf>
    <xf numFmtId="165" fontId="15" fillId="3" borderId="7" xfId="10" applyFont="1" applyFill="1" applyBorder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19" fillId="7" borderId="0" xfId="0" applyFont="1" applyFill="1" applyAlignment="1">
      <alignment horizontal="left" vertical="center" indent="1"/>
    </xf>
    <xf numFmtId="0" fontId="15" fillId="7" borderId="0" xfId="11" applyFont="1" applyFill="1" applyBorder="1" applyAlignment="1">
      <alignment vertical="center"/>
    </xf>
    <xf numFmtId="9" fontId="1" fillId="7" borderId="0" xfId="2" applyFont="1" applyFill="1" applyBorder="1" applyAlignment="1">
      <alignment horizontal="center" vertical="center"/>
    </xf>
    <xf numFmtId="165" fontId="15" fillId="7" borderId="0" xfId="0" applyNumberFormat="1" applyFont="1" applyFill="1" applyAlignment="1">
      <alignment horizontal="center" vertical="center"/>
    </xf>
    <xf numFmtId="165" fontId="1" fillId="7" borderId="0" xfId="0" applyNumberFormat="1" applyFont="1" applyFill="1" applyAlignment="1">
      <alignment horizontal="center" vertical="center"/>
    </xf>
    <xf numFmtId="0" fontId="15" fillId="4" borderId="5" xfId="11" applyFont="1" applyFill="1" applyBorder="1" applyAlignment="1">
      <alignment vertical="center"/>
    </xf>
    <xf numFmtId="9" fontId="1" fillId="4" borderId="5" xfId="2" applyFont="1" applyFill="1" applyBorder="1" applyAlignment="1">
      <alignment horizontal="center" vertical="center"/>
    </xf>
    <xf numFmtId="165" fontId="15" fillId="4" borderId="5" xfId="10" applyFont="1" applyFill="1" applyBorder="1">
      <alignment horizontal="center" vertical="center"/>
    </xf>
    <xf numFmtId="0" fontId="19" fillId="8" borderId="0" xfId="0" applyFont="1" applyFill="1" applyAlignment="1">
      <alignment horizontal="left" vertical="center" indent="1"/>
    </xf>
    <xf numFmtId="0" fontId="15" fillId="8" borderId="0" xfId="11" applyFont="1" applyFill="1" applyBorder="1" applyAlignment="1">
      <alignment vertical="center"/>
    </xf>
    <xf numFmtId="9" fontId="1" fillId="8" borderId="0" xfId="2" applyFont="1" applyFill="1" applyBorder="1" applyAlignment="1">
      <alignment horizontal="center" vertical="center"/>
    </xf>
    <xf numFmtId="165" fontId="15" fillId="8" borderId="0" xfId="0" applyNumberFormat="1" applyFont="1" applyFill="1" applyAlignment="1">
      <alignment horizontal="center" vertical="center"/>
    </xf>
    <xf numFmtId="165" fontId="1" fillId="8" borderId="0" xfId="0" applyNumberFormat="1" applyFont="1" applyFill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15" fillId="5" borderId="8" xfId="11" applyFont="1" applyFill="1" applyBorder="1" applyAlignment="1">
      <alignment vertical="center"/>
    </xf>
    <xf numFmtId="9" fontId="1" fillId="5" borderId="8" xfId="2" applyFont="1" applyFill="1" applyBorder="1" applyAlignment="1">
      <alignment horizontal="center" vertical="center"/>
    </xf>
    <xf numFmtId="165" fontId="15" fillId="5" borderId="8" xfId="10" applyFont="1" applyFill="1" applyBorder="1">
      <alignment horizontal="center" vertical="center"/>
    </xf>
    <xf numFmtId="0" fontId="15" fillId="9" borderId="0" xfId="11" applyFont="1" applyFill="1" applyBorder="1" applyAlignment="1">
      <alignment vertical="center"/>
    </xf>
    <xf numFmtId="9" fontId="1" fillId="9" borderId="0" xfId="2" applyFont="1" applyFill="1" applyBorder="1" applyAlignment="1">
      <alignment horizontal="center" vertical="center"/>
    </xf>
    <xf numFmtId="165" fontId="15" fillId="9" borderId="0" xfId="0" applyNumberFormat="1" applyFont="1" applyFill="1" applyAlignment="1">
      <alignment horizontal="center" vertical="center"/>
    </xf>
    <xf numFmtId="165" fontId="1" fillId="9" borderId="0" xfId="0" applyNumberFormat="1" applyFont="1" applyFill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5" fillId="10" borderId="9" xfId="11" applyFont="1" applyFill="1" applyBorder="1" applyAlignment="1">
      <alignment vertical="center"/>
    </xf>
    <xf numFmtId="9" fontId="1" fillId="10" borderId="9" xfId="2" applyFont="1" applyFill="1" applyBorder="1" applyAlignment="1">
      <alignment horizontal="center" vertical="center"/>
    </xf>
    <xf numFmtId="165" fontId="15" fillId="10" borderId="9" xfId="10" applyFont="1" applyFill="1" applyBorder="1">
      <alignment horizontal="center" vertical="center"/>
    </xf>
    <xf numFmtId="0" fontId="15" fillId="0" borderId="0" xfId="12" applyFont="1" applyBorder="1">
      <alignment horizontal="left" vertical="center" indent="2"/>
    </xf>
    <xf numFmtId="0" fontId="15" fillId="0" borderId="0" xfId="11" applyFont="1" applyBorder="1" applyAlignment="1">
      <alignment vertical="center"/>
    </xf>
    <xf numFmtId="9" fontId="1" fillId="0" borderId="0" xfId="2" applyFont="1" applyBorder="1" applyAlignment="1">
      <alignment horizontal="center" vertical="center"/>
    </xf>
    <xf numFmtId="165" fontId="15" fillId="0" borderId="0" xfId="10" applyFont="1" applyBorder="1">
      <alignment horizontal="center" vertical="center"/>
    </xf>
    <xf numFmtId="0" fontId="20" fillId="2" borderId="0" xfId="0" applyFont="1" applyFill="1" applyAlignment="1">
      <alignment horizontal="left" vertical="center" indent="1"/>
    </xf>
    <xf numFmtId="0" fontId="20" fillId="2" borderId="0" xfId="0" applyFont="1" applyFill="1" applyAlignment="1">
      <alignment vertical="center"/>
    </xf>
    <xf numFmtId="9" fontId="1" fillId="2" borderId="0" xfId="2" applyFont="1" applyFill="1" applyBorder="1" applyAlignment="1">
      <alignment horizontal="center" vertical="center"/>
    </xf>
    <xf numFmtId="165" fontId="2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2" fillId="0" borderId="0" xfId="6" applyFont="1" applyAlignment="1">
      <alignment horizontal="left" vertical="center" indent="1"/>
    </xf>
    <xf numFmtId="0" fontId="22" fillId="0" borderId="0" xfId="7" applyFont="1" applyAlignment="1">
      <alignment horizontal="left" vertical="center" indent="1"/>
    </xf>
    <xf numFmtId="0" fontId="25" fillId="0" borderId="0" xfId="5" applyFont="1" applyAlignment="1">
      <alignment horizontal="left"/>
    </xf>
    <xf numFmtId="0" fontId="15" fillId="4" borderId="0" xfId="11" applyFont="1" applyFill="1" applyBorder="1" applyAlignment="1">
      <alignment vertical="center"/>
    </xf>
    <xf numFmtId="9" fontId="1" fillId="5" borderId="0" xfId="2" applyFont="1" applyFill="1" applyBorder="1" applyAlignment="1">
      <alignment horizontal="center" vertical="center"/>
    </xf>
    <xf numFmtId="165" fontId="15" fillId="4" borderId="0" xfId="10" applyFont="1" applyFill="1" applyBorder="1">
      <alignment horizontal="center" vertical="center"/>
    </xf>
    <xf numFmtId="0" fontId="15" fillId="5" borderId="0" xfId="11" applyFont="1" applyFill="1" applyBorder="1" applyAlignment="1">
      <alignment vertical="center"/>
    </xf>
    <xf numFmtId="0" fontId="15" fillId="4" borderId="0" xfId="12" applyFont="1" applyFill="1" applyBorder="1">
      <alignment horizontal="left" vertical="center" indent="2"/>
    </xf>
    <xf numFmtId="165" fontId="15" fillId="5" borderId="0" xfId="10" applyFont="1" applyFill="1" applyBorder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15" fillId="3" borderId="6" xfId="12" applyFont="1" applyFill="1" applyBorder="1">
      <alignment horizontal="left" vertical="center" indent="2"/>
    </xf>
    <xf numFmtId="0" fontId="15" fillId="3" borderId="7" xfId="12" applyFont="1" applyFill="1" applyBorder="1">
      <alignment horizontal="left" vertical="center" indent="2"/>
    </xf>
    <xf numFmtId="9" fontId="1" fillId="4" borderId="0" xfId="2" applyFont="1" applyFill="1" applyBorder="1" applyAlignment="1">
      <alignment horizontal="center" vertical="center"/>
    </xf>
    <xf numFmtId="0" fontId="15" fillId="4" borderId="5" xfId="12" applyFont="1" applyFill="1" applyBorder="1">
      <alignment horizontal="left" vertical="center" indent="2"/>
    </xf>
    <xf numFmtId="0" fontId="19" fillId="9" borderId="0" xfId="0" applyFont="1" applyFill="1" applyAlignment="1">
      <alignment horizontal="left" vertical="center" indent="1"/>
    </xf>
    <xf numFmtId="0" fontId="26" fillId="5" borderId="0" xfId="0" applyFont="1" applyFill="1" applyAlignment="1">
      <alignment vertical="center"/>
    </xf>
    <xf numFmtId="0" fontId="15" fillId="10" borderId="0" xfId="0" applyFont="1" applyFill="1" applyAlignment="1">
      <alignment vertical="center"/>
    </xf>
    <xf numFmtId="0" fontId="26" fillId="5" borderId="0" xfId="0" applyFont="1" applyFill="1" applyAlignment="1">
      <alignment vertical="center" wrapText="1"/>
    </xf>
    <xf numFmtId="0" fontId="15" fillId="5" borderId="8" xfId="11" applyFont="1" applyFill="1" applyBorder="1" applyAlignment="1">
      <alignment vertical="center" wrapText="1"/>
    </xf>
    <xf numFmtId="0" fontId="15" fillId="5" borderId="0" xfId="11" applyFont="1" applyFill="1" applyBorder="1" applyAlignment="1">
      <alignment vertical="center" wrapText="1"/>
    </xf>
    <xf numFmtId="0" fontId="15" fillId="4" borderId="5" xfId="11" applyFont="1" applyFill="1" applyBorder="1" applyAlignment="1">
      <alignment vertical="center" wrapText="1"/>
    </xf>
    <xf numFmtId="0" fontId="9" fillId="0" borderId="0" xfId="3" applyAlignment="1">
      <alignment wrapText="1"/>
    </xf>
    <xf numFmtId="0" fontId="16" fillId="11" borderId="14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indent="1"/>
    </xf>
    <xf numFmtId="0" fontId="16" fillId="11" borderId="14" xfId="0" applyFont="1" applyFill="1" applyBorder="1" applyAlignment="1">
      <alignment vertical="center"/>
    </xf>
    <xf numFmtId="0" fontId="4" fillId="2" borderId="19" xfId="0" applyFont="1" applyFill="1" applyBorder="1"/>
    <xf numFmtId="0" fontId="16" fillId="11" borderId="14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wrapText="1"/>
    </xf>
    <xf numFmtId="0" fontId="4" fillId="2" borderId="19" xfId="0" applyFont="1" applyFill="1" applyBorder="1" applyAlignment="1">
      <alignment vertical="center" wrapText="1"/>
    </xf>
    <xf numFmtId="0" fontId="23" fillId="0" borderId="0" xfId="0" applyFont="1" applyAlignment="1">
      <alignment horizontal="left"/>
    </xf>
    <xf numFmtId="0" fontId="24" fillId="0" borderId="0" xfId="0" applyFont="1"/>
    <xf numFmtId="166" fontId="23" fillId="0" borderId="0" xfId="9" applyFont="1" applyBorder="1" applyAlignment="1">
      <alignment horizontal="left"/>
    </xf>
    <xf numFmtId="0" fontId="22" fillId="0" borderId="0" xfId="8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4">
    <cellStyle name="Comma" xfId="4" builtinId="3" customBuiltin="1"/>
    <cellStyle name="Comma 2" xfId="13" xr:uid="{335F0399-0949-4AC6-B125-D7B4A941CB39}"/>
    <cellStyle name="Date" xfId="10" xr:uid="{229918B6-DD13-4F5A-97B9-305F7E002AA3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ame" xfId="11" xr:uid="{B2D3C1EE-6B41-4801-AAFC-C2274E49E503}"/>
    <cellStyle name="Normal" xfId="0" builtinId="0"/>
    <cellStyle name="Percent" xfId="2" builtinId="5"/>
    <cellStyle name="Project Start" xfId="9" xr:uid="{8EB8A09A-C31C-40A3-B2C1-9449520178B8}"/>
    <cellStyle name="Task" xfId="12" xr:uid="{6391D789-272B-4DD2-9BF3-2CDCF610FA41}"/>
    <cellStyle name="Title" xfId="5" builtinId="15" customBuiltin="1"/>
    <cellStyle name="zHiddenText" xfId="3" xr:uid="{26E66EE6-E33F-4D77-BAE4-0FB4F5BBF673}"/>
  </cellStyles>
  <dxfs count="67">
    <dxf>
      <fill>
        <patternFill>
          <bgColor theme="8"/>
        </patternFill>
      </fill>
      <border>
        <left/>
        <right/>
      </border>
    </dxf>
    <dxf>
      <fill>
        <patternFill>
          <bgColor theme="8" tint="0.59996337778862885"/>
        </patternFill>
      </fill>
      <border>
        <left/>
        <right/>
      </border>
    </dxf>
    <dxf>
      <fill>
        <patternFill>
          <bgColor theme="6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6" tint="0.79998168889431442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5"/>
        </left>
        <right style="thin">
          <color theme="5"/>
        </right>
        <vertical/>
        <horizontal/>
      </border>
    </dxf>
    <dxf>
      <border>
        <left style="thin">
          <color theme="5"/>
        </left>
        <right style="thin">
          <color theme="5"/>
        </right>
        <vertical/>
        <horizontal/>
      </border>
    </dxf>
    <dxf>
      <fill>
        <patternFill>
          <bgColor theme="8"/>
        </patternFill>
      </fill>
      <border>
        <left/>
        <right/>
      </border>
    </dxf>
    <dxf>
      <fill>
        <patternFill>
          <bgColor theme="8" tint="0.59996337778862885"/>
        </patternFill>
      </fill>
      <border>
        <left/>
        <right/>
      </border>
    </dxf>
    <dxf>
      <fill>
        <patternFill>
          <bgColor theme="6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8"/>
        </patternFill>
      </fill>
      <border>
        <left/>
        <right/>
      </border>
    </dxf>
    <dxf>
      <fill>
        <patternFill>
          <bgColor theme="6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5"/>
        </left>
        <right style="thin">
          <color theme="5"/>
        </right>
        <vertical/>
        <horizontal/>
      </border>
    </dxf>
    <dxf>
      <fill>
        <patternFill>
          <bgColor theme="8" tint="0.59996337778862885"/>
        </patternFill>
      </fill>
      <border>
        <left/>
        <right/>
      </border>
    </dxf>
    <dxf>
      <fill>
        <patternFill>
          <bgColor theme="6" tint="0.79998168889431442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8"/>
        </patternFill>
      </fill>
      <border>
        <left/>
        <right/>
      </border>
    </dxf>
    <dxf>
      <fill>
        <patternFill>
          <bgColor theme="6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5"/>
        </left>
        <right style="thin">
          <color theme="5"/>
        </right>
        <vertical/>
        <horizontal/>
      </border>
    </dxf>
    <dxf>
      <fill>
        <patternFill>
          <bgColor theme="8"/>
        </patternFill>
      </fill>
      <border>
        <left/>
        <right/>
      </border>
    </dxf>
    <dxf>
      <fill>
        <patternFill>
          <bgColor theme="6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5"/>
        </left>
        <right style="thin">
          <color theme="5"/>
        </right>
        <vertical/>
        <horizontal/>
      </border>
    </dxf>
    <dxf>
      <fill>
        <patternFill>
          <bgColor theme="8" tint="0.59996337778862885"/>
        </patternFill>
      </fill>
      <border>
        <left/>
        <right/>
      </border>
    </dxf>
    <dxf>
      <fill>
        <patternFill>
          <bgColor theme="6" tint="0.79998168889431442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8"/>
        </patternFill>
      </fill>
      <border>
        <left/>
        <right/>
      </border>
    </dxf>
    <dxf>
      <fill>
        <patternFill>
          <bgColor theme="6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5"/>
        </left>
        <right style="thin">
          <color theme="5"/>
        </right>
        <vertical/>
        <horizontal/>
      </border>
    </dxf>
    <dxf>
      <fill>
        <patternFill>
          <bgColor theme="8"/>
        </patternFill>
      </fill>
      <border>
        <left/>
        <right/>
      </border>
    </dxf>
    <dxf>
      <fill>
        <patternFill>
          <bgColor theme="8" tint="0.59996337778862885"/>
        </patternFill>
      </fill>
      <border>
        <left/>
        <right/>
      </border>
    </dxf>
    <dxf>
      <fill>
        <patternFill>
          <bgColor theme="6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5"/>
        </left>
        <right style="thin">
          <color theme="5"/>
        </right>
        <vertical/>
        <horizontal/>
      </border>
    </dxf>
    <dxf>
      <fill>
        <patternFill>
          <bgColor theme="6" tint="0.79998168889431442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5"/>
        </left>
        <right style="thin">
          <color theme="5"/>
        </right>
        <vertical/>
        <horizontal/>
      </border>
    </dxf>
    <dxf>
      <fill>
        <patternFill>
          <bgColor theme="8"/>
        </patternFill>
      </fill>
      <border>
        <left/>
        <right/>
      </border>
    </dxf>
    <dxf>
      <fill>
        <patternFill>
          <bgColor theme="8" tint="0.59996337778862885"/>
        </patternFill>
      </fill>
      <border>
        <left/>
        <right/>
      </border>
    </dxf>
    <dxf>
      <fill>
        <patternFill>
          <bgColor theme="6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5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66"/>
      <tableStyleElement type="headerRow" dxfId="65"/>
      <tableStyleElement type="totalRow" dxfId="64"/>
      <tableStyleElement type="firstColumn" dxfId="63"/>
      <tableStyleElement type="lastColumn" dxfId="62"/>
      <tableStyleElement type="firstRowStripe" dxfId="61"/>
      <tableStyleElement type="secondRowStripe" dxfId="60"/>
      <tableStyleElement type="firstColumnStripe" dxfId="59"/>
      <tableStyleElement type="secondColumnStripe" dxfId="5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TM16400962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6528F7"/>
      </a:accent1>
      <a:accent2>
        <a:srgbClr val="D800A6"/>
      </a:accent2>
      <a:accent3>
        <a:srgbClr val="7ECA9C"/>
      </a:accent3>
      <a:accent4>
        <a:srgbClr val="00ABB3"/>
      </a:accent4>
      <a:accent5>
        <a:srgbClr val="FFE227"/>
      </a:accent5>
      <a:accent6>
        <a:srgbClr val="1363DF"/>
      </a:accent6>
      <a:hlink>
        <a:srgbClr val="467886"/>
      </a:hlink>
      <a:folHlink>
        <a:srgbClr val="96607D"/>
      </a:folHlink>
    </a:clrScheme>
    <a:fontScheme name="Custom 32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K34"/>
  <sheetViews>
    <sheetView showGridLines="0" showRuler="0" topLeftCell="B13" zoomScale="88" zoomScaleNormal="100" zoomScalePageLayoutView="70" workbookViewId="0">
      <selection activeCell="K8" sqref="K8"/>
    </sheetView>
  </sheetViews>
  <sheetFormatPr defaultColWidth="8.69921875" defaultRowHeight="30" customHeight="1" x14ac:dyDescent="0.25"/>
  <cols>
    <col min="1" max="1" width="2.69921875" style="6" customWidth="1"/>
    <col min="2" max="2" width="30.5" customWidth="1"/>
    <col min="3" max="3" width="20.296875" customWidth="1"/>
    <col min="4" max="4" width="10.69921875" customWidth="1"/>
    <col min="5" max="5" width="10.69921875" style="2" customWidth="1"/>
    <col min="6" max="6" width="10.69921875" customWidth="1"/>
    <col min="7" max="7" width="3.59765625" hidden="1" customWidth="1"/>
    <col min="8" max="64" width="2.69921875" customWidth="1"/>
  </cols>
  <sheetData>
    <row r="1" spans="1:63" ht="90" customHeight="1" x14ac:dyDescent="1.45">
      <c r="A1" s="7"/>
      <c r="B1" s="81" t="s">
        <v>12</v>
      </c>
      <c r="C1" s="10"/>
      <c r="D1" s="11"/>
      <c r="E1" s="12"/>
      <c r="F1" s="13"/>
      <c r="G1" s="1"/>
      <c r="H1" s="112" t="s">
        <v>8</v>
      </c>
      <c r="I1" s="113"/>
      <c r="J1" s="113"/>
      <c r="K1" s="113"/>
      <c r="L1" s="113"/>
      <c r="M1" s="113"/>
      <c r="N1" s="113"/>
      <c r="O1" s="16"/>
      <c r="P1" s="111">
        <f>DATE(2025,5,15)</f>
        <v>45792</v>
      </c>
      <c r="Q1" s="110"/>
      <c r="R1" s="110"/>
      <c r="S1" s="110"/>
      <c r="T1" s="110"/>
      <c r="U1" s="110"/>
      <c r="V1" s="110"/>
      <c r="W1" s="110"/>
      <c r="X1" s="110"/>
      <c r="Y1" s="110"/>
    </row>
    <row r="2" spans="1:63" ht="30" customHeight="1" x14ac:dyDescent="0.6">
      <c r="B2" s="79"/>
      <c r="C2" s="80"/>
      <c r="D2" s="14"/>
      <c r="E2" s="15"/>
      <c r="F2" s="14"/>
      <c r="H2" s="112" t="s">
        <v>9</v>
      </c>
      <c r="I2" s="113"/>
      <c r="J2" s="113"/>
      <c r="K2" s="113"/>
      <c r="L2" s="113"/>
      <c r="M2" s="113"/>
      <c r="N2" s="113"/>
      <c r="O2" s="16"/>
      <c r="P2" s="109">
        <v>1</v>
      </c>
      <c r="Q2" s="110"/>
      <c r="R2" s="110"/>
      <c r="S2" s="110"/>
      <c r="T2" s="110"/>
      <c r="U2" s="110"/>
      <c r="V2" s="110"/>
      <c r="W2" s="110"/>
      <c r="X2" s="110"/>
      <c r="Y2" s="110"/>
    </row>
    <row r="3" spans="1:63" s="18" customFormat="1" ht="21" customHeight="1" x14ac:dyDescent="0.25">
      <c r="A3" s="6"/>
      <c r="B3" s="17"/>
      <c r="D3" s="19"/>
      <c r="E3" s="20"/>
    </row>
    <row r="4" spans="1:63" s="18" customFormat="1" ht="15" customHeight="1" x14ac:dyDescent="0.25">
      <c r="A4" s="100"/>
      <c r="B4" s="101" t="s">
        <v>2</v>
      </c>
      <c r="C4" s="103" t="s">
        <v>10</v>
      </c>
      <c r="D4" s="105" t="s">
        <v>1</v>
      </c>
      <c r="E4" s="106" t="s">
        <v>37</v>
      </c>
      <c r="F4" s="106" t="s">
        <v>38</v>
      </c>
      <c r="H4" s="21">
        <f>Project_Start-WEEKDAY(Project_Start,1)+2+7*(Display_Week-1)</f>
        <v>45789</v>
      </c>
      <c r="I4" s="21">
        <f>H4+1</f>
        <v>45790</v>
      </c>
      <c r="J4" s="21">
        <f t="shared" ref="J4:AP4" si="0">I4+1</f>
        <v>45791</v>
      </c>
      <c r="K4" s="21">
        <f t="shared" si="0"/>
        <v>45792</v>
      </c>
      <c r="L4" s="21">
        <f t="shared" si="0"/>
        <v>45793</v>
      </c>
      <c r="M4" s="21">
        <f t="shared" si="0"/>
        <v>45794</v>
      </c>
      <c r="N4" s="22">
        <f t="shared" si="0"/>
        <v>45795</v>
      </c>
      <c r="O4" s="23">
        <f>N4+1</f>
        <v>45796</v>
      </c>
      <c r="P4" s="21">
        <f>O4+1</f>
        <v>45797</v>
      </c>
      <c r="Q4" s="21">
        <f t="shared" si="0"/>
        <v>45798</v>
      </c>
      <c r="R4" s="21">
        <f t="shared" si="0"/>
        <v>45799</v>
      </c>
      <c r="S4" s="21">
        <f t="shared" si="0"/>
        <v>45800</v>
      </c>
      <c r="T4" s="21">
        <f t="shared" si="0"/>
        <v>45801</v>
      </c>
      <c r="U4" s="22">
        <f t="shared" si="0"/>
        <v>45802</v>
      </c>
      <c r="V4" s="23">
        <f>U4+1</f>
        <v>45803</v>
      </c>
      <c r="W4" s="21">
        <f>V4+1</f>
        <v>45804</v>
      </c>
      <c r="X4" s="21">
        <f t="shared" si="0"/>
        <v>45805</v>
      </c>
      <c r="Y4" s="21">
        <f t="shared" si="0"/>
        <v>45806</v>
      </c>
      <c r="Z4" s="21">
        <f t="shared" si="0"/>
        <v>45807</v>
      </c>
      <c r="AA4" s="21">
        <f t="shared" si="0"/>
        <v>45808</v>
      </c>
      <c r="AB4" s="22">
        <f t="shared" si="0"/>
        <v>45809</v>
      </c>
      <c r="AC4" s="23">
        <f>AB4+1</f>
        <v>45810</v>
      </c>
      <c r="AD4" s="21">
        <f>AC4+1</f>
        <v>45811</v>
      </c>
      <c r="AE4" s="21">
        <f t="shared" si="0"/>
        <v>45812</v>
      </c>
      <c r="AF4" s="21">
        <f t="shared" si="0"/>
        <v>45813</v>
      </c>
      <c r="AG4" s="21">
        <f t="shared" si="0"/>
        <v>45814</v>
      </c>
      <c r="AH4" s="21">
        <f t="shared" si="0"/>
        <v>45815</v>
      </c>
      <c r="AI4" s="22">
        <f t="shared" si="0"/>
        <v>45816</v>
      </c>
      <c r="AJ4" s="23">
        <f>AI4+1</f>
        <v>45817</v>
      </c>
      <c r="AK4" s="21">
        <f>AJ4+1</f>
        <v>45818</v>
      </c>
      <c r="AL4" s="21">
        <f t="shared" si="0"/>
        <v>45819</v>
      </c>
      <c r="AM4" s="21">
        <f t="shared" si="0"/>
        <v>45820</v>
      </c>
      <c r="AN4" s="21">
        <f t="shared" si="0"/>
        <v>45821</v>
      </c>
      <c r="AO4" s="21">
        <f t="shared" si="0"/>
        <v>45822</v>
      </c>
      <c r="AP4" s="22">
        <f t="shared" si="0"/>
        <v>45823</v>
      </c>
      <c r="AQ4" s="23">
        <f>AP4+1</f>
        <v>45824</v>
      </c>
    </row>
    <row r="5" spans="1:63" s="18" customFormat="1" ht="24" customHeight="1" thickBot="1" x14ac:dyDescent="0.3">
      <c r="A5" s="100"/>
      <c r="B5" s="102"/>
      <c r="C5" s="104"/>
      <c r="D5" s="104"/>
      <c r="E5" s="107"/>
      <c r="F5" s="108"/>
      <c r="H5" s="24" t="str">
        <f t="shared" ref="H5:AM5" si="1">LEFT(TEXT(H4,"ddd"),1)</f>
        <v>M</v>
      </c>
      <c r="I5" s="25" t="str">
        <f t="shared" si="1"/>
        <v>T</v>
      </c>
      <c r="J5" s="25" t="str">
        <f t="shared" si="1"/>
        <v>W</v>
      </c>
      <c r="K5" s="25" t="str">
        <f t="shared" si="1"/>
        <v>T</v>
      </c>
      <c r="L5" s="25" t="str">
        <f t="shared" si="1"/>
        <v>F</v>
      </c>
      <c r="M5" s="25" t="str">
        <f t="shared" si="1"/>
        <v>S</v>
      </c>
      <c r="N5" s="25" t="str">
        <f t="shared" si="1"/>
        <v>S</v>
      </c>
      <c r="O5" s="25" t="str">
        <f t="shared" si="1"/>
        <v>M</v>
      </c>
      <c r="P5" s="25" t="str">
        <f t="shared" si="1"/>
        <v>T</v>
      </c>
      <c r="Q5" s="25" t="str">
        <f t="shared" si="1"/>
        <v>W</v>
      </c>
      <c r="R5" s="25" t="str">
        <f t="shared" si="1"/>
        <v>T</v>
      </c>
      <c r="S5" s="25" t="str">
        <f t="shared" si="1"/>
        <v>F</v>
      </c>
      <c r="T5" s="25" t="str">
        <f t="shared" si="1"/>
        <v>S</v>
      </c>
      <c r="U5" s="25" t="str">
        <f t="shared" si="1"/>
        <v>S</v>
      </c>
      <c r="V5" s="25" t="str">
        <f t="shared" si="1"/>
        <v>M</v>
      </c>
      <c r="W5" s="25" t="str">
        <f t="shared" si="1"/>
        <v>T</v>
      </c>
      <c r="X5" s="25" t="str">
        <f t="shared" si="1"/>
        <v>W</v>
      </c>
      <c r="Y5" s="25" t="str">
        <f t="shared" si="1"/>
        <v>T</v>
      </c>
      <c r="Z5" s="25" t="str">
        <f t="shared" si="1"/>
        <v>F</v>
      </c>
      <c r="AA5" s="25" t="str">
        <f t="shared" si="1"/>
        <v>S</v>
      </c>
      <c r="AB5" s="25" t="str">
        <f t="shared" si="1"/>
        <v>S</v>
      </c>
      <c r="AC5" s="25" t="str">
        <f t="shared" si="1"/>
        <v>M</v>
      </c>
      <c r="AD5" s="25" t="str">
        <f t="shared" si="1"/>
        <v>T</v>
      </c>
      <c r="AE5" s="25" t="str">
        <f t="shared" si="1"/>
        <v>W</v>
      </c>
      <c r="AF5" s="25" t="str">
        <f t="shared" si="1"/>
        <v>T</v>
      </c>
      <c r="AG5" s="25" t="str">
        <f t="shared" si="1"/>
        <v>F</v>
      </c>
      <c r="AH5" s="25" t="str">
        <f t="shared" si="1"/>
        <v>S</v>
      </c>
      <c r="AI5" s="25" t="str">
        <f t="shared" si="1"/>
        <v>S</v>
      </c>
      <c r="AJ5" s="25" t="str">
        <f t="shared" si="1"/>
        <v>M</v>
      </c>
      <c r="AK5" s="25" t="str">
        <f t="shared" si="1"/>
        <v>T</v>
      </c>
      <c r="AL5" s="25" t="str">
        <f t="shared" si="1"/>
        <v>W</v>
      </c>
      <c r="AM5" s="25" t="str">
        <f t="shared" si="1"/>
        <v>T</v>
      </c>
      <c r="AN5" s="25" t="str">
        <f t="shared" ref="AN5:AQ5" si="2">LEFT(TEXT(AN4,"ddd"),1)</f>
        <v>F</v>
      </c>
      <c r="AO5" s="25" t="str">
        <f t="shared" si="2"/>
        <v>S</v>
      </c>
      <c r="AP5" s="25" t="str">
        <f t="shared" si="2"/>
        <v>S</v>
      </c>
      <c r="AQ5" s="25" t="str">
        <f t="shared" si="2"/>
        <v>M</v>
      </c>
    </row>
    <row r="6" spans="1:63" s="18" customFormat="1" ht="30" hidden="1" customHeight="1" thickBot="1" x14ac:dyDescent="0.3">
      <c r="A6" s="6" t="s">
        <v>3</v>
      </c>
      <c r="B6" s="26"/>
      <c r="C6" s="27"/>
      <c r="D6" s="26"/>
      <c r="E6" s="26"/>
      <c r="F6" s="26"/>
      <c r="G6" s="18" t="str">
        <f>IF(OR(ISBLANK(task_start),ISBLANK(task_end)),"",task_end-task_start+1)</f>
        <v/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</row>
    <row r="7" spans="1:63" s="35" customFormat="1" ht="30" customHeight="1" thickBot="1" x14ac:dyDescent="0.3">
      <c r="A7" s="7"/>
      <c r="B7" s="29" t="s">
        <v>4</v>
      </c>
      <c r="C7" s="30"/>
      <c r="D7" s="31"/>
      <c r="E7" s="32"/>
      <c r="F7" s="33"/>
      <c r="G7" s="4" t="str">
        <f t="shared" ref="G7:G30" si="3">IF(OR(ISBLANK(task_start),ISBLANK(task_end)),"",task_end-task_start+1)</f>
        <v/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</row>
    <row r="8" spans="1:63" s="35" customFormat="1" ht="30" customHeight="1" thickBot="1" x14ac:dyDescent="0.3">
      <c r="A8" s="7"/>
      <c r="B8" s="89" t="s">
        <v>5</v>
      </c>
      <c r="C8" s="36" t="s">
        <v>14</v>
      </c>
      <c r="D8" s="37">
        <v>1</v>
      </c>
      <c r="E8" s="38">
        <f>Project_Start</f>
        <v>45792</v>
      </c>
      <c r="F8" s="38">
        <f>E8+1</f>
        <v>45793</v>
      </c>
      <c r="G8" s="4">
        <f t="shared" si="3"/>
        <v>2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</row>
    <row r="9" spans="1:63" s="35" customFormat="1" ht="30" customHeight="1" thickBot="1" x14ac:dyDescent="0.3">
      <c r="A9" s="6"/>
      <c r="B9" s="90" t="s">
        <v>13</v>
      </c>
      <c r="C9" s="40" t="s">
        <v>16</v>
      </c>
      <c r="D9" s="41">
        <v>1</v>
      </c>
      <c r="E9" s="42">
        <f>E8+1</f>
        <v>45793</v>
      </c>
      <c r="F9" s="42">
        <f>E9+1</f>
        <v>45794</v>
      </c>
      <c r="G9" s="4">
        <f t="shared" si="3"/>
        <v>2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</row>
    <row r="10" spans="1:63" s="35" customFormat="1" ht="30" customHeight="1" thickBot="1" x14ac:dyDescent="0.3">
      <c r="A10" s="7"/>
      <c r="B10" s="44" t="s">
        <v>6</v>
      </c>
      <c r="C10" s="45"/>
      <c r="D10" s="46"/>
      <c r="E10" s="47"/>
      <c r="F10" s="48"/>
      <c r="G10" s="4" t="str">
        <f t="shared" si="3"/>
        <v/>
      </c>
    </row>
    <row r="11" spans="1:63" s="35" customFormat="1" ht="30" customHeight="1" thickBot="1" x14ac:dyDescent="0.3">
      <c r="A11" s="7"/>
      <c r="B11" s="92" t="s">
        <v>17</v>
      </c>
      <c r="C11" s="49" t="s">
        <v>15</v>
      </c>
      <c r="D11" s="50">
        <v>1</v>
      </c>
      <c r="E11" s="51">
        <f>E9+4</f>
        <v>45797</v>
      </c>
      <c r="F11" s="51">
        <f>E11</f>
        <v>45797</v>
      </c>
      <c r="G11" s="4">
        <f t="shared" si="3"/>
        <v>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</row>
    <row r="12" spans="1:63" s="35" customFormat="1" ht="41.4" customHeight="1" thickBot="1" x14ac:dyDescent="0.3">
      <c r="A12" s="6"/>
      <c r="B12" s="92" t="s">
        <v>18</v>
      </c>
      <c r="C12" s="99" t="s">
        <v>33</v>
      </c>
      <c r="D12" s="50">
        <v>1</v>
      </c>
      <c r="E12" s="51">
        <f>E11</f>
        <v>45797</v>
      </c>
      <c r="F12" s="51">
        <f>E12+1</f>
        <v>45798</v>
      </c>
      <c r="G12" s="4">
        <f t="shared" si="3"/>
        <v>2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3"/>
      <c r="U12" s="43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</row>
    <row r="13" spans="1:63" s="35" customFormat="1" ht="30" customHeight="1" thickBot="1" x14ac:dyDescent="0.3">
      <c r="A13" s="6"/>
      <c r="B13" s="92" t="s">
        <v>19</v>
      </c>
      <c r="C13" s="99" t="s">
        <v>40</v>
      </c>
      <c r="D13" s="50">
        <v>1</v>
      </c>
      <c r="E13" s="51">
        <f>F12+6</f>
        <v>45804</v>
      </c>
      <c r="F13" s="51">
        <f>E13+2</f>
        <v>45806</v>
      </c>
      <c r="G13" s="4">
        <f t="shared" si="3"/>
        <v>3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</row>
    <row r="14" spans="1:63" s="35" customFormat="1" ht="30" customHeight="1" thickBot="1" x14ac:dyDescent="0.3">
      <c r="A14" s="6"/>
      <c r="B14" s="92" t="s">
        <v>20</v>
      </c>
      <c r="C14" s="49" t="s">
        <v>34</v>
      </c>
      <c r="D14" s="50">
        <v>1</v>
      </c>
      <c r="E14" s="51">
        <f>F13</f>
        <v>45806</v>
      </c>
      <c r="F14" s="51">
        <f>E14+1</f>
        <v>45807</v>
      </c>
      <c r="G14" s="4">
        <f t="shared" si="3"/>
        <v>2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3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</row>
    <row r="15" spans="1:63" s="35" customFormat="1" ht="30" customHeight="1" thickBot="1" x14ac:dyDescent="0.3">
      <c r="A15" s="6"/>
      <c r="B15" s="86" t="s">
        <v>21</v>
      </c>
      <c r="C15" s="82" t="s">
        <v>15</v>
      </c>
      <c r="D15" s="91">
        <v>1</v>
      </c>
      <c r="E15" s="84">
        <f>F14</f>
        <v>45807</v>
      </c>
      <c r="F15" s="84">
        <f>F14</f>
        <v>45807</v>
      </c>
      <c r="G15" s="4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8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</row>
    <row r="16" spans="1:63" s="35" customFormat="1" ht="30" customHeight="1" thickBot="1" x14ac:dyDescent="0.3">
      <c r="A16" s="6"/>
      <c r="B16" s="52" t="s">
        <v>7</v>
      </c>
      <c r="C16" s="53"/>
      <c r="D16" s="54"/>
      <c r="E16" s="55"/>
      <c r="F16" s="56"/>
      <c r="G16" s="4" t="str">
        <f t="shared" si="3"/>
        <v/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</row>
    <row r="17" spans="1:63" s="35" customFormat="1" ht="30" customHeight="1" thickBot="1" x14ac:dyDescent="0.3">
      <c r="A17" s="6"/>
      <c r="B17" s="94" t="s">
        <v>22</v>
      </c>
      <c r="C17" s="58" t="s">
        <v>35</v>
      </c>
      <c r="D17" s="59">
        <v>1</v>
      </c>
      <c r="E17" s="60">
        <f>E15+1</f>
        <v>45808</v>
      </c>
      <c r="F17" s="60">
        <f>E17+2</f>
        <v>45810</v>
      </c>
      <c r="G17" s="4">
        <f t="shared" si="3"/>
        <v>3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</row>
    <row r="18" spans="1:63" s="35" customFormat="1" ht="30" customHeight="1" thickBot="1" x14ac:dyDescent="0.3">
      <c r="A18" s="6"/>
      <c r="B18" s="94" t="s">
        <v>23</v>
      </c>
      <c r="C18" s="97" t="s">
        <v>36</v>
      </c>
      <c r="D18" s="59">
        <v>1</v>
      </c>
      <c r="E18" s="60">
        <f>F17+1</f>
        <v>45811</v>
      </c>
      <c r="F18" s="60">
        <f>E18+5</f>
        <v>45816</v>
      </c>
      <c r="G18" s="4">
        <f t="shared" si="3"/>
        <v>6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</row>
    <row r="19" spans="1:63" s="35" customFormat="1" ht="30" customHeight="1" thickBot="1" x14ac:dyDescent="0.3">
      <c r="A19" s="6"/>
      <c r="B19" s="94" t="s">
        <v>24</v>
      </c>
      <c r="C19" s="58" t="s">
        <v>16</v>
      </c>
      <c r="D19" s="59">
        <v>1</v>
      </c>
      <c r="E19" s="60">
        <f>F18+1</f>
        <v>45817</v>
      </c>
      <c r="F19" s="60">
        <f>E19</f>
        <v>45817</v>
      </c>
      <c r="G19" s="4">
        <f t="shared" si="3"/>
        <v>1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</row>
    <row r="20" spans="1:63" s="35" customFormat="1" ht="30" customHeight="1" thickBot="1" x14ac:dyDescent="0.3">
      <c r="A20" s="6"/>
      <c r="B20" s="94" t="s">
        <v>25</v>
      </c>
      <c r="C20" s="58" t="s">
        <v>35</v>
      </c>
      <c r="D20" s="59">
        <v>0.5</v>
      </c>
      <c r="E20" s="60">
        <f>E19</f>
        <v>45817</v>
      </c>
      <c r="F20" s="60">
        <f>E20+2</f>
        <v>45819</v>
      </c>
      <c r="G20" s="4">
        <f t="shared" si="3"/>
        <v>3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</row>
    <row r="21" spans="1:63" s="35" customFormat="1" ht="30" customHeight="1" thickBot="1" x14ac:dyDescent="0.3">
      <c r="A21" s="6"/>
      <c r="B21" s="94" t="s">
        <v>26</v>
      </c>
      <c r="C21" s="58" t="s">
        <v>16</v>
      </c>
      <c r="D21" s="59">
        <v>0.7</v>
      </c>
      <c r="E21" s="60">
        <f>E19</f>
        <v>45817</v>
      </c>
      <c r="F21" s="60">
        <f>E21+1</f>
        <v>45818</v>
      </c>
      <c r="G21" s="4">
        <f t="shared" si="3"/>
        <v>2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</row>
    <row r="22" spans="1:63" s="35" customFormat="1" ht="30" customHeight="1" thickBot="1" x14ac:dyDescent="0.3">
      <c r="A22" s="6"/>
      <c r="B22" s="96" t="s">
        <v>39</v>
      </c>
      <c r="C22" s="98" t="s">
        <v>40</v>
      </c>
      <c r="D22" s="83">
        <v>0</v>
      </c>
      <c r="E22" s="87">
        <f>F21+1</f>
        <v>45819</v>
      </c>
      <c r="F22" s="87">
        <f>E22+4</f>
        <v>45823</v>
      </c>
      <c r="G22" s="4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</row>
    <row r="23" spans="1:63" s="35" customFormat="1" ht="30" customHeight="1" thickBot="1" x14ac:dyDescent="0.3">
      <c r="A23" s="6"/>
      <c r="B23" s="94" t="s">
        <v>27</v>
      </c>
      <c r="C23" s="85" t="s">
        <v>34</v>
      </c>
      <c r="D23" s="83">
        <v>1</v>
      </c>
      <c r="E23" s="87">
        <f>F21+1</f>
        <v>45819</v>
      </c>
      <c r="F23" s="87">
        <f>E23</f>
        <v>45819</v>
      </c>
      <c r="G23" s="4">
        <f t="shared" si="3"/>
        <v>1</v>
      </c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</row>
    <row r="24" spans="1:63" s="35" customFormat="1" ht="30" customHeight="1" thickBot="1" x14ac:dyDescent="0.3">
      <c r="A24" s="6"/>
      <c r="B24" s="93" t="s">
        <v>11</v>
      </c>
      <c r="C24" s="61"/>
      <c r="D24" s="62"/>
      <c r="E24" s="63"/>
      <c r="F24" s="64"/>
      <c r="G24" s="4" t="str">
        <f t="shared" si="3"/>
        <v/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</row>
    <row r="25" spans="1:63" s="35" customFormat="1" ht="30" customHeight="1" thickBot="1" x14ac:dyDescent="0.3">
      <c r="A25" s="6"/>
      <c r="B25" s="95" t="s">
        <v>28</v>
      </c>
      <c r="C25" s="66" t="s">
        <v>15</v>
      </c>
      <c r="D25" s="67">
        <v>0</v>
      </c>
      <c r="E25" s="68">
        <f>E23+1</f>
        <v>45820</v>
      </c>
      <c r="F25" s="68">
        <f>E25+1</f>
        <v>45821</v>
      </c>
      <c r="G25" s="4">
        <f t="shared" si="3"/>
        <v>2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</row>
    <row r="26" spans="1:63" s="35" customFormat="1" ht="30" customHeight="1" thickBot="1" x14ac:dyDescent="0.3">
      <c r="A26" s="6"/>
      <c r="B26" s="95" t="s">
        <v>29</v>
      </c>
      <c r="C26" s="66" t="s">
        <v>35</v>
      </c>
      <c r="D26" s="67">
        <v>0</v>
      </c>
      <c r="E26" s="68">
        <f>F25</f>
        <v>45821</v>
      </c>
      <c r="F26" s="68">
        <f>E26+1</f>
        <v>45822</v>
      </c>
      <c r="G26" s="4">
        <f t="shared" si="3"/>
        <v>2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</row>
    <row r="27" spans="1:63" s="35" customFormat="1" ht="30" customHeight="1" thickBot="1" x14ac:dyDescent="0.3">
      <c r="A27" s="6"/>
      <c r="B27" s="95" t="s">
        <v>30</v>
      </c>
      <c r="C27" s="66" t="s">
        <v>34</v>
      </c>
      <c r="D27" s="67">
        <v>0</v>
      </c>
      <c r="E27" s="68">
        <f>F26+1</f>
        <v>45823</v>
      </c>
      <c r="F27" s="68">
        <f>E27+2</f>
        <v>45825</v>
      </c>
      <c r="G27" s="4">
        <f t="shared" si="3"/>
        <v>3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</row>
    <row r="28" spans="1:63" s="35" customFormat="1" ht="30" customHeight="1" thickBot="1" x14ac:dyDescent="0.3">
      <c r="A28" s="6"/>
      <c r="B28" s="95" t="s">
        <v>31</v>
      </c>
      <c r="C28" s="66" t="s">
        <v>14</v>
      </c>
      <c r="D28" s="67">
        <v>0</v>
      </c>
      <c r="E28" s="68">
        <f>E25+5</f>
        <v>45825</v>
      </c>
      <c r="F28" s="68">
        <f>E28+3</f>
        <v>45828</v>
      </c>
      <c r="G28" s="4">
        <f t="shared" si="3"/>
        <v>4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</row>
    <row r="29" spans="1:63" s="35" customFormat="1" ht="30" customHeight="1" thickBot="1" x14ac:dyDescent="0.3">
      <c r="A29" s="6"/>
      <c r="B29" s="95" t="s">
        <v>32</v>
      </c>
      <c r="C29" s="66" t="s">
        <v>14</v>
      </c>
      <c r="D29" s="67">
        <v>0</v>
      </c>
      <c r="E29" s="68">
        <f>E25+7</f>
        <v>45827</v>
      </c>
      <c r="F29" s="68">
        <f>E29+2</f>
        <v>45829</v>
      </c>
      <c r="G29" s="4">
        <f t="shared" si="3"/>
        <v>3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</row>
    <row r="30" spans="1:63" s="35" customFormat="1" ht="30" customHeight="1" thickBot="1" x14ac:dyDescent="0.3">
      <c r="A30" s="7"/>
      <c r="B30" s="69"/>
      <c r="C30" s="70"/>
      <c r="D30" s="71"/>
      <c r="E30" s="72"/>
      <c r="F30" s="72"/>
      <c r="G30" s="5" t="str">
        <f t="shared" si="3"/>
        <v/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</row>
    <row r="31" spans="1:63" ht="30" customHeight="1" x14ac:dyDescent="0.25">
      <c r="B31" s="73" t="s">
        <v>0</v>
      </c>
      <c r="C31" s="74"/>
      <c r="D31" s="75"/>
      <c r="E31" s="76"/>
      <c r="F31" s="77"/>
    </row>
    <row r="33" spans="3:6" ht="30" customHeight="1" x14ac:dyDescent="0.25">
      <c r="C33" s="9"/>
      <c r="F33" s="8"/>
    </row>
    <row r="34" spans="3:6" ht="30" customHeight="1" x14ac:dyDescent="0.25">
      <c r="C34" s="3"/>
    </row>
  </sheetData>
  <mergeCells count="10">
    <mergeCell ref="F4:F5"/>
    <mergeCell ref="P2:Y2"/>
    <mergeCell ref="P1:Y1"/>
    <mergeCell ref="H1:N1"/>
    <mergeCell ref="H2:N2"/>
    <mergeCell ref="A4:A5"/>
    <mergeCell ref="B4:B5"/>
    <mergeCell ref="C4:C5"/>
    <mergeCell ref="D4:D5"/>
    <mergeCell ref="E4:E5"/>
  </mergeCells>
  <conditionalFormatting sqref="D6:D31">
    <cfRule type="dataBar" priority="23">
      <dataBar>
        <cfvo type="num" val="0"/>
        <cfvo type="num" val="1"/>
        <color theme="0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H8:AP9">
    <cfRule type="expression" dxfId="57" priority="7" stopIfTrue="1">
      <formula>AND(task_end&gt;=H$4,task_start&lt;I$4)</formula>
    </cfRule>
  </conditionalFormatting>
  <conditionalFormatting sqref="H11:AP15">
    <cfRule type="expression" dxfId="56" priority="5" stopIfTrue="1">
      <formula>AND(task_end&gt;=H$4,task_start&lt;I$4)</formula>
    </cfRule>
  </conditionalFormatting>
  <conditionalFormatting sqref="H17:AP22">
    <cfRule type="expression" dxfId="55" priority="3" stopIfTrue="1">
      <formula>AND(task_end&gt;=H$4,task_start&lt;I$4)</formula>
    </cfRule>
  </conditionalFormatting>
  <conditionalFormatting sqref="H24:AP28">
    <cfRule type="expression" dxfId="54" priority="36">
      <formula>AND(task_start&lt;=H$4,ROUNDDOWN((task_end-task_start+1)*task_progress,0)+task_start-1&gt;=H$4)</formula>
    </cfRule>
    <cfRule type="expression" dxfId="53" priority="37" stopIfTrue="1">
      <formula>AND(task_end&gt;=H$4,task_start&lt;I$4)</formula>
    </cfRule>
  </conditionalFormatting>
  <conditionalFormatting sqref="H6:AQ28 H4:AP5">
    <cfRule type="expression" dxfId="52" priority="38">
      <formula>AND(TODAY()&gt;=H$4, TODAY()&lt;I$4)</formula>
    </cfRule>
  </conditionalFormatting>
  <conditionalFormatting sqref="H8:AQ9">
    <cfRule type="expression" dxfId="51" priority="6">
      <formula>AND(task_start&lt;=H$4,ROUNDDOWN((task_end-task_start+1)*task_progress,0)+task_start-1&gt;=H$4)</formula>
    </cfRule>
  </conditionalFormatting>
  <conditionalFormatting sqref="H11:AQ15">
    <cfRule type="expression" dxfId="50" priority="4">
      <formula>AND(task_start&lt;=H$4,ROUNDDOWN((task_end-task_start+1)*task_progress,0)+task_start-1&gt;=H$4)</formula>
    </cfRule>
  </conditionalFormatting>
  <conditionalFormatting sqref="H17:AQ22">
    <cfRule type="expression" dxfId="49" priority="2">
      <formula>AND(task_start&lt;=H$4,ROUNDDOWN((task_end-task_start+1)*task_progress,0)+task_start-1&gt;=H$4)</formula>
    </cfRule>
  </conditionalFormatting>
  <conditionalFormatting sqref="AQ4:AQ5">
    <cfRule type="expression" dxfId="48" priority="73">
      <formula>AND(TODAY()&gt;=AQ$4, TODAY()&lt;#REF!)</formula>
    </cfRule>
  </conditionalFormatting>
  <conditionalFormatting sqref="AQ8:AQ9">
    <cfRule type="expression" dxfId="47" priority="44" stopIfTrue="1">
      <formula>AND(task_end&gt;=AQ$4,task_start&lt;#REF!)</formula>
    </cfRule>
  </conditionalFormatting>
  <conditionalFormatting sqref="AQ11:AQ15">
    <cfRule type="expression" dxfId="46" priority="52" stopIfTrue="1">
      <formula>AND(task_end&gt;=AQ$4,task_start&lt;#REF!)</formula>
    </cfRule>
  </conditionalFormatting>
  <conditionalFormatting sqref="AQ17:AQ22">
    <cfRule type="expression" dxfId="45" priority="60" stopIfTrue="1">
      <formula>AND(task_end&gt;=AQ$4,task_start&lt;#REF!)</formula>
    </cfRule>
  </conditionalFormatting>
  <conditionalFormatting sqref="AQ24:AQ28">
    <cfRule type="expression" dxfId="44" priority="67">
      <formula>AND(task_start&lt;=AQ$4,ROUNDDOWN((task_end-task_start+1)*task_progress,0)+task_start-1&gt;=AQ$4)</formula>
    </cfRule>
    <cfRule type="expression" dxfId="43" priority="68" stopIfTrue="1">
      <formula>AND(task_end&gt;=AQ$4,task_start&lt;#REF!)</formula>
    </cfRule>
  </conditionalFormatting>
  <conditionalFormatting sqref="AR6:BJ28">
    <cfRule type="expression" dxfId="42" priority="72">
      <formula>AND(TODAY()&gt;=#REF!, TODAY()&lt;#REF!)</formula>
    </cfRule>
  </conditionalFormatting>
  <conditionalFormatting sqref="AR8:BJ9">
    <cfRule type="expression" dxfId="41" priority="42" stopIfTrue="1">
      <formula>AND(task_end&gt;=#REF!,task_start&lt;#REF!)</formula>
    </cfRule>
  </conditionalFormatting>
  <conditionalFormatting sqref="AR11:BJ15">
    <cfRule type="expression" dxfId="40" priority="50" stopIfTrue="1">
      <formula>AND(task_end&gt;=#REF!,task_start&lt;#REF!)</formula>
    </cfRule>
  </conditionalFormatting>
  <conditionalFormatting sqref="AR17:BJ22">
    <cfRule type="expression" dxfId="39" priority="58" stopIfTrue="1">
      <formula>AND(task_end&gt;=#REF!,task_start&lt;#REF!)</formula>
    </cfRule>
  </conditionalFormatting>
  <conditionalFormatting sqref="AR24:BJ28">
    <cfRule type="expression" dxfId="38" priority="66" stopIfTrue="1">
      <formula>AND(task_end&gt;=#REF!,task_start&lt;#REF!)</formula>
    </cfRule>
  </conditionalFormatting>
  <conditionalFormatting sqref="AR8:BK9">
    <cfRule type="expression" dxfId="37" priority="41">
      <formula>AND(task_start&lt;=#REF!,ROUNDDOWN((task_end-task_start+1)*task_progress,0)+task_start-1&gt;=#REF!)</formula>
    </cfRule>
  </conditionalFormatting>
  <conditionalFormatting sqref="AR11:BK15">
    <cfRule type="expression" dxfId="36" priority="49">
      <formula>AND(task_start&lt;=#REF!,ROUNDDOWN((task_end-task_start+1)*task_progress,0)+task_start-1&gt;=#REF!)</formula>
    </cfRule>
  </conditionalFormatting>
  <conditionalFormatting sqref="AR17:BK22">
    <cfRule type="expression" dxfId="35" priority="57">
      <formula>AND(task_start&lt;=#REF!,ROUNDDOWN((task_end-task_start+1)*task_progress,0)+task_start-1&gt;=#REF!)</formula>
    </cfRule>
  </conditionalFormatting>
  <conditionalFormatting sqref="AR24:BK28">
    <cfRule type="expression" dxfId="34" priority="65">
      <formula>AND(task_start&lt;=#REF!,ROUNDDOWN((task_end-task_start+1)*task_progress,0)+task_start-1&gt;=#REF!)</formula>
    </cfRule>
  </conditionalFormatting>
  <conditionalFormatting sqref="BK6:BK28">
    <cfRule type="expression" dxfId="33" priority="74">
      <formula>AND(TODAY()&gt;=#REF!, TODAY()&lt;AR$4)</formula>
    </cfRule>
  </conditionalFormatting>
  <conditionalFormatting sqref="BK8:BK9">
    <cfRule type="expression" dxfId="32" priority="46" stopIfTrue="1">
      <formula>AND(task_end&gt;=#REF!,task_start&lt;AR$4)</formula>
    </cfRule>
  </conditionalFormatting>
  <conditionalFormatting sqref="BK11:BK15">
    <cfRule type="expression" dxfId="31" priority="54" stopIfTrue="1">
      <formula>AND(task_end&gt;=#REF!,task_start&lt;AR$4)</formula>
    </cfRule>
  </conditionalFormatting>
  <conditionalFormatting sqref="BK17:BK22">
    <cfRule type="expression" dxfId="30" priority="62" stopIfTrue="1">
      <formula>AND(task_end&gt;=#REF!,task_start&lt;AR$4)</formula>
    </cfRule>
  </conditionalFormatting>
  <conditionalFormatting sqref="BK24:BK28">
    <cfRule type="expression" dxfId="29" priority="70" stopIfTrue="1">
      <formula>AND(task_end&gt;=#REF!,task_start&lt;AR$4)</formula>
    </cfRule>
  </conditionalFormatting>
  <dataValidations count="11">
    <dataValidation type="whole" operator="greaterThanOrEqual" allowBlank="1" showInputMessage="1" promptTitle="Display Week" prompt="Changing this number will scroll the Gantt Chart view." sqref="P2" xr:uid="{00000000-0002-0000-0000-000000000000}">
      <formula1>1</formula1>
    </dataValidation>
    <dataValidation allowBlank="1" showInputMessage="1" showErrorMessage="1" prompt="Create a Project Schedule in this worksheet._x000a_Enter title of this project in cell B1. _x000a_Information on how to use this worksheet, including instructions for screen readers and the author of this workbook, is in the About worksheet._x000a_" sqref="A1" xr:uid="{D005F8F4-EA16-4627-8A05-1997BE425B88}"/>
    <dataValidation allowBlank="1" showInputMessage="1" showErrorMessage="1" prompt="Enter Company name in cel B2." sqref="A2" xr:uid="{75F274B0-5B30-4CC0-A53C-C012C0845179}"/>
    <dataValidation allowBlank="1" showInputMessage="1" showErrorMessage="1" prompt="Enter the name of the Project Lead in cell C3. Enter the Project Start date in cell Q1. Project Start: label is in cell I1." sqref="A3" xr:uid="{EEA7C783-457F-401F-98B9-9035587B9210}"/>
    <dataValidation allowBlank="1" showInputMessage="1" showErrorMessage="1" prompt="Cells I5 through BL5 contain the day number for the week represented in the cell block above each date and are auto calculated._x000a__x000a_Today's date is outlined from today's date in row 5 through the entire date column to the end of the project schedule." sqref="A4:A5" xr:uid="{7A3789A6-A3FB-43B6-A4F7-8C0AC564F67E}"/>
    <dataValidation allowBlank="1" showInputMessage="1" showErrorMessage="1" prompt="Cell B8 contains the Phase 1 sample title. Enter a new title in cell B8._x000a_To delete the phase and work only from tasks, simply delete this row." sqref="A7" xr:uid="{CEC78982-AFA8-419E-B0A2-676B709E5100}"/>
    <dataValidation allowBlank="1" showInputMessage="1" showErrorMessage="1" prompt="B9 contains the task name.  C9 is the assignee.  D9 is a progress bar that shades based on the number entered into the cell.  _x000a__x000a_E9 contains the start date and F9 contains the end date._x000a__x000a_The Gantt chart will fill in starting in cell I9 based on task dates." sqref="A8" xr:uid="{D870A2F6-6B07-4F5A-A81D-4BCCFADF8796}"/>
    <dataValidation allowBlank="1" showInputMessage="1" showErrorMessage="1" prompt="Cell B14 contains the Phase 2 sample title. Enter a new title in cell B14._x000a_To delete the phase and work only from tasks, simply delete this row. To remove the phase, simply delete the row. Add tasks to previous phase by entering a new row above this one._x000a_" sqref="A10" xr:uid="{4F48FC41-E335-47F1-87AA-3333A52AD81C}"/>
    <dataValidation allowBlank="1" showInputMessage="1" showErrorMessage="1" prompt="Phase 3's sample block starts in cell B20." sqref="A16" xr:uid="{956902D1-D3B5-416D-BB69-9362D193BC0A}"/>
    <dataValidation allowBlank="1" showInputMessage="1" showErrorMessage="1" prompt="Phase 4's sample block starts in cell B26." sqref="A23" xr:uid="{DE54E5DE-526D-4D71-8D03-E99B4AB2FEE5}"/>
    <dataValidation allowBlank="1" showInputMessage="1" showErrorMessage="1" prompt="This row marks the end of the Project Schedule. DO NOT enter anything in this row. _x000a_Insert new rows ABOVE this one to continue building out your Project Schedule." sqref="A30" xr:uid="{79B9237E-4DD3-4E0F-8ED6-E0B695A99D96}"/>
  </dataValidations>
  <printOptions horizontalCentered="1"/>
  <pageMargins left="0.35" right="0.35" top="0.35" bottom="0.5" header="0.3" footer="0.3"/>
  <pageSetup scale="57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D6:D31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00E3-ED4F-407E-901F-1A604877D6DF}">
  <sheetPr>
    <pageSetUpPr fitToPage="1"/>
  </sheetPr>
  <dimension ref="A1:BK33"/>
  <sheetViews>
    <sheetView showGridLines="0" tabSelected="1" showRuler="0" topLeftCell="A14" zoomScale="85" zoomScaleNormal="100" zoomScalePageLayoutView="70" workbookViewId="0">
      <selection activeCell="AT19" sqref="AT19"/>
    </sheetView>
  </sheetViews>
  <sheetFormatPr defaultColWidth="8.69921875" defaultRowHeight="30" customHeight="1" x14ac:dyDescent="0.25"/>
  <cols>
    <col min="1" max="1" width="2.69921875" style="6" customWidth="1"/>
    <col min="2" max="2" width="30.5" customWidth="1"/>
    <col min="3" max="3" width="20.296875" customWidth="1"/>
    <col min="4" max="4" width="10.69921875" style="2" customWidth="1"/>
    <col min="5" max="5" width="10.69921875" customWidth="1"/>
    <col min="6" max="6" width="2.69921875" customWidth="1"/>
    <col min="7" max="7" width="6" hidden="1" customWidth="1"/>
    <col min="8" max="64" width="2.69921875" customWidth="1"/>
  </cols>
  <sheetData>
    <row r="1" spans="1:63" ht="90" customHeight="1" x14ac:dyDescent="1.45">
      <c r="A1" s="7"/>
      <c r="B1" s="81" t="s">
        <v>12</v>
      </c>
      <c r="C1" s="10"/>
      <c r="D1" s="12"/>
      <c r="E1" s="13"/>
      <c r="G1" s="1"/>
      <c r="H1" s="112" t="s">
        <v>8</v>
      </c>
      <c r="I1" s="113"/>
      <c r="J1" s="113"/>
      <c r="K1" s="113"/>
      <c r="L1" s="113"/>
      <c r="M1" s="113"/>
      <c r="N1" s="113"/>
      <c r="O1" s="16"/>
      <c r="P1" s="111">
        <f>DATE(2025,5,15)</f>
        <v>45792</v>
      </c>
      <c r="Q1" s="110"/>
      <c r="R1" s="110"/>
      <c r="S1" s="110"/>
      <c r="T1" s="110"/>
      <c r="U1" s="110"/>
      <c r="V1" s="110"/>
      <c r="W1" s="110"/>
      <c r="X1" s="110"/>
      <c r="Y1" s="110"/>
    </row>
    <row r="2" spans="1:63" ht="30" customHeight="1" x14ac:dyDescent="0.6">
      <c r="B2" s="79"/>
      <c r="C2" s="80"/>
      <c r="D2" s="15"/>
      <c r="E2" s="14"/>
      <c r="H2" s="112" t="s">
        <v>9</v>
      </c>
      <c r="I2" s="113"/>
      <c r="J2" s="113"/>
      <c r="K2" s="113"/>
      <c r="L2" s="113"/>
      <c r="M2" s="113"/>
      <c r="N2" s="113"/>
      <c r="O2" s="16"/>
      <c r="P2" s="109">
        <v>1</v>
      </c>
      <c r="Q2" s="110"/>
      <c r="R2" s="110"/>
      <c r="S2" s="110"/>
      <c r="T2" s="110"/>
      <c r="U2" s="110"/>
      <c r="V2" s="110"/>
      <c r="W2" s="110"/>
      <c r="X2" s="110"/>
      <c r="Y2" s="110"/>
    </row>
    <row r="3" spans="1:63" s="18" customFormat="1" ht="30" customHeight="1" x14ac:dyDescent="0.25">
      <c r="A3" s="6"/>
      <c r="B3" s="17"/>
      <c r="D3" s="20"/>
    </row>
    <row r="4" spans="1:63" s="18" customFormat="1" ht="15" customHeight="1" x14ac:dyDescent="0.25">
      <c r="A4" s="100"/>
      <c r="B4" s="101" t="s">
        <v>2</v>
      </c>
      <c r="C4" s="103" t="s">
        <v>10</v>
      </c>
      <c r="D4" s="105" t="s">
        <v>41</v>
      </c>
      <c r="E4" s="105" t="s">
        <v>42</v>
      </c>
    </row>
    <row r="5" spans="1:63" s="18" customFormat="1" ht="15" customHeight="1" thickBot="1" x14ac:dyDescent="0.3">
      <c r="A5" s="100"/>
      <c r="B5" s="102"/>
      <c r="C5" s="104"/>
      <c r="D5" s="104"/>
      <c r="E5" s="104"/>
    </row>
    <row r="6" spans="1:63" s="18" customFormat="1" ht="30" hidden="1" customHeight="1" thickBot="1" x14ac:dyDescent="0.3">
      <c r="A6" s="6" t="s">
        <v>3</v>
      </c>
      <c r="B6" s="26"/>
      <c r="C6" s="27"/>
      <c r="D6" s="26"/>
      <c r="E6" s="26"/>
      <c r="G6" s="18" t="str">
        <f>IF(OR(ISBLANK(task_start),ISBLANK(task_end)),"",task_end-task_start+1)</f>
        <v/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</row>
    <row r="7" spans="1:63" s="35" customFormat="1" ht="30" customHeight="1" thickBot="1" x14ac:dyDescent="0.3">
      <c r="A7" s="7"/>
      <c r="B7" s="29" t="s">
        <v>4</v>
      </c>
      <c r="C7" s="30"/>
      <c r="D7" s="32"/>
      <c r="E7" s="33"/>
      <c r="F7" s="114"/>
      <c r="G7" s="4" t="str">
        <f t="shared" ref="G7:G30" si="0">IF(OR(ISBLANK(task_start),ISBLANK(task_end)),"",task_end-task_start+1)</f>
        <v/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</row>
    <row r="8" spans="1:63" s="35" customFormat="1" ht="30" customHeight="1" thickBot="1" x14ac:dyDescent="0.3">
      <c r="A8" s="7"/>
      <c r="B8" s="89" t="s">
        <v>5</v>
      </c>
      <c r="C8" s="36" t="s">
        <v>14</v>
      </c>
      <c r="D8" s="38">
        <f>Project_Start</f>
        <v>45792</v>
      </c>
      <c r="E8" s="38">
        <f>D8+1</f>
        <v>45793</v>
      </c>
      <c r="F8" s="114"/>
      <c r="G8" s="4">
        <f t="shared" si="0"/>
        <v>2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</row>
    <row r="9" spans="1:63" s="35" customFormat="1" ht="30" customHeight="1" thickBot="1" x14ac:dyDescent="0.3">
      <c r="A9" s="6"/>
      <c r="B9" s="90" t="s">
        <v>13</v>
      </c>
      <c r="C9" s="40" t="s">
        <v>16</v>
      </c>
      <c r="D9" s="42">
        <f>D8+1</f>
        <v>45793</v>
      </c>
      <c r="E9" s="42">
        <f>D9+1</f>
        <v>45794</v>
      </c>
      <c r="F9" s="114"/>
      <c r="G9" s="4">
        <f t="shared" si="0"/>
        <v>2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</row>
    <row r="10" spans="1:63" s="35" customFormat="1" ht="30" customHeight="1" thickBot="1" x14ac:dyDescent="0.3">
      <c r="A10" s="7"/>
      <c r="B10" s="44" t="s">
        <v>6</v>
      </c>
      <c r="C10" s="45"/>
      <c r="D10" s="47"/>
      <c r="E10" s="48"/>
      <c r="F10" s="114"/>
      <c r="G10" s="4" t="str">
        <f t="shared" si="0"/>
        <v/>
      </c>
    </row>
    <row r="11" spans="1:63" s="35" customFormat="1" ht="30" customHeight="1" thickBot="1" x14ac:dyDescent="0.3">
      <c r="A11" s="7"/>
      <c r="B11" s="92" t="s">
        <v>17</v>
      </c>
      <c r="C11" s="49" t="s">
        <v>15</v>
      </c>
      <c r="D11" s="51">
        <f>D9+4</f>
        <v>45797</v>
      </c>
      <c r="E11" s="51">
        <f>D11</f>
        <v>45797</v>
      </c>
      <c r="F11" s="114"/>
      <c r="G11" s="4">
        <f t="shared" si="0"/>
        <v>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</row>
    <row r="12" spans="1:63" s="35" customFormat="1" ht="30" customHeight="1" thickBot="1" x14ac:dyDescent="0.3">
      <c r="A12" s="6"/>
      <c r="B12" s="92" t="s">
        <v>18</v>
      </c>
      <c r="C12" s="49" t="s">
        <v>33</v>
      </c>
      <c r="D12" s="51">
        <f>D11</f>
        <v>45797</v>
      </c>
      <c r="E12" s="51">
        <f>D12+1</f>
        <v>45798</v>
      </c>
      <c r="F12" s="114"/>
      <c r="G12" s="4">
        <f t="shared" si="0"/>
        <v>2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3"/>
      <c r="U12" s="43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</row>
    <row r="13" spans="1:63" s="35" customFormat="1" ht="30" customHeight="1" thickBot="1" x14ac:dyDescent="0.3">
      <c r="A13" s="6"/>
      <c r="B13" s="92" t="s">
        <v>19</v>
      </c>
      <c r="C13" s="49" t="s">
        <v>16</v>
      </c>
      <c r="D13" s="51">
        <f>E12+6</f>
        <v>45804</v>
      </c>
      <c r="E13" s="51">
        <f>D13+2</f>
        <v>45806</v>
      </c>
      <c r="F13" s="114"/>
      <c r="G13" s="4">
        <f t="shared" si="0"/>
        <v>3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</row>
    <row r="14" spans="1:63" s="35" customFormat="1" ht="30" customHeight="1" thickBot="1" x14ac:dyDescent="0.3">
      <c r="A14" s="6"/>
      <c r="B14" s="92" t="s">
        <v>20</v>
      </c>
      <c r="C14" s="49" t="s">
        <v>34</v>
      </c>
      <c r="D14" s="51">
        <f>E13</f>
        <v>45806</v>
      </c>
      <c r="E14" s="51">
        <f>D14+1</f>
        <v>45807</v>
      </c>
      <c r="F14" s="114"/>
      <c r="G14" s="4">
        <f t="shared" si="0"/>
        <v>2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3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</row>
    <row r="15" spans="1:63" s="35" customFormat="1" ht="30" customHeight="1" thickBot="1" x14ac:dyDescent="0.3">
      <c r="A15" s="6"/>
      <c r="B15" s="86" t="s">
        <v>21</v>
      </c>
      <c r="C15" s="82" t="s">
        <v>15</v>
      </c>
      <c r="D15" s="84">
        <f>E14</f>
        <v>45807</v>
      </c>
      <c r="E15" s="84">
        <f>E14</f>
        <v>45807</v>
      </c>
      <c r="F15" s="114"/>
      <c r="G15" s="4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8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</row>
    <row r="16" spans="1:63" s="35" customFormat="1" ht="30" customHeight="1" thickBot="1" x14ac:dyDescent="0.3">
      <c r="A16" s="6"/>
      <c r="B16" s="52" t="s">
        <v>7</v>
      </c>
      <c r="C16" s="53"/>
      <c r="D16" s="55"/>
      <c r="E16" s="56"/>
      <c r="F16" s="114"/>
      <c r="G16" s="4" t="str">
        <f t="shared" si="0"/>
        <v/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</row>
    <row r="17" spans="1:63" s="35" customFormat="1" ht="30" customHeight="1" thickBot="1" x14ac:dyDescent="0.3">
      <c r="A17" s="6"/>
      <c r="B17" s="94" t="s">
        <v>22</v>
      </c>
      <c r="C17" s="58" t="s">
        <v>35</v>
      </c>
      <c r="D17" s="60">
        <f>D15+1</f>
        <v>45808</v>
      </c>
      <c r="E17" s="60">
        <f>D17+2</f>
        <v>45810</v>
      </c>
      <c r="F17" s="114"/>
      <c r="G17" s="4">
        <f t="shared" si="0"/>
        <v>3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</row>
    <row r="18" spans="1:63" s="35" customFormat="1" ht="30" customHeight="1" thickBot="1" x14ac:dyDescent="0.3">
      <c r="A18" s="6"/>
      <c r="B18" s="94" t="s">
        <v>23</v>
      </c>
      <c r="C18" s="58" t="s">
        <v>36</v>
      </c>
      <c r="D18" s="60">
        <f>E17+1</f>
        <v>45811</v>
      </c>
      <c r="E18" s="60">
        <f>D18+3</f>
        <v>45814</v>
      </c>
      <c r="F18" s="114"/>
      <c r="G18" s="4">
        <f t="shared" si="0"/>
        <v>4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</row>
    <row r="19" spans="1:63" s="35" customFormat="1" ht="30" customHeight="1" thickBot="1" x14ac:dyDescent="0.3">
      <c r="A19" s="6"/>
      <c r="B19" s="94" t="s">
        <v>24</v>
      </c>
      <c r="C19" s="58" t="s">
        <v>34</v>
      </c>
      <c r="D19" s="60">
        <f>D18+4</f>
        <v>45815</v>
      </c>
      <c r="E19" s="60">
        <f>D19+4</f>
        <v>45819</v>
      </c>
      <c r="F19" s="114"/>
      <c r="G19" s="4">
        <f t="shared" si="0"/>
        <v>5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</row>
    <row r="20" spans="1:63" s="35" customFormat="1" ht="30" customHeight="1" thickBot="1" x14ac:dyDescent="0.3">
      <c r="A20" s="6"/>
      <c r="B20" s="94" t="s">
        <v>25</v>
      </c>
      <c r="C20" s="58" t="s">
        <v>35</v>
      </c>
      <c r="D20" s="60">
        <f>E19+1</f>
        <v>45820</v>
      </c>
      <c r="E20" s="60">
        <f>D20+1</f>
        <v>45821</v>
      </c>
      <c r="F20" s="114"/>
      <c r="G20" s="4">
        <f t="shared" si="0"/>
        <v>2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</row>
    <row r="21" spans="1:63" s="35" customFormat="1" ht="30" customHeight="1" thickBot="1" x14ac:dyDescent="0.3">
      <c r="A21" s="6"/>
      <c r="B21" s="94" t="s">
        <v>26</v>
      </c>
      <c r="C21" s="58" t="s">
        <v>16</v>
      </c>
      <c r="D21" s="60">
        <f>D19</f>
        <v>45815</v>
      </c>
      <c r="E21" s="60">
        <f>D21+1</f>
        <v>45816</v>
      </c>
      <c r="F21" s="114"/>
      <c r="G21" s="4">
        <f t="shared" si="0"/>
        <v>2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</row>
    <row r="22" spans="1:63" s="35" customFormat="1" ht="30" customHeight="1" thickBot="1" x14ac:dyDescent="0.3">
      <c r="A22" s="6"/>
      <c r="B22" s="94" t="s">
        <v>27</v>
      </c>
      <c r="C22" s="85" t="s">
        <v>34</v>
      </c>
      <c r="D22" s="87">
        <f>E21+1</f>
        <v>45817</v>
      </c>
      <c r="E22" s="87">
        <f>D22+1</f>
        <v>45818</v>
      </c>
      <c r="F22" s="114"/>
      <c r="G22" s="4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</row>
    <row r="23" spans="1:63" s="35" customFormat="1" ht="30" customHeight="1" thickBot="1" x14ac:dyDescent="0.3">
      <c r="A23" s="6"/>
      <c r="B23" s="93" t="s">
        <v>11</v>
      </c>
      <c r="C23" s="61"/>
      <c r="D23" s="63"/>
      <c r="E23" s="64"/>
      <c r="F23" s="114"/>
      <c r="G23" s="4" t="str">
        <f t="shared" si="0"/>
        <v/>
      </c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</row>
    <row r="24" spans="1:63" s="35" customFormat="1" ht="30" customHeight="1" thickBot="1" x14ac:dyDescent="0.3">
      <c r="A24" s="6"/>
      <c r="B24" s="95" t="s">
        <v>28</v>
      </c>
      <c r="C24" s="66" t="s">
        <v>15</v>
      </c>
      <c r="D24" s="68">
        <f>D22+1</f>
        <v>45818</v>
      </c>
      <c r="E24" s="68">
        <f>D24+1</f>
        <v>45819</v>
      </c>
      <c r="F24" s="114"/>
      <c r="G24" s="4">
        <f t="shared" si="0"/>
        <v>2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</row>
    <row r="25" spans="1:63" s="35" customFormat="1" ht="30" customHeight="1" thickBot="1" x14ac:dyDescent="0.3">
      <c r="A25" s="6"/>
      <c r="B25" s="95" t="s">
        <v>29</v>
      </c>
      <c r="C25" s="66" t="s">
        <v>35</v>
      </c>
      <c r="D25" s="68">
        <f>E24</f>
        <v>45819</v>
      </c>
      <c r="E25" s="68">
        <f>D25+1</f>
        <v>45820</v>
      </c>
      <c r="F25" s="114"/>
      <c r="G25" s="4">
        <f t="shared" si="0"/>
        <v>2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</row>
    <row r="26" spans="1:63" s="35" customFormat="1" ht="30" customHeight="1" thickBot="1" x14ac:dyDescent="0.3">
      <c r="A26" s="6"/>
      <c r="B26" s="95" t="s">
        <v>30</v>
      </c>
      <c r="C26" s="66" t="s">
        <v>34</v>
      </c>
      <c r="D26" s="68">
        <f>E25+1</f>
        <v>45821</v>
      </c>
      <c r="E26" s="68">
        <f>D26+2</f>
        <v>45823</v>
      </c>
      <c r="F26" s="114"/>
      <c r="G26" s="4">
        <f t="shared" si="0"/>
        <v>3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</row>
    <row r="27" spans="1:63" s="35" customFormat="1" ht="30" customHeight="1" thickBot="1" x14ac:dyDescent="0.3">
      <c r="A27" s="6"/>
      <c r="B27" s="95" t="s">
        <v>31</v>
      </c>
      <c r="C27" s="66" t="s">
        <v>14</v>
      </c>
      <c r="D27" s="68">
        <f>D24+5</f>
        <v>45823</v>
      </c>
      <c r="E27" s="68">
        <f>D27+3</f>
        <v>45826</v>
      </c>
      <c r="F27" s="114"/>
      <c r="G27" s="4">
        <f t="shared" si="0"/>
        <v>4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</row>
    <row r="28" spans="1:63" s="35" customFormat="1" ht="30" customHeight="1" thickBot="1" x14ac:dyDescent="0.3">
      <c r="A28" s="6"/>
      <c r="B28" s="95" t="s">
        <v>32</v>
      </c>
      <c r="C28" s="66" t="s">
        <v>14</v>
      </c>
      <c r="D28" s="68">
        <f>D24+7</f>
        <v>45825</v>
      </c>
      <c r="E28" s="68">
        <f>D28+2</f>
        <v>45827</v>
      </c>
      <c r="F28" s="114"/>
      <c r="G28" s="4">
        <f t="shared" si="0"/>
        <v>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</row>
    <row r="29" spans="1:63" s="35" customFormat="1" ht="30" customHeight="1" thickBot="1" x14ac:dyDescent="0.3">
      <c r="A29" s="6"/>
      <c r="B29" s="69"/>
      <c r="C29" s="70"/>
      <c r="D29" s="72"/>
      <c r="E29" s="72"/>
      <c r="F29" s="114"/>
      <c r="G29" s="4" t="str">
        <f t="shared" si="0"/>
        <v/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</row>
    <row r="30" spans="1:63" s="35" customFormat="1" ht="30" customHeight="1" thickBot="1" x14ac:dyDescent="0.3">
      <c r="A30" s="7"/>
      <c r="B30" s="73" t="s">
        <v>0</v>
      </c>
      <c r="C30" s="74"/>
      <c r="D30" s="76"/>
      <c r="E30" s="77"/>
      <c r="F30" s="114"/>
      <c r="G30" s="5" t="str">
        <f t="shared" si="0"/>
        <v/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</row>
    <row r="31" spans="1:63" ht="30" customHeight="1" x14ac:dyDescent="0.25">
      <c r="F31" s="115"/>
    </row>
    <row r="32" spans="1:63" ht="30" customHeight="1" x14ac:dyDescent="0.25">
      <c r="C32" s="9"/>
      <c r="E32" s="8"/>
    </row>
    <row r="33" spans="3:3" ht="30" customHeight="1" x14ac:dyDescent="0.25">
      <c r="C33" s="3"/>
    </row>
  </sheetData>
  <mergeCells count="9">
    <mergeCell ref="H1:N1"/>
    <mergeCell ref="P1:Y1"/>
    <mergeCell ref="H2:N2"/>
    <mergeCell ref="P2:Y2"/>
    <mergeCell ref="A4:A5"/>
    <mergeCell ref="B4:B5"/>
    <mergeCell ref="C4:C5"/>
    <mergeCell ref="D4:D5"/>
    <mergeCell ref="E4:E5"/>
  </mergeCells>
  <conditionalFormatting sqref="AR6:BJ28">
    <cfRule type="expression" dxfId="28" priority="28">
      <formula>AND(TODAY()&gt;=#REF!, TODAY()&lt;#REF!)</formula>
    </cfRule>
  </conditionalFormatting>
  <conditionalFormatting sqref="AR8:BJ9">
    <cfRule type="expression" dxfId="27" priority="12" stopIfTrue="1">
      <formula>AND(task_end&gt;=#REF!,task_start&lt;#REF!)</formula>
    </cfRule>
  </conditionalFormatting>
  <conditionalFormatting sqref="AR11:BJ15">
    <cfRule type="expression" dxfId="26" priority="16" stopIfTrue="1">
      <formula>AND(task_end&gt;=#REF!,task_start&lt;#REF!)</formula>
    </cfRule>
  </conditionalFormatting>
  <conditionalFormatting sqref="AR17:BJ22">
    <cfRule type="expression" dxfId="25" priority="20" stopIfTrue="1">
      <formula>AND(task_end&gt;=#REF!,task_start&lt;#REF!)</formula>
    </cfRule>
  </conditionalFormatting>
  <conditionalFormatting sqref="AR24:BJ28">
    <cfRule type="expression" dxfId="24" priority="24" stopIfTrue="1">
      <formula>AND(task_end&gt;=#REF!,task_start&lt;#REF!)</formula>
    </cfRule>
  </conditionalFormatting>
  <conditionalFormatting sqref="AR8:BK9">
    <cfRule type="expression" dxfId="23" priority="11">
      <formula>AND(task_start&lt;=#REF!,ROUNDDOWN((task_end-task_start+1)*task_progress,0)+task_start-1&gt;=#REF!)</formula>
    </cfRule>
  </conditionalFormatting>
  <conditionalFormatting sqref="AR11:BK15">
    <cfRule type="expression" dxfId="22" priority="15">
      <formula>AND(task_start&lt;=#REF!,ROUNDDOWN((task_end-task_start+1)*task_progress,0)+task_start-1&gt;=#REF!)</formula>
    </cfRule>
  </conditionalFormatting>
  <conditionalFormatting sqref="AR17:BK22">
    <cfRule type="expression" dxfId="21" priority="19">
      <formula>AND(task_start&lt;=#REF!,ROUNDDOWN((task_end-task_start+1)*task_progress,0)+task_start-1&gt;=#REF!)</formula>
    </cfRule>
  </conditionalFormatting>
  <conditionalFormatting sqref="AR24:BK28">
    <cfRule type="expression" dxfId="20" priority="23">
      <formula>AND(task_start&lt;=#REF!,ROUNDDOWN((task_end-task_start+1)*task_progress,0)+task_start-1&gt;=#REF!)</formula>
    </cfRule>
  </conditionalFormatting>
  <conditionalFormatting sqref="BK6:BK28">
    <cfRule type="expression" dxfId="19" priority="30">
      <formula>AND(TODAY()&gt;=#REF!, TODAY()&lt;H$4)</formula>
    </cfRule>
  </conditionalFormatting>
  <conditionalFormatting sqref="BK8:BK9">
    <cfRule type="expression" dxfId="18" priority="14" stopIfTrue="1">
      <formula>AND(task_end&gt;=#REF!,task_start&lt;H$4)</formula>
    </cfRule>
  </conditionalFormatting>
  <conditionalFormatting sqref="BK11:BK15">
    <cfRule type="expression" dxfId="17" priority="18" stopIfTrue="1">
      <formula>AND(task_end&gt;=#REF!,task_start&lt;H$4)</formula>
    </cfRule>
  </conditionalFormatting>
  <conditionalFormatting sqref="BK17:BK22">
    <cfRule type="expression" dxfId="16" priority="22" stopIfTrue="1">
      <formula>AND(task_end&gt;=#REF!,task_start&lt;H$4)</formula>
    </cfRule>
  </conditionalFormatting>
  <conditionalFormatting sqref="BK24:BK28">
    <cfRule type="expression" dxfId="15" priority="27" stopIfTrue="1">
      <formula>AND(task_end&gt;=#REF!,task_start&lt;H$4)</formula>
    </cfRule>
  </conditionalFormatting>
  <conditionalFormatting sqref="H8:AP9">
    <cfRule type="expression" dxfId="14" priority="75" stopIfTrue="1">
      <formula>AND(task_end&gt;=#REF!,task_start&lt;#REF!)</formula>
    </cfRule>
  </conditionalFormatting>
  <conditionalFormatting sqref="H11:AP15">
    <cfRule type="expression" dxfId="13" priority="76" stopIfTrue="1">
      <formula>AND(task_end&gt;=#REF!,task_start&lt;#REF!)</formula>
    </cfRule>
  </conditionalFormatting>
  <conditionalFormatting sqref="H17:AP22">
    <cfRule type="expression" dxfId="12" priority="77" stopIfTrue="1">
      <formula>AND(task_end&gt;=#REF!,task_start&lt;#REF!)</formula>
    </cfRule>
  </conditionalFormatting>
  <conditionalFormatting sqref="H24:AP28">
    <cfRule type="expression" dxfId="11" priority="78">
      <formula>AND(task_start&lt;=#REF!,ROUNDDOWN((task_end-task_start+1)*task_progress,0)+task_start-1&gt;=#REF!)</formula>
    </cfRule>
    <cfRule type="expression" dxfId="10" priority="79" stopIfTrue="1">
      <formula>AND(task_end&gt;=#REF!,task_start&lt;#REF!)</formula>
    </cfRule>
  </conditionalFormatting>
  <conditionalFormatting sqref="H6:AP28">
    <cfRule type="expression" dxfId="9" priority="80">
      <formula>AND(TODAY()&gt;=#REF!, TODAY()&lt;#REF!)</formula>
    </cfRule>
  </conditionalFormatting>
  <conditionalFormatting sqref="AQ6:AQ28">
    <cfRule type="expression" dxfId="8" priority="81">
      <formula>AND(TODAY()&gt;=#REF!, TODAY()&lt;H$4)</formula>
    </cfRule>
  </conditionalFormatting>
  <conditionalFormatting sqref="H8:AQ9">
    <cfRule type="expression" dxfId="7" priority="82">
      <formula>AND(task_start&lt;=#REF!,ROUNDDOWN((task_end-task_start+1)*task_progress,0)+task_start-1&gt;=#REF!)</formula>
    </cfRule>
  </conditionalFormatting>
  <conditionalFormatting sqref="H11:AQ15">
    <cfRule type="expression" dxfId="6" priority="83">
      <formula>AND(task_start&lt;=#REF!,ROUNDDOWN((task_end-task_start+1)*task_progress,0)+task_start-1&gt;=#REF!)</formula>
    </cfRule>
  </conditionalFormatting>
  <conditionalFormatting sqref="H17:AQ22">
    <cfRule type="expression" dxfId="5" priority="84">
      <formula>AND(task_start&lt;=#REF!,ROUNDDOWN((task_end-task_start+1)*task_progress,0)+task_start-1&gt;=#REF!)</formula>
    </cfRule>
  </conditionalFormatting>
  <conditionalFormatting sqref="AQ8:AQ9">
    <cfRule type="expression" dxfId="4" priority="85" stopIfTrue="1">
      <formula>AND(task_end&gt;=#REF!,task_start&lt;#REF!)</formula>
    </cfRule>
  </conditionalFormatting>
  <conditionalFormatting sqref="AQ11:AQ15">
    <cfRule type="expression" dxfId="3" priority="86" stopIfTrue="1">
      <formula>AND(task_end&gt;=#REF!,task_start&lt;#REF!)</formula>
    </cfRule>
  </conditionalFormatting>
  <conditionalFormatting sqref="AQ17:AQ22">
    <cfRule type="expression" dxfId="2" priority="87" stopIfTrue="1">
      <formula>AND(task_end&gt;=#REF!,task_start&lt;#REF!)</formula>
    </cfRule>
  </conditionalFormatting>
  <conditionalFormatting sqref="AQ24:AQ28">
    <cfRule type="expression" dxfId="1" priority="88">
      <formula>AND(task_start&lt;=#REF!,ROUNDDOWN((task_end-task_start+1)*task_progress,0)+task_start-1&gt;=#REF!)</formula>
    </cfRule>
    <cfRule type="expression" dxfId="0" priority="89" stopIfTrue="1">
      <formula>AND(task_end&gt;=#REF!,task_start&lt;#REF!)</formula>
    </cfRule>
  </conditionalFormatting>
  <dataValidations count="11">
    <dataValidation allowBlank="1" showInputMessage="1" showErrorMessage="1" prompt="This row marks the end of the Project Schedule. DO NOT enter anything in this row. _x000a_Insert new rows ABOVE this one to continue building out your Project Schedule." sqref="A30" xr:uid="{50A89A4C-A2A8-43FE-B4A6-EF1F305B10A8}"/>
    <dataValidation allowBlank="1" showInputMessage="1" showErrorMessage="1" prompt="Phase 4's sample block starts in cell B26." sqref="A23" xr:uid="{69BAB027-94DB-4084-8326-FCEC376642EA}"/>
    <dataValidation allowBlank="1" showInputMessage="1" showErrorMessage="1" prompt="Phase 3's sample block starts in cell B20." sqref="A16" xr:uid="{664A32FE-EC48-4010-A8EC-981F4FCF7324}"/>
    <dataValidation allowBlank="1" showInputMessage="1" showErrorMessage="1" prompt="Cell B14 contains the Phase 2 sample title. Enter a new title in cell B14._x000a_To delete the phase and work only from tasks, simply delete this row. To remove the phase, simply delete the row. Add tasks to previous phase by entering a new row above this one._x000a_" sqref="A10" xr:uid="{ED739C5B-D53E-4B3D-B035-832200C5F64C}"/>
    <dataValidation allowBlank="1" showInputMessage="1" showErrorMessage="1" prompt="B9 contains the task name.  C9 is the assignee.  D9 is a progress bar that shades based on the number entered into the cell.  _x000a__x000a_E9 contains the start date and F9 contains the end date._x000a__x000a_The Gantt chart will fill in starting in cell I9 based on task dates." sqref="A8" xr:uid="{BA1E2F6E-5813-45EE-9556-973E1D4B5AF6}"/>
    <dataValidation allowBlank="1" showInputMessage="1" showErrorMessage="1" prompt="Cell B8 contains the Phase 1 sample title. Enter a new title in cell B8._x000a_To delete the phase and work only from tasks, simply delete this row." sqref="A7" xr:uid="{501A8DF2-C2AA-4FBD-AD75-9166F7C63160}"/>
    <dataValidation allowBlank="1" showInputMessage="1" showErrorMessage="1" prompt="Cells I5 through BL5 contain the day number for the week represented in the cell block above each date and are auto calculated._x000a__x000a_Today's date is outlined from today's date in row 5 through the entire date column to the end of the project schedule." sqref="A4:A5" xr:uid="{9C6F6441-2B7E-4354-9863-8AA8B73A3ED8}"/>
    <dataValidation allowBlank="1" showInputMessage="1" showErrorMessage="1" prompt="Enter the name of the Project Lead in cell C3. Enter the Project Start date in cell Q1. Project Start: label is in cell I1." sqref="A3" xr:uid="{5E7CCA65-F1A3-4DA8-A13C-E98A82527A9A}"/>
    <dataValidation allowBlank="1" showInputMessage="1" showErrorMessage="1" prompt="Enter Company name in cel B2." sqref="A2" xr:uid="{1156DCF6-0F34-4523-B231-6D41DE8BF6B9}"/>
    <dataValidation allowBlank="1" showInputMessage="1" showErrorMessage="1" prompt="Create a Project Schedule in this worksheet._x000a_Enter title of this project in cell B1. _x000a_Information on how to use this worksheet, including instructions for screen readers and the author of this workbook, is in the About worksheet._x000a_" sqref="A1" xr:uid="{98643CC4-ACD7-473E-89BB-FAA69DEA0B5F}"/>
    <dataValidation type="whole" operator="greaterThanOrEqual" allowBlank="1" showInputMessage="1" promptTitle="Display Week" prompt="Changing this number will scroll the Gantt Chart view." sqref="P2" xr:uid="{C0096FD7-9617-4B2B-845A-AA3481C0AA09}">
      <formula1>1</formula1>
    </dataValidation>
  </dataValidations>
  <printOptions horizontalCentered="1"/>
  <pageMargins left="0.35" right="0.35" top="0.35" bottom="0.5" header="0.3" footer="0.3"/>
  <pageSetup scale="57" fitToHeight="0" orientation="landscape" r:id="rId1"/>
  <headerFooter differentFirst="1" scaleWithDoc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97245281-08F3-4104-84BD-39F3D8CFB1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348D59-3426-404A-A0C5-6456F6613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2239A0-E68C-493F-BEE6-C77FEA397FD6}">
  <ds:schemaRefs>
    <ds:schemaRef ds:uri="http://purl.org/dc/elements/1.1/"/>
    <ds:schemaRef ds:uri="16c05727-aa75-4e4a-9b5f-8a80a1165891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30e9df3-be65-4c73-a93b-d1236ebd677e"/>
    <ds:schemaRef ds:uri="http://schemas.microsoft.com/office/2006/metadata/properties"/>
    <ds:schemaRef ds:uri="71af3243-3dd4-4a8d-8c0d-dd76da1f02a5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Project schedule</vt:lpstr>
      <vt:lpstr>Schedule</vt:lpstr>
      <vt:lpstr>Schedule!Display_Week</vt:lpstr>
      <vt:lpstr>Display_Week</vt:lpstr>
      <vt:lpstr>'Project schedule'!Print_Titles</vt:lpstr>
      <vt:lpstr>Schedule!Print_Titles</vt:lpstr>
      <vt:lpstr>Schedule!Project_Start</vt:lpstr>
      <vt:lpstr>Project_Start</vt:lpstr>
      <vt:lpstr>'Project schedule'!task_end</vt:lpstr>
      <vt:lpstr>Schedule!task_end</vt:lpstr>
      <vt:lpstr>'Project schedule'!task_progress</vt:lpstr>
      <vt:lpstr>'Project schedule'!task_start</vt:lpstr>
      <vt:lpstr>Schedule!task_start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Chetan Sapkal</dc:creator>
  <dc:description/>
  <cp:lastModifiedBy>Chetan Sapkal</cp:lastModifiedBy>
  <dcterms:created xsi:type="dcterms:W3CDTF">2022-03-11T22:41:12Z</dcterms:created>
  <dcterms:modified xsi:type="dcterms:W3CDTF">2025-06-11T09:08:55Z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