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slicers/slicer4.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https://d.docs.live.net/d111cbdd0cd46ac6/Desktop/Cdac DBDA/Data Visualization/Day 4/"/>
    </mc:Choice>
  </mc:AlternateContent>
  <xr:revisionPtr revIDLastSave="0" documentId="8_{E93969FF-8F3B-4429-914B-9948ED3F3B95}" xr6:coauthVersionLast="47" xr6:coauthVersionMax="47" xr10:uidLastSave="{00000000-0000-0000-0000-000000000000}"/>
  <bookViews>
    <workbookView xWindow="-108" yWindow="-108" windowWidth="23256" windowHeight="12456" activeTab="6" xr2:uid="{00000000-000D-0000-FFFF-FFFF00000000}"/>
  </bookViews>
  <sheets>
    <sheet name="Q1" sheetId="2" r:id="rId1"/>
    <sheet name="Q1a" sheetId="1" r:id="rId2"/>
    <sheet name="Q1 ans" sheetId="6" r:id="rId3"/>
    <sheet name="Q2" sheetId="4" r:id="rId4"/>
    <sheet name="Q2a" sheetId="3" r:id="rId5"/>
    <sheet name="Q2 ans" sheetId="5" r:id="rId6"/>
    <sheet name="Sheet2" sheetId="8" r:id="rId7"/>
    <sheet name="Sheet4" sheetId="9" r:id="rId8"/>
  </sheets>
  <definedNames>
    <definedName name="Slicer_Death_Avg">#N/A</definedName>
    <definedName name="Slicer_Discharge_Avg">#N/A</definedName>
    <definedName name="Slicer_Manufacturer">#N/A</definedName>
    <definedName name="Slicer_Model">#N/A</definedName>
    <definedName name="Slicer_State_UTs">#N/A</definedName>
    <definedName name="Slicer_Zone">#N/A</definedName>
  </definedNames>
  <calcPr calcId="191029"/>
  <pivotCaches>
    <pivotCache cacheId="0" r:id="rId9"/>
    <pivotCache cacheId="1" r:id="rId10"/>
    <pivotCache cacheId="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9" i="6" l="1" a="1"/>
  <c r="C39" i="6" s="1"/>
  <c r="A39" i="6" a="1"/>
  <c r="A39" i="6" s="1"/>
  <c r="C29" i="6" a="1"/>
  <c r="C29" i="6" s="1"/>
  <c r="A29" i="6" a="1"/>
  <c r="A29" i="6" s="1"/>
  <c r="C19" i="6" a="1"/>
  <c r="C19" i="6" s="1"/>
  <c r="A19" i="6" a="1"/>
  <c r="A19" i="6" s="1"/>
  <c r="C9" i="6" a="1"/>
  <c r="C9" i="6" s="1"/>
  <c r="A9" i="6" a="1"/>
  <c r="A9" i="6" s="1"/>
  <c r="A45" i="1"/>
  <c r="F2" i="4"/>
  <c r="G2" i="4"/>
  <c r="F3" i="4"/>
  <c r="G3" i="4" s="1"/>
  <c r="F4" i="4"/>
  <c r="G4" i="4" s="1"/>
  <c r="F5" i="4"/>
  <c r="G5" i="4" s="1"/>
  <c r="F6" i="4"/>
  <c r="G6" i="4" s="1"/>
  <c r="F7" i="4"/>
  <c r="G7" i="4" s="1"/>
  <c r="F8" i="4"/>
  <c r="G8" i="4" s="1"/>
  <c r="F9" i="4"/>
  <c r="G9" i="4" s="1"/>
  <c r="F10" i="4"/>
  <c r="G10" i="4" s="1"/>
  <c r="F11" i="4"/>
  <c r="G11" i="4"/>
  <c r="F12" i="4"/>
  <c r="G12" i="4" s="1"/>
  <c r="F13" i="4"/>
  <c r="G13" i="4" s="1"/>
  <c r="F14" i="4"/>
  <c r="G14" i="4" s="1"/>
  <c r="F15" i="4"/>
  <c r="G15" i="4" s="1"/>
  <c r="F16" i="4"/>
  <c r="G16" i="4" s="1"/>
  <c r="F17" i="4"/>
  <c r="G17" i="4"/>
  <c r="F18" i="4"/>
  <c r="G18" i="4" s="1"/>
  <c r="F19" i="4"/>
  <c r="G19" i="4" s="1"/>
  <c r="F20" i="4"/>
  <c r="G20" i="4" s="1"/>
  <c r="F21" i="4"/>
  <c r="G21" i="4" s="1"/>
  <c r="F22" i="4"/>
  <c r="G22" i="4" s="1"/>
  <c r="F23" i="4"/>
  <c r="G23" i="4" s="1"/>
  <c r="F24" i="4"/>
  <c r="G24" i="4" s="1"/>
  <c r="F25" i="4"/>
  <c r="G25" i="4" s="1"/>
  <c r="F26" i="4"/>
  <c r="G26" i="4" s="1"/>
  <c r="F27" i="4"/>
  <c r="G27" i="4" s="1"/>
  <c r="F28" i="4"/>
  <c r="G28" i="4" s="1"/>
  <c r="F29" i="4"/>
  <c r="G29" i="4" s="1"/>
  <c r="F30" i="4"/>
  <c r="G30" i="4" s="1"/>
  <c r="F31" i="4"/>
  <c r="G31" i="4" s="1"/>
  <c r="F32" i="4"/>
  <c r="G32" i="4" s="1"/>
  <c r="F33" i="4"/>
  <c r="G33" i="4" s="1"/>
  <c r="F34" i="4"/>
  <c r="G34" i="4" s="1"/>
  <c r="F35" i="4"/>
  <c r="G35" i="4" s="1"/>
  <c r="F36" i="4"/>
  <c r="G36" i="4" s="1"/>
  <c r="F37" i="4"/>
  <c r="G37" i="4" s="1"/>
  <c r="F38" i="4"/>
  <c r="G38" i="4"/>
  <c r="F39" i="4"/>
  <c r="G39" i="4" s="1"/>
  <c r="F40" i="4"/>
  <c r="G40" i="4" s="1"/>
  <c r="F41" i="4"/>
  <c r="G41" i="4" s="1"/>
  <c r="F42" i="4"/>
  <c r="G42" i="4" s="1"/>
  <c r="F43" i="4"/>
  <c r="G43" i="4" s="1"/>
  <c r="F44" i="4"/>
  <c r="G44" i="4"/>
  <c r="F45" i="4"/>
  <c r="G45" i="4" s="1"/>
  <c r="F46" i="4"/>
  <c r="G46" i="4" s="1"/>
  <c r="F47" i="4"/>
  <c r="G47" i="4"/>
  <c r="F48" i="4"/>
  <c r="G48" i="4" s="1"/>
  <c r="F49" i="4"/>
  <c r="G49" i="4" s="1"/>
  <c r="F50" i="4"/>
  <c r="G50" i="4" s="1"/>
  <c r="F51" i="4"/>
  <c r="G51" i="4" s="1"/>
  <c r="F52" i="4"/>
  <c r="G52" i="4" s="1"/>
  <c r="F53" i="4"/>
  <c r="G53" i="4" s="1"/>
  <c r="F54" i="4"/>
  <c r="G54" i="4" s="1"/>
  <c r="F55" i="4"/>
  <c r="G55" i="4" s="1"/>
  <c r="F56" i="4"/>
  <c r="G56" i="4" s="1"/>
  <c r="F57" i="4"/>
  <c r="G57" i="4" s="1"/>
  <c r="F58" i="4"/>
  <c r="G58" i="4" s="1"/>
  <c r="F59" i="4"/>
  <c r="G59" i="4" s="1"/>
  <c r="F60" i="4"/>
  <c r="G60" i="4" s="1"/>
  <c r="F61" i="4"/>
  <c r="G61" i="4" s="1"/>
  <c r="F62" i="4"/>
  <c r="G62" i="4" s="1"/>
  <c r="F63" i="4"/>
  <c r="G63" i="4" s="1"/>
  <c r="F64" i="4"/>
  <c r="G64" i="4" s="1"/>
  <c r="F65" i="4"/>
  <c r="G65" i="4" s="1"/>
  <c r="F66" i="4"/>
  <c r="G66" i="4" s="1"/>
  <c r="F67" i="4"/>
  <c r="G67" i="4" s="1"/>
  <c r="F68" i="4"/>
  <c r="G68" i="4" s="1"/>
  <c r="F69" i="4"/>
  <c r="G69" i="4" s="1"/>
  <c r="F70" i="4"/>
  <c r="G70" i="4" s="1"/>
  <c r="F71" i="4"/>
  <c r="G71" i="4" s="1"/>
  <c r="F72" i="4"/>
  <c r="G72" i="4" s="1"/>
  <c r="F73" i="4"/>
  <c r="G73" i="4" s="1"/>
  <c r="F74" i="4"/>
  <c r="G74" i="4"/>
  <c r="F75" i="4"/>
  <c r="G75" i="4" s="1"/>
  <c r="F76" i="4"/>
  <c r="G76" i="4" s="1"/>
  <c r="F77" i="4"/>
  <c r="G77" i="4" s="1"/>
  <c r="F78" i="4"/>
  <c r="G78" i="4" s="1"/>
  <c r="F79" i="4"/>
  <c r="G79" i="4" s="1"/>
  <c r="F80" i="4"/>
  <c r="G80" i="4" s="1"/>
  <c r="F81" i="4"/>
  <c r="G81" i="4" s="1"/>
  <c r="F82" i="4"/>
  <c r="G82" i="4" s="1"/>
  <c r="F83" i="4"/>
  <c r="G83" i="4" s="1"/>
  <c r="F84" i="4"/>
  <c r="G84" i="4" s="1"/>
  <c r="F85" i="4"/>
  <c r="G85" i="4" s="1"/>
  <c r="F86" i="4"/>
  <c r="G86" i="4" s="1"/>
  <c r="F87" i="4"/>
  <c r="G87" i="4" s="1"/>
  <c r="F88" i="4"/>
  <c r="G88" i="4" s="1"/>
  <c r="F89" i="4"/>
  <c r="G89" i="4" s="1"/>
  <c r="F90" i="4"/>
  <c r="G90" i="4" s="1"/>
  <c r="F91" i="4"/>
  <c r="G91" i="4" s="1"/>
  <c r="F92" i="4"/>
  <c r="G92" i="4"/>
  <c r="F93" i="4"/>
  <c r="G93" i="4" s="1"/>
  <c r="F94" i="4"/>
  <c r="G94" i="4" s="1"/>
  <c r="F95" i="4"/>
  <c r="G95" i="4" s="1"/>
  <c r="F96" i="4"/>
  <c r="G96" i="4" s="1"/>
  <c r="F97" i="4"/>
  <c r="G97" i="4" s="1"/>
  <c r="F98" i="4"/>
  <c r="G98" i="4"/>
  <c r="F99" i="4"/>
  <c r="G99" i="4" s="1"/>
  <c r="F100" i="4"/>
  <c r="G100" i="4" s="1"/>
  <c r="F101" i="4"/>
  <c r="G101" i="4"/>
  <c r="F102" i="4"/>
  <c r="G102" i="4" s="1"/>
  <c r="F103" i="4"/>
  <c r="G103" i="4" s="1"/>
  <c r="F104" i="4"/>
  <c r="G104" i="4" s="1"/>
  <c r="F105" i="4"/>
  <c r="G105" i="4" s="1"/>
  <c r="F106" i="4"/>
  <c r="G106" i="4" s="1"/>
  <c r="F107" i="4"/>
  <c r="G107" i="4" s="1"/>
  <c r="F108" i="4"/>
  <c r="G108" i="4" s="1"/>
  <c r="F109" i="4"/>
  <c r="G109" i="4" s="1"/>
  <c r="F110" i="4"/>
  <c r="G110" i="4" s="1"/>
  <c r="F111" i="4"/>
  <c r="G111" i="4" s="1"/>
  <c r="F112" i="4"/>
  <c r="G112" i="4" s="1"/>
  <c r="F113" i="4"/>
  <c r="G113" i="4" s="1"/>
  <c r="F114" i="4"/>
  <c r="G114" i="4" s="1"/>
  <c r="F115" i="4"/>
  <c r="G115" i="4" s="1"/>
  <c r="F116" i="4"/>
  <c r="G116" i="4"/>
  <c r="F117" i="4"/>
  <c r="G117" i="4" s="1"/>
  <c r="F118" i="4"/>
  <c r="G118" i="4" s="1"/>
  <c r="F119" i="4"/>
  <c r="G119" i="4" s="1"/>
  <c r="F120" i="4"/>
  <c r="G120" i="4" s="1"/>
  <c r="F121" i="4"/>
  <c r="G121" i="4" s="1"/>
  <c r="F122" i="4"/>
  <c r="G122" i="4" s="1"/>
  <c r="F123" i="4"/>
  <c r="G123" i="4" s="1"/>
  <c r="F124" i="4"/>
  <c r="G124" i="4" s="1"/>
  <c r="F125" i="4"/>
  <c r="G125" i="4" s="1"/>
  <c r="F126" i="4"/>
  <c r="G126" i="4" s="1"/>
  <c r="F127" i="4"/>
  <c r="G127" i="4" s="1"/>
  <c r="F128" i="4"/>
  <c r="G128" i="4" s="1"/>
  <c r="F129" i="4"/>
  <c r="G129" i="4" s="1"/>
  <c r="F130" i="4"/>
  <c r="G130" i="4" s="1"/>
  <c r="F131" i="4"/>
  <c r="G131" i="4"/>
  <c r="F132" i="4"/>
  <c r="G132" i="4" s="1"/>
  <c r="F133" i="4"/>
  <c r="G133" i="4" s="1"/>
  <c r="F134" i="4"/>
  <c r="G134" i="4" s="1"/>
  <c r="F135" i="4"/>
  <c r="G135" i="4" s="1"/>
  <c r="F136" i="4"/>
  <c r="G136" i="4" s="1"/>
  <c r="F137" i="4"/>
  <c r="G137" i="4" s="1"/>
  <c r="F138" i="4"/>
  <c r="G138" i="4" s="1"/>
  <c r="F139" i="4"/>
  <c r="G139" i="4" s="1"/>
  <c r="F140" i="4"/>
  <c r="G140" i="4"/>
  <c r="F141" i="4"/>
  <c r="G141" i="4" s="1"/>
  <c r="F142" i="4"/>
  <c r="G142" i="4" s="1"/>
  <c r="F143" i="4"/>
  <c r="G143" i="4"/>
  <c r="F144" i="4"/>
  <c r="G144" i="4" s="1"/>
  <c r="F145" i="4"/>
  <c r="G145" i="4" s="1"/>
  <c r="F146" i="4"/>
  <c r="G146" i="4" s="1"/>
  <c r="F147" i="4"/>
  <c r="G147" i="4" s="1"/>
  <c r="F148" i="4"/>
  <c r="G148" i="4"/>
  <c r="F149" i="4"/>
  <c r="G149" i="4" s="1"/>
  <c r="F150" i="4"/>
  <c r="G150" i="4" s="1"/>
  <c r="F151" i="4"/>
  <c r="G151" i="4" s="1"/>
  <c r="F152" i="4"/>
  <c r="G152" i="4"/>
  <c r="F153" i="4"/>
  <c r="G153" i="4" s="1"/>
  <c r="F154" i="4"/>
  <c r="G154" i="4" s="1"/>
  <c r="F155" i="4"/>
  <c r="G155" i="4"/>
  <c r="F156" i="4"/>
  <c r="G156" i="4" s="1"/>
  <c r="J4" i="4" a="1"/>
  <c r="J6" i="4" a="1"/>
  <c r="J9" i="4" a="1"/>
  <c r="J14" i="4" a="1"/>
  <c r="J16" i="4" a="1"/>
  <c r="J27" i="4" a="1"/>
  <c r="J32" i="4" a="1"/>
  <c r="J34" i="4" a="1"/>
  <c r="J36" i="4" a="1"/>
  <c r="J41" i="4" a="1"/>
  <c r="J43" i="4" a="1"/>
  <c r="J48" i="4" a="1"/>
  <c r="J50" i="4" a="1"/>
  <c r="J59" i="4" a="1"/>
  <c r="J61" i="4" a="1"/>
  <c r="J63" i="4" a="1"/>
  <c r="J68" i="4" a="1"/>
  <c r="J70" i="4" a="1"/>
  <c r="J75" i="4" a="1"/>
  <c r="J77" i="4" a="1"/>
  <c r="J86" i="4" a="1"/>
  <c r="J88" i="4" a="1"/>
  <c r="J90" i="4" a="1"/>
  <c r="J95" i="4" a="1"/>
  <c r="J97" i="4" a="1"/>
  <c r="J102" i="4" a="1"/>
  <c r="J107" i="4" a="1"/>
  <c r="J109" i="4" a="1"/>
  <c r="J112" i="4" a="1"/>
  <c r="J114" i="4" a="1"/>
  <c r="J121" i="4" a="1"/>
  <c r="J123" i="4" a="1"/>
  <c r="J130" i="4" a="1"/>
  <c r="J133" i="4" a="1"/>
  <c r="J139" i="4" a="1"/>
  <c r="J146" i="4" a="1"/>
  <c r="J153" i="4" a="1"/>
  <c r="J3" i="4" a="1"/>
  <c r="J11" i="4" a="1"/>
  <c r="J18" i="4" a="1"/>
  <c r="J20" i="4" a="1"/>
  <c r="J22" i="4" a="1"/>
  <c r="J24" i="4" a="1"/>
  <c r="J29" i="4" a="1"/>
  <c r="J38" i="4" a="1"/>
  <c r="J45" i="4" a="1"/>
  <c r="J52" i="4" a="1"/>
  <c r="J54" i="4" a="1"/>
  <c r="J56" i="4" a="1"/>
  <c r="J65" i="4" a="1"/>
  <c r="J72" i="4" a="1"/>
  <c r="J79" i="4" a="1"/>
  <c r="J81" i="4" a="1"/>
  <c r="J83" i="4" a="1"/>
  <c r="J92" i="4" a="1"/>
  <c r="J99" i="4" a="1"/>
  <c r="J104" i="4" a="1"/>
  <c r="J111" i="4" a="1"/>
  <c r="J116" i="4" a="1"/>
  <c r="J118" i="4" a="1"/>
  <c r="J120" i="4" a="1"/>
  <c r="J125" i="4" a="1"/>
  <c r="J127" i="4" a="1"/>
  <c r="J129" i="4" a="1"/>
  <c r="J132" i="4" a="1"/>
  <c r="J135" i="4" a="1"/>
  <c r="J138" i="4" a="1"/>
  <c r="J141" i="4" a="1"/>
  <c r="J145" i="4" a="1"/>
  <c r="J149" i="4" a="1"/>
  <c r="J152" i="4" a="1"/>
  <c r="J156" i="4" a="1"/>
  <c r="J144" i="4" a="1"/>
  <c r="J151" i="4" a="1"/>
  <c r="J5" i="4" a="1"/>
  <c r="J8" i="4" a="1"/>
  <c r="J10" i="4" a="1"/>
  <c r="J13" i="4" a="1"/>
  <c r="J15" i="4" a="1"/>
  <c r="J26" i="4" a="1"/>
  <c r="J31" i="4" a="1"/>
  <c r="J33" i="4" a="1"/>
  <c r="J35" i="4" a="1"/>
  <c r="J37" i="4" a="1"/>
  <c r="J40" i="4" a="1"/>
  <c r="J42" i="4" a="1"/>
  <c r="J47" i="4" a="1"/>
  <c r="J49" i="4" a="1"/>
  <c r="J51" i="4" a="1"/>
  <c r="J58" i="4" a="1"/>
  <c r="J60" i="4" a="1"/>
  <c r="J62" i="4" a="1"/>
  <c r="J64" i="4" a="1"/>
  <c r="J67" i="4" a="1"/>
  <c r="J69" i="4" a="1"/>
  <c r="J74" i="4" a="1"/>
  <c r="J76" i="4" a="1"/>
  <c r="J78" i="4" a="1"/>
  <c r="J85" i="4" a="1"/>
  <c r="J87" i="4" a="1"/>
  <c r="J89" i="4" a="1"/>
  <c r="J91" i="4" a="1"/>
  <c r="J94" i="4" a="1"/>
  <c r="J96" i="4" a="1"/>
  <c r="J101" i="4" a="1"/>
  <c r="J106" i="4" a="1"/>
  <c r="J108" i="4" a="1"/>
  <c r="J113" i="4" a="1"/>
  <c r="J115" i="4" a="1"/>
  <c r="J122" i="4" a="1"/>
  <c r="J124" i="4" a="1"/>
  <c r="J148" i="4" a="1"/>
  <c r="J155" i="4" a="1"/>
  <c r="J2" i="4" a="1"/>
  <c r="J7" i="4" a="1"/>
  <c r="J12" i="4" a="1"/>
  <c r="J17" i="4" a="1"/>
  <c r="J19" i="4" a="1"/>
  <c r="J21" i="4" a="1"/>
  <c r="J23" i="4" a="1"/>
  <c r="J25" i="4" a="1"/>
  <c r="J28" i="4" a="1"/>
  <c r="J30" i="4" a="1"/>
  <c r="J39" i="4" a="1"/>
  <c r="J44" i="4" a="1"/>
  <c r="J46" i="4" a="1"/>
  <c r="J53" i="4" a="1"/>
  <c r="J55" i="4" a="1"/>
  <c r="J57" i="4" a="1"/>
  <c r="J66" i="4" a="1"/>
  <c r="J71" i="4" a="1"/>
  <c r="J73" i="4" a="1"/>
  <c r="J80" i="4" a="1"/>
  <c r="J82" i="4" a="1"/>
  <c r="J84" i="4" a="1"/>
  <c r="J93" i="4" a="1"/>
  <c r="J98" i="4" a="1"/>
  <c r="J100" i="4" a="1"/>
  <c r="J103" i="4" a="1"/>
  <c r="J105" i="4" a="1"/>
  <c r="J110" i="4" a="1"/>
  <c r="J117" i="4" a="1"/>
  <c r="J119" i="4" a="1"/>
  <c r="J126" i="4" a="1"/>
  <c r="J128" i="4" a="1"/>
  <c r="J131" i="4" a="1"/>
  <c r="J134" i="4" a="1"/>
  <c r="J137" i="4" a="1"/>
  <c r="J140" i="4" a="1"/>
  <c r="J143" i="4" a="1"/>
  <c r="J147" i="4" a="1"/>
  <c r="J154" i="4" a="1"/>
  <c r="J136" i="4" a="1"/>
  <c r="J142" i="4" a="1"/>
  <c r="J150" i="4" a="1"/>
  <c r="J150" i="4" l="1"/>
  <c r="J142" i="4"/>
  <c r="J136" i="4"/>
  <c r="J154" i="4"/>
  <c r="J147" i="4"/>
  <c r="J143" i="4"/>
  <c r="J140" i="4"/>
  <c r="J137" i="4"/>
  <c r="J134" i="4"/>
  <c r="J131" i="4"/>
  <c r="J128" i="4"/>
  <c r="J126" i="4"/>
  <c r="J119" i="4"/>
  <c r="J117" i="4"/>
  <c r="J110" i="4"/>
  <c r="J105" i="4"/>
  <c r="J103" i="4"/>
  <c r="J100" i="4"/>
  <c r="J98" i="4"/>
  <c r="J93" i="4"/>
  <c r="J84" i="4"/>
  <c r="J82" i="4"/>
  <c r="J80" i="4"/>
  <c r="J73" i="4"/>
  <c r="J71" i="4"/>
  <c r="J66" i="4"/>
  <c r="J57" i="4"/>
  <c r="J55" i="4"/>
  <c r="J53" i="4"/>
  <c r="J46" i="4"/>
  <c r="J44" i="4"/>
  <c r="J39" i="4"/>
  <c r="J30" i="4"/>
  <c r="J28" i="4"/>
  <c r="J25" i="4"/>
  <c r="J23" i="4"/>
  <c r="J21" i="4"/>
  <c r="J19" i="4"/>
  <c r="J17" i="4"/>
  <c r="J12" i="4"/>
  <c r="J7" i="4"/>
  <c r="J2" i="4"/>
  <c r="J155" i="4"/>
  <c r="J148" i="4"/>
  <c r="J124" i="4"/>
  <c r="J122" i="4"/>
  <c r="J115" i="4"/>
  <c r="J113" i="4"/>
  <c r="J108" i="4"/>
  <c r="J106" i="4"/>
  <c r="J101" i="4"/>
  <c r="J96" i="4"/>
  <c r="J94" i="4"/>
  <c r="J91" i="4"/>
  <c r="J89" i="4"/>
  <c r="J87" i="4"/>
  <c r="J85" i="4"/>
  <c r="J78" i="4"/>
  <c r="J76" i="4"/>
  <c r="J74" i="4"/>
  <c r="J69" i="4"/>
  <c r="J67" i="4"/>
  <c r="J64" i="4"/>
  <c r="J62" i="4"/>
  <c r="J60" i="4"/>
  <c r="J58" i="4"/>
  <c r="J51" i="4"/>
  <c r="J49" i="4"/>
  <c r="J47" i="4"/>
  <c r="J42" i="4"/>
  <c r="J40" i="4"/>
  <c r="J37" i="4"/>
  <c r="J35" i="4"/>
  <c r="J33" i="4"/>
  <c r="J31" i="4"/>
  <c r="J26" i="4"/>
  <c r="J15" i="4"/>
  <c r="J13" i="4"/>
  <c r="J10" i="4"/>
  <c r="J8" i="4"/>
  <c r="J5" i="4"/>
  <c r="J151" i="4"/>
  <c r="J144" i="4"/>
  <c r="J156" i="4"/>
  <c r="J152" i="4"/>
  <c r="J149" i="4"/>
  <c r="J145" i="4"/>
  <c r="J141" i="4"/>
  <c r="J138" i="4"/>
  <c r="J135" i="4"/>
  <c r="J132" i="4"/>
  <c r="J129" i="4"/>
  <c r="J127" i="4"/>
  <c r="J125" i="4"/>
  <c r="J120" i="4"/>
  <c r="J118" i="4"/>
  <c r="J116" i="4"/>
  <c r="J111" i="4"/>
  <c r="J104" i="4"/>
  <c r="J99" i="4"/>
  <c r="J92" i="4"/>
  <c r="J83" i="4"/>
  <c r="J81" i="4"/>
  <c r="J79" i="4"/>
  <c r="J72" i="4"/>
  <c r="J65" i="4"/>
  <c r="J56" i="4"/>
  <c r="J54" i="4"/>
  <c r="J52" i="4"/>
  <c r="J45" i="4"/>
  <c r="J38" i="4"/>
  <c r="J29" i="4"/>
  <c r="J24" i="4"/>
  <c r="J22" i="4"/>
  <c r="J20" i="4"/>
  <c r="J18" i="4"/>
  <c r="J11" i="4"/>
  <c r="J3" i="4"/>
  <c r="J153" i="4"/>
  <c r="J146" i="4"/>
  <c r="J139" i="4"/>
  <c r="J133" i="4"/>
  <c r="J130" i="4"/>
  <c r="J123" i="4"/>
  <c r="J121" i="4"/>
  <c r="J114" i="4"/>
  <c r="J112" i="4"/>
  <c r="J109" i="4"/>
  <c r="J107" i="4"/>
  <c r="J102" i="4"/>
  <c r="J97" i="4"/>
  <c r="J95" i="4"/>
  <c r="J90" i="4"/>
  <c r="J88" i="4"/>
  <c r="J86" i="4"/>
  <c r="J77" i="4"/>
  <c r="J75" i="4"/>
  <c r="J70" i="4"/>
  <c r="J68" i="4"/>
  <c r="J63" i="4"/>
  <c r="J61" i="4"/>
  <c r="J59" i="4"/>
  <c r="J50" i="4"/>
  <c r="J48" i="4"/>
  <c r="J43" i="4"/>
  <c r="J41" i="4"/>
  <c r="J36" i="4"/>
  <c r="J34" i="4"/>
  <c r="J32" i="4"/>
  <c r="J27" i="4"/>
  <c r="J16" i="4"/>
  <c r="J14" i="4"/>
  <c r="J9" i="4"/>
  <c r="J6" i="4"/>
  <c r="J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<sst xmlns="http://schemas.openxmlformats.org/spreadsheetml/2006/main" count="981" uniqueCount="291">
  <si>
    <t>Below Average</t>
  </si>
  <si>
    <t>East</t>
  </si>
  <si>
    <t>West Bengal</t>
  </si>
  <si>
    <t>Above Average</t>
  </si>
  <si>
    <t>North</t>
  </si>
  <si>
    <t>Uttarakhand</t>
  </si>
  <si>
    <t>Uttar Pradesh</t>
  </si>
  <si>
    <t>Tripura</t>
  </si>
  <si>
    <t>South</t>
  </si>
  <si>
    <t>Telengana</t>
  </si>
  <si>
    <t>Tamil Nadu</t>
  </si>
  <si>
    <t>Sikkim</t>
  </si>
  <si>
    <t>West</t>
  </si>
  <si>
    <t>Rajasthan</t>
  </si>
  <si>
    <t>Punjab</t>
  </si>
  <si>
    <t>Puducherry</t>
  </si>
  <si>
    <t>Odisha</t>
  </si>
  <si>
    <t>Nagaland</t>
  </si>
  <si>
    <t>Mizoram</t>
  </si>
  <si>
    <t>Meghalaya</t>
  </si>
  <si>
    <t>Manipur</t>
  </si>
  <si>
    <t>Maharashtra</t>
  </si>
  <si>
    <t>Madhya Pradesh</t>
  </si>
  <si>
    <t>Lakshadweep</t>
  </si>
  <si>
    <t>Ladakh</t>
  </si>
  <si>
    <t>Kerala</t>
  </si>
  <si>
    <t>Karnataka</t>
  </si>
  <si>
    <t>Jharkhand</t>
  </si>
  <si>
    <t>Jammu and Kashmir</t>
  </si>
  <si>
    <t>Himachal Pradesh</t>
  </si>
  <si>
    <t>Haryana</t>
  </si>
  <si>
    <t>Gujarat</t>
  </si>
  <si>
    <t>Goa</t>
  </si>
  <si>
    <t>Delhi</t>
  </si>
  <si>
    <t>Daman and Diu</t>
  </si>
  <si>
    <t>Chhattisgarh</t>
  </si>
  <si>
    <t>Chandigarh</t>
  </si>
  <si>
    <t>Bihar</t>
  </si>
  <si>
    <t>Assam</t>
  </si>
  <si>
    <t>Arunachal Pradesh</t>
  </si>
  <si>
    <t>Andhra Pradesh</t>
  </si>
  <si>
    <t>Andaman and Nicobar</t>
  </si>
  <si>
    <t>Population</t>
  </si>
  <si>
    <t>Death Avg</t>
  </si>
  <si>
    <t>Death Ratio</t>
  </si>
  <si>
    <t>Discharge Avg</t>
  </si>
  <si>
    <t>Discharge Ratio</t>
  </si>
  <si>
    <t>Active Ratio</t>
  </si>
  <si>
    <t>Deaths</t>
  </si>
  <si>
    <t>Discharged</t>
  </si>
  <si>
    <t>Active</t>
  </si>
  <si>
    <t>Total Cases</t>
  </si>
  <si>
    <t>Zone</t>
  </si>
  <si>
    <t>State/UTs</t>
  </si>
  <si>
    <t>Row Labels</t>
  </si>
  <si>
    <t>Grand Total</t>
  </si>
  <si>
    <t>Sum of Total Cases</t>
  </si>
  <si>
    <t>Sum of Death Ratio</t>
  </si>
  <si>
    <t>Sum of Deaths</t>
  </si>
  <si>
    <t>Sum of Discharge Ratio</t>
  </si>
  <si>
    <t>Sum of Active Ratio</t>
  </si>
  <si>
    <t>Sum of Active</t>
  </si>
  <si>
    <t>Sum of Discharged</t>
  </si>
  <si>
    <t>Passenger</t>
  </si>
  <si>
    <t>S80</t>
  </si>
  <si>
    <t>Volvo</t>
  </si>
  <si>
    <t>C70</t>
  </si>
  <si>
    <t>V70</t>
  </si>
  <si>
    <t>S70</t>
  </si>
  <si>
    <t>V40</t>
  </si>
  <si>
    <t>S40</t>
  </si>
  <si>
    <t>Beetle</t>
  </si>
  <si>
    <t>Volkswagen</t>
  </si>
  <si>
    <t>GTI</t>
  </si>
  <si>
    <t>Cabrio</t>
  </si>
  <si>
    <t>Passat</t>
  </si>
  <si>
    <t>Jetta</t>
  </si>
  <si>
    <t>Golf</t>
  </si>
  <si>
    <t>Car</t>
  </si>
  <si>
    <t>Land Cruiser</t>
  </si>
  <si>
    <t>Toyota</t>
  </si>
  <si>
    <t>4Runner</t>
  </si>
  <si>
    <t>RAV4</t>
  </si>
  <si>
    <t>Sienna</t>
  </si>
  <si>
    <t>Tacoma</t>
  </si>
  <si>
    <t>Celica</t>
  </si>
  <si>
    <t>Avalon</t>
  </si>
  <si>
    <t>Camry</t>
  </si>
  <si>
    <t>Corolla</t>
  </si>
  <si>
    <t>Forester</t>
  </si>
  <si>
    <t>Subaru</t>
  </si>
  <si>
    <t>Outback</t>
  </si>
  <si>
    <t>LS</t>
  </si>
  <si>
    <t>Saturn</t>
  </si>
  <si>
    <t>LW</t>
  </si>
  <si>
    <t>SW</t>
  </si>
  <si>
    <t>SC</t>
  </si>
  <si>
    <t>SL</t>
  </si>
  <si>
    <t>9-3</t>
  </si>
  <si>
    <t>Saab</t>
  </si>
  <si>
    <t>9-5</t>
  </si>
  <si>
    <t>Carrera Cabrio</t>
  </si>
  <si>
    <t>Porsche</t>
  </si>
  <si>
    <t>Carrera Coupe</t>
  </si>
  <si>
    <t>Boxter</t>
  </si>
  <si>
    <t>Montana</t>
  </si>
  <si>
    <t>Pontiac</t>
  </si>
  <si>
    <t>Bonneville</t>
  </si>
  <si>
    <t>Grand Prix</t>
  </si>
  <si>
    <t>Firebird</t>
  </si>
  <si>
    <t>Grand Am</t>
  </si>
  <si>
    <t>Sunfire</t>
  </si>
  <si>
    <t>Prowler</t>
  </si>
  <si>
    <t>Plymouth</t>
  </si>
  <si>
    <t>Voyager</t>
  </si>
  <si>
    <t>Breeze</t>
  </si>
  <si>
    <t>Neon</t>
  </si>
  <si>
    <t>Silhouette</t>
  </si>
  <si>
    <t>Oldsmobile</t>
  </si>
  <si>
    <t>Bravada</t>
  </si>
  <si>
    <t>Aurora</t>
  </si>
  <si>
    <t>Alero</t>
  </si>
  <si>
    <t>Intrigue</t>
  </si>
  <si>
    <t>Cutlass</t>
  </si>
  <si>
    <t>Frontier</t>
  </si>
  <si>
    <t>Nissan</t>
  </si>
  <si>
    <t>Xterra</t>
  </si>
  <si>
    <t>Pathfinder</t>
  </si>
  <si>
    <t>Quest</t>
  </si>
  <si>
    <t>Maxima</t>
  </si>
  <si>
    <t>Altima</t>
  </si>
  <si>
    <t>Sentra</t>
  </si>
  <si>
    <t>M-Class</t>
  </si>
  <si>
    <t>Mercedes-B</t>
  </si>
  <si>
    <t>CL500</t>
  </si>
  <si>
    <t>CLK Coupe</t>
  </si>
  <si>
    <t>SLK230</t>
  </si>
  <si>
    <t>SLK</t>
  </si>
  <si>
    <t>SL-Class</t>
  </si>
  <si>
    <t>S-Class</t>
  </si>
  <si>
    <t>E-Class</t>
  </si>
  <si>
    <t>C-Class</t>
  </si>
  <si>
    <t>Villager</t>
  </si>
  <si>
    <t>Mercury</t>
  </si>
  <si>
    <t>Mountaineer</t>
  </si>
  <si>
    <t>Grand Marquis</t>
  </si>
  <si>
    <t>Sable</t>
  </si>
  <si>
    <t>Cougar</t>
  </si>
  <si>
    <t>Mystique</t>
  </si>
  <si>
    <t>Montero Sport</t>
  </si>
  <si>
    <t>Mitsubishi</t>
  </si>
  <si>
    <t>Montero</t>
  </si>
  <si>
    <t>3000GT</t>
  </si>
  <si>
    <t>Diamante</t>
  </si>
  <si>
    <t>Galant</t>
  </si>
  <si>
    <t>Eclipse</t>
  </si>
  <si>
    <t>Mirage</t>
  </si>
  <si>
    <t>Navigator</t>
  </si>
  <si>
    <t>Lincoln</t>
  </si>
  <si>
    <t>Town car</t>
  </si>
  <si>
    <t>Continental</t>
  </si>
  <si>
    <t>RX300</t>
  </si>
  <si>
    <t>Lexus</t>
  </si>
  <si>
    <t>LX470</t>
  </si>
  <si>
    <t>LS400</t>
  </si>
  <si>
    <t>GS400</t>
  </si>
  <si>
    <t>GS300</t>
  </si>
  <si>
    <t>ES300</t>
  </si>
  <si>
    <t>Grand Cherokee</t>
  </si>
  <si>
    <t>Jeep</t>
  </si>
  <si>
    <t>Cherokee</t>
  </si>
  <si>
    <t>Wrangler</t>
  </si>
  <si>
    <t>S-Type</t>
  </si>
  <si>
    <t>Jaguar</t>
  </si>
  <si>
    <t>I30</t>
  </si>
  <si>
    <t>Infiniti</t>
  </si>
  <si>
    <t>Sonata</t>
  </si>
  <si>
    <t>Hyundai</t>
  </si>
  <si>
    <t>Elantra</t>
  </si>
  <si>
    <t>Accent</t>
  </si>
  <si>
    <t>Odyssey</t>
  </si>
  <si>
    <t>Honda</t>
  </si>
  <si>
    <t>Passport</t>
  </si>
  <si>
    <t>CR-V</t>
  </si>
  <si>
    <t>Accord</t>
  </si>
  <si>
    <t>Civic</t>
  </si>
  <si>
    <t>F-Series</t>
  </si>
  <si>
    <t>Ford</t>
  </si>
  <si>
    <t>Ranger</t>
  </si>
  <si>
    <t>Expedition</t>
  </si>
  <si>
    <t>Windstar</t>
  </si>
  <si>
    <t>Explorer</t>
  </si>
  <si>
    <t>Crown Victoria</t>
  </si>
  <si>
    <t>Focus</t>
  </si>
  <si>
    <t>Taurus</t>
  </si>
  <si>
    <t>Contour</t>
  </si>
  <si>
    <t>Mustang</t>
  </si>
  <si>
    <t>Escort</t>
  </si>
  <si>
    <t>Caravan</t>
  </si>
  <si>
    <t>Dodge</t>
  </si>
  <si>
    <t>Durango</t>
  </si>
  <si>
    <t>Dakota</t>
  </si>
  <si>
    <t>Ram Van</t>
  </si>
  <si>
    <t>Ram Wagon</t>
  </si>
  <si>
    <t>Ram Pickup</t>
  </si>
  <si>
    <t>Viper</t>
  </si>
  <si>
    <t>Intrepid</t>
  </si>
  <si>
    <t>Stratus</t>
  </si>
  <si>
    <t>Avenger</t>
  </si>
  <si>
    <t>300M</t>
  </si>
  <si>
    <t>Chrysler</t>
  </si>
  <si>
    <t>LHS</t>
  </si>
  <si>
    <t>Cirrus</t>
  </si>
  <si>
    <t>Concorde</t>
  </si>
  <si>
    <t>Sebring Conv.</t>
  </si>
  <si>
    <t>Sebring Coupe</t>
  </si>
  <si>
    <t>Impala</t>
  </si>
  <si>
    <t>Chevrolet</t>
  </si>
  <si>
    <t>Metro</t>
  </si>
  <si>
    <t>Prizm</t>
  </si>
  <si>
    <t>Corvette</t>
  </si>
  <si>
    <t>Camaro</t>
  </si>
  <si>
    <t>Monte Carlo</t>
  </si>
  <si>
    <t>Lumina</t>
  </si>
  <si>
    <t>Malibu</t>
  </si>
  <si>
    <t>Cavalier</t>
  </si>
  <si>
    <t>Escalade</t>
  </si>
  <si>
    <t>Cadillac</t>
  </si>
  <si>
    <t>Catera</t>
  </si>
  <si>
    <t>Eldorado</t>
  </si>
  <si>
    <t>Seville</t>
  </si>
  <si>
    <t>DeVille</t>
  </si>
  <si>
    <t>LeSabre</t>
  </si>
  <si>
    <t>Buick</t>
  </si>
  <si>
    <t>Park Avenue</t>
  </si>
  <si>
    <t>Regal</t>
  </si>
  <si>
    <t>Century</t>
  </si>
  <si>
    <t>528i</t>
  </si>
  <si>
    <t>BMW</t>
  </si>
  <si>
    <t>328i</t>
  </si>
  <si>
    <t>323i</t>
  </si>
  <si>
    <t>A8</t>
  </si>
  <si>
    <t>Audi</t>
  </si>
  <si>
    <t>A6</t>
  </si>
  <si>
    <t>A4</t>
  </si>
  <si>
    <t>RL</t>
  </si>
  <si>
    <t>Acura</t>
  </si>
  <si>
    <t>TL</t>
  </si>
  <si>
    <t>Integra</t>
  </si>
  <si>
    <t>Latest Launch</t>
  </si>
  <si>
    <t>Fuel Capacity</t>
  </si>
  <si>
    <t>Curb Weight</t>
  </si>
  <si>
    <t>Length</t>
  </si>
  <si>
    <t>Width</t>
  </si>
  <si>
    <t>Wheelbase</t>
  </si>
  <si>
    <t>Power Perf Factor</t>
  </si>
  <si>
    <t>Fuel Efficiency</t>
  </si>
  <si>
    <t>Vehicle_type</t>
  </si>
  <si>
    <t>HP Level</t>
  </si>
  <si>
    <t>Horsepower</t>
  </si>
  <si>
    <t>Engine Size</t>
  </si>
  <si>
    <t>Retention Value</t>
  </si>
  <si>
    <t>Retention %</t>
  </si>
  <si>
    <t>Year Resale Value</t>
  </si>
  <si>
    <t>Price</t>
  </si>
  <si>
    <t>Unit Sales</t>
  </si>
  <si>
    <t>Model</t>
  </si>
  <si>
    <t>Manufacturer</t>
  </si>
  <si>
    <t>Average of Price</t>
  </si>
  <si>
    <t>Average of Year Resale Value</t>
  </si>
  <si>
    <t>Sum of Retention %</t>
  </si>
  <si>
    <t>Sum of Unit Sales</t>
  </si>
  <si>
    <t>Sum of Power Perf Factor</t>
  </si>
  <si>
    <t>Average of Discharge Ratio</t>
  </si>
  <si>
    <t>Average of Death Ratio</t>
  </si>
  <si>
    <t>Average of Active Ratio</t>
  </si>
  <si>
    <t>Highest</t>
  </si>
  <si>
    <t>Least</t>
  </si>
  <si>
    <t>State</t>
  </si>
  <si>
    <t>Cases</t>
  </si>
  <si>
    <t>Recovery %</t>
  </si>
  <si>
    <t>Death %</t>
  </si>
  <si>
    <t>Active %</t>
  </si>
  <si>
    <t>Covid-19 Data : India</t>
  </si>
  <si>
    <r>
      <t xml:space="preserve">1.  </t>
    </r>
    <r>
      <rPr>
        <b/>
        <sz val="11"/>
        <color theme="1"/>
        <rFont val="Calibri"/>
        <family val="2"/>
        <scheme val="minor"/>
      </rPr>
      <t>Use covid-19 data and create a dashboard like this.</t>
    </r>
  </si>
  <si>
    <t>Data Visualization</t>
  </si>
  <si>
    <t>Death</t>
  </si>
  <si>
    <t>Recovered %</t>
  </si>
  <si>
    <t>States</t>
  </si>
  <si>
    <t>Recovered</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</si>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</sst>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
    <numFmt numFmtId="165" formatCode="[$$-409]#,##0.00"/>
    <numFmt numFmtId="166" formatCode="_-[$$-409]* #,##0.00_ ;_-[$$-409]* \-#,##0.00\ ;_-[$$-409]* &quot;-&quot;??_ ;_-@_ "/>
    <numFmt numFmtId="167" formatCode="0.0"/>
  </numFmts>
  <fonts count="6" x14ac:knownFonts="1">
    <font>
      <sz val="11"/>
      <color theme="1"/>
      <name val="Calibri"/>
      <family val="2"/>
      <scheme val="minor"/>
    </font>
    <font>
      <b/>
      <sz val="14"/>
      <color theme="1"/>
      <name val="Calibri"/>
      <family val="2"/>
      <scheme val="minor"/>
    </font>
    <font>
      <sz val="11"/>
      <color theme="1"/>
      <name val="Calibri"/>
      <family val="2"/>
      <scheme val="minor"/>
    </font>
    <font>
      <b/>
      <sz val="11"/>
      <color theme="1"/>
      <name val="Calibri"/>
      <family val="2"/>
      <scheme val="minor"/>
    </font>
    <font>
      <i/>
      <sz val="10"/>
      <color theme="1"/>
      <name val="Arial"/>
      <family val="2"/>
    </font>
    <font>
      <b/>
      <i/>
      <u/>
      <sz val="11"/>
      <color theme="1"/>
      <name val="Calibri"/>
      <family val="2"/>
      <scheme val="minor"/>
    </font>
  </fonts>
  <fills count="7">
    <fill>
      <patternFill patternType="none"/>
    </fill>
    <fill>
      <patternFill patternType="gray125"/>
    </fill>
    <fill>
      <patternFill patternType="solid">
        <fgColor theme="4" tint="0.39997558519241921"/>
        <bgColor indexed="65"/>
      </patternFill>
    </fill>
    <fill>
      <patternFill patternType="solid">
        <fgColor theme="5" tint="0.39997558519241921"/>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2"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21">
    <xf numFmtId="0" fontId="0" fillId="0" borderId="0" xfId="0"/>
    <xf numFmtId="0" fontId="1" fillId="0" borderId="0" xfId="0" applyFont="1"/>
    <xf numFmtId="0" fontId="0" fillId="0" borderId="0" xfId="0" pivotButton="1"/>
    <xf numFmtId="0" fontId="0" fillId="0" borderId="0" xfId="0" applyAlignment="1">
      <alignment horizontal="left"/>
    </xf>
    <xf numFmtId="2" fontId="0" fillId="0" borderId="0" xfId="0" applyNumberFormat="1"/>
    <xf numFmtId="14" fontId="0" fillId="0" borderId="1" xfId="0" applyNumberFormat="1" applyBorder="1"/>
    <xf numFmtId="0" fontId="0" fillId="0" borderId="1" xfId="0" applyBorder="1"/>
    <xf numFmtId="9" fontId="0" fillId="0" borderId="1" xfId="1" applyFont="1" applyBorder="1"/>
    <xf numFmtId="164" fontId="0" fillId="0" borderId="1" xfId="0" applyNumberFormat="1" applyBorder="1"/>
    <xf numFmtId="1" fontId="0" fillId="0" borderId="1" xfId="0" applyNumberFormat="1" applyBorder="1"/>
    <xf numFmtId="0" fontId="4" fillId="4" borderId="0" xfId="4" applyFont="1"/>
    <xf numFmtId="0" fontId="3" fillId="3" borderId="0" xfId="3" applyFont="1"/>
    <xf numFmtId="49" fontId="4" fillId="4" borderId="0" xfId="4" applyNumberFormat="1" applyFont="1"/>
    <xf numFmtId="0" fontId="3" fillId="2" borderId="0" xfId="2" applyFont="1"/>
    <xf numFmtId="165" fontId="3" fillId="2" borderId="0" xfId="2" applyNumberFormat="1" applyFont="1"/>
    <xf numFmtId="166" fontId="0" fillId="0" borderId="0" xfId="0" applyNumberFormat="1"/>
    <xf numFmtId="167" fontId="0" fillId="0" borderId="0" xfId="0" applyNumberFormat="1"/>
    <xf numFmtId="1" fontId="0" fillId="0" borderId="0" xfId="0" applyNumberFormat="1"/>
    <xf numFmtId="0" fontId="0" fillId="5" borderId="0" xfId="0" applyFill="1"/>
    <xf numFmtId="0" fontId="5" fillId="0" borderId="0" xfId="0" applyFont="1"/>
    <xf numFmtId="0" fontId="0" fillId="6" borderId="0" xfId="0" applyFill="1"/>
  </cellXfs>
  <cellStyles count="5">
    <cellStyle name="60% - Accent1" xfId="2" builtinId="32"/>
    <cellStyle name="60% - Accent2" xfId="3" builtinId="36"/>
    <cellStyle name="60% - Accent6" xfId="4" builtinId="52"/>
    <cellStyle name="Normal" xfId="0" builtinId="0"/>
    <cellStyle name="Percent" xfId="1" builtinId="5"/>
  </cellStyles>
  <dxfs count="31">
    <dxf>
      <font>
        <b/>
        <i val="0"/>
        <color theme="9" tint="-0.499984740745262"/>
      </font>
      <fill>
        <patternFill>
          <bgColor theme="9" tint="0.59996337778862885"/>
        </patternFill>
      </fill>
    </dxf>
    <dxf>
      <font>
        <b/>
        <i val="0"/>
        <color rgb="FFFF0000"/>
      </font>
      <fill>
        <patternFill>
          <bgColor rgb="FFFFCCCC"/>
        </patternFill>
      </fill>
    </dxf>
    <dxf>
      <numFmt numFmtId="166" formatCode="_-[$$-409]* #,##0.00_ ;_-[$$-409]* \-#,##0.00\ ;_-[$$-409]* &quot;-&quot;??_ ;_-@_ "/>
    </dxf>
    <dxf>
      <numFmt numFmtId="166" formatCode="_-[$$-409]* #,##0.00_ ;_-[$$-409]* \-#,##0.00\ ;_-[$$-409]* &quot;-&quot;??_ ;_-@_ "/>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4" formatCode="[$$-409]#,##0"/>
      <border diagonalUp="0" diagonalDown="0">
        <left style="thin">
          <color indexed="64"/>
        </left>
        <right style="thin">
          <color indexed="64"/>
        </right>
        <top style="thin">
          <color indexed="64"/>
        </top>
        <bottom style="thin">
          <color indexed="64"/>
        </bottom>
        <vertical/>
        <horizontal/>
      </border>
    </dxf>
    <dxf>
      <numFmt numFmtId="164"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numFmt numFmtId="2" formatCode="0.00"/>
    </dxf>
    <dxf>
      <numFmt numFmtId="2" formatCode="0.00"/>
    </dxf>
    <dxf>
      <numFmt numFmtId="2" formatCode="0.00"/>
    </dxf>
    <dxf>
      <numFmt numFmtId="1" formatCode="0"/>
    </dxf>
    <dxf>
      <numFmt numFmtId="167" formatCode="0.0"/>
    </dxf>
    <dxf>
      <numFmt numFmtId="2" formatCode="0.00"/>
    </dxf>
    <dxf>
      <numFmt numFmtId="2" formatCode="0.00"/>
    </dxf>
  </dxfs>
  <tableStyles count="0" defaultTableStyle="TableStyleMedium2" defaultPivotStyle="PivotStyleLight16"/>
  <colors>
    <mruColors>
      <color rgb="FF63C384"/>
      <color rgb="FF70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[Prasad_lomte_Lab_4.xlsx]Q1-workbook!PivotTable9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'Q1-workbook'!$G$5</c:f>
              <c:strCache>
                <c:ptCount val="1"/>
                <c:pt idx="0">
                  <c:v>Total</c:v>
                </c:pt>
              </c:strCache>
            </c:strRef>
          </c:tx>
          <c:spPr>
            <a:solidFill>
              <a:schemeClr val="accent1"/>
            </a:solidFill>
            <a:ln>
              <a:noFill/>
            </a:ln>
            <a:effectLst/>
          </c:spPr>
          <c:invertIfNegative val="0"/>
          <c:cat>
            <c:strRef>
              <c:f>'Q1-workbook'!$F$6:$F$42</c:f>
              <c:strCache>
                <c:ptCount val="36"/>
                <c:pt idx="0">
                  <c:v>Punjab</c:v>
                </c:pt>
                <c:pt idx="1">
                  <c:v>Nagaland</c:v>
                </c:pt>
                <c:pt idx="2">
                  <c:v>Uttarakhand</c:v>
                </c:pt>
                <c:pt idx="3">
                  <c:v>Maharashtra</c:v>
                </c:pt>
                <c:pt idx="4">
                  <c:v>Goa</c:v>
                </c:pt>
                <c:pt idx="5">
                  <c:v>Meghalaya</c:v>
                </c:pt>
                <c:pt idx="6">
                  <c:v>Delhi</c:v>
                </c:pt>
                <c:pt idx="7">
                  <c:v>Himachal Pradesh</c:v>
                </c:pt>
                <c:pt idx="8">
                  <c:v>Andaman and Nicobar</c:v>
                </c:pt>
                <c:pt idx="9">
                  <c:v>Manipur</c:v>
                </c:pt>
                <c:pt idx="10">
                  <c:v>Jharkhand</c:v>
                </c:pt>
                <c:pt idx="11">
                  <c:v>Puducherry</c:v>
                </c:pt>
                <c:pt idx="12">
                  <c:v>Chhattisgarh</c:v>
                </c:pt>
                <c:pt idx="13">
                  <c:v>Tamil Nadu</c:v>
                </c:pt>
                <c:pt idx="14">
                  <c:v>Uttar Pradesh</c:v>
                </c:pt>
                <c:pt idx="15">
                  <c:v>Jammu and Kashmir</c:v>
                </c:pt>
                <c:pt idx="16">
                  <c:v>Madhya Pradesh</c:v>
                </c:pt>
                <c:pt idx="17">
                  <c:v>Bihar</c:v>
                </c:pt>
                <c:pt idx="18">
                  <c:v>Haryana</c:v>
                </c:pt>
                <c:pt idx="19">
                  <c:v>Karnataka</c:v>
                </c:pt>
                <c:pt idx="20">
                  <c:v>Chandigarh</c:v>
                </c:pt>
                <c:pt idx="21">
                  <c:v>Sikkim</c:v>
                </c:pt>
                <c:pt idx="22">
                  <c:v>Gujarat</c:v>
                </c:pt>
                <c:pt idx="23">
                  <c:v>West Bengal</c:v>
                </c:pt>
                <c:pt idx="24">
                  <c:v>Ladakh</c:v>
                </c:pt>
                <c:pt idx="25">
                  <c:v>Assam</c:v>
                </c:pt>
                <c:pt idx="26">
                  <c:v>Tripura</c:v>
                </c:pt>
                <c:pt idx="27">
                  <c:v>Rajasthan</c:v>
                </c:pt>
                <c:pt idx="28">
                  <c:v>Odisha</c:v>
                </c:pt>
                <c:pt idx="29">
                  <c:v>Kerala</c:v>
                </c:pt>
                <c:pt idx="30">
                  <c:v>Andhra Pradesh</c:v>
                </c:pt>
                <c:pt idx="31">
                  <c:v>Telengana</c:v>
                </c:pt>
                <c:pt idx="32">
                  <c:v>Arunachal Pradesh</c:v>
                </c:pt>
                <c:pt idx="33">
                  <c:v>Lakshadweep</c:v>
                </c:pt>
                <c:pt idx="34">
                  <c:v>Mizoram</c:v>
                </c:pt>
                <c:pt idx="35">
                  <c:v>Daman and Diu</c:v>
                </c:pt>
              </c:strCache>
            </c:strRef>
          </c:cat>
          <c:val>
            <c:numRef>
              <c:f>'Q1-workbook'!$G$6:$G$42</c:f>
              <c:numCache>
                <c:formatCode>General</c:formatCode>
                <c:ptCount val="36"/>
                <c:pt idx="0">
                  <c:v>2.75</c:v>
                </c:pt>
                <c:pt idx="1">
                  <c:v>2.16</c:v>
                </c:pt>
                <c:pt idx="2">
                  <c:v>2.15</c:v>
                </c:pt>
                <c:pt idx="3">
                  <c:v>2.12</c:v>
                </c:pt>
                <c:pt idx="4">
                  <c:v>1.89</c:v>
                </c:pt>
                <c:pt idx="5">
                  <c:v>1.74</c:v>
                </c:pt>
                <c:pt idx="6">
                  <c:v>1.74</c:v>
                </c:pt>
                <c:pt idx="7">
                  <c:v>1.69</c:v>
                </c:pt>
                <c:pt idx="8">
                  <c:v>1.68</c:v>
                </c:pt>
                <c:pt idx="9">
                  <c:v>1.56</c:v>
                </c:pt>
                <c:pt idx="10">
                  <c:v>1.47</c:v>
                </c:pt>
                <c:pt idx="11">
                  <c:v>1.45</c:v>
                </c:pt>
                <c:pt idx="12">
                  <c:v>1.35</c:v>
                </c:pt>
                <c:pt idx="13">
                  <c:v>1.34</c:v>
                </c:pt>
                <c:pt idx="14">
                  <c:v>1.34</c:v>
                </c:pt>
                <c:pt idx="15">
                  <c:v>1.33</c:v>
                </c:pt>
                <c:pt idx="16">
                  <c:v>1.33</c:v>
                </c:pt>
                <c:pt idx="17">
                  <c:v>1.33</c:v>
                </c:pt>
                <c:pt idx="18">
                  <c:v>1.3</c:v>
                </c:pt>
                <c:pt idx="19">
                  <c:v>1.27</c:v>
                </c:pt>
                <c:pt idx="20">
                  <c:v>1.25</c:v>
                </c:pt>
                <c:pt idx="21">
                  <c:v>1.25</c:v>
                </c:pt>
                <c:pt idx="22">
                  <c:v>1.22</c:v>
                </c:pt>
                <c:pt idx="23">
                  <c:v>1.2</c:v>
                </c:pt>
                <c:pt idx="24">
                  <c:v>1</c:v>
                </c:pt>
                <c:pt idx="25">
                  <c:v>0.99</c:v>
                </c:pt>
                <c:pt idx="26">
                  <c:v>0.96</c:v>
                </c:pt>
                <c:pt idx="27">
                  <c:v>0.94</c:v>
                </c:pt>
                <c:pt idx="28">
                  <c:v>0.8</c:v>
                </c:pt>
                <c:pt idx="29">
                  <c:v>0.71</c:v>
                </c:pt>
                <c:pt idx="30">
                  <c:v>0.7</c:v>
                </c:pt>
                <c:pt idx="31">
                  <c:v>0.59</c:v>
                </c:pt>
                <c:pt idx="32">
                  <c:v>0.51</c:v>
                </c:pt>
                <c:pt idx="33">
                  <c:v>0.49</c:v>
                </c:pt>
                <c:pt idx="34">
                  <c:v>0.36</c:v>
                </c:pt>
                <c:pt idx="35">
                  <c:v>0.04</c:v>
                </c:pt>
              </c:numCache>
            </c:numRef>
          </c:val>
          <c:extLst>
            <c:ext xmlns:c16="http://schemas.microsoft.com/office/drawing/2014/chart" uri="{C3380CC4-5D6E-409C-BE32-E72D297353CC}">
              <c16:uniqueId val="{00000005-0E7A-4E04-A88C-1532A2CAD9D0}"/>
            </c:ext>
          </c:extLst>
        </c:ser>
        <c:dLbls>
          <c:showLegendKey val="0"/>
          <c:showVal val="0"/>
          <c:showCatName val="0"/>
          <c:showSerName val="0"/>
          <c:showPercent val="0"/>
          <c:showBubbleSize val="0"/>
        </c:dLbls>
        <c:gapWidth val="182"/>
        <c:axId val="772923392"/>
        <c:axId val="772818624"/>
      </c:barChart>
      <c:catAx>
        <c:axId val="772923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818624"/>
        <c:crosses val="autoZero"/>
        <c:auto val="1"/>
        <c:lblAlgn val="ctr"/>
        <c:lblOffset val="100"/>
        <c:noMultiLvlLbl val="0"/>
      </c:catAx>
      <c:valAx>
        <c:axId val="772818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923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[Prasad_lomte_Lab_4.xlsx]Q1-workbook!PivotTable10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'Q1-workbook'!$G$45</c:f>
              <c:strCache>
                <c:ptCount val="1"/>
                <c:pt idx="0">
                  <c:v>Total</c:v>
                </c:pt>
              </c:strCache>
            </c:strRef>
          </c:tx>
          <c:spPr>
            <a:solidFill>
              <a:schemeClr val="accent1"/>
            </a:solidFill>
            <a:ln>
              <a:noFill/>
            </a:ln>
            <a:effectLst/>
          </c:spPr>
          <c:invertIfNegative val="0"/>
          <c:cat>
            <c:strRef>
              <c:f>'Q1-workbook'!$F$46:$F$82</c:f>
              <c:strCache>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Cache>
            </c:strRef>
          </c:cat>
          <c:val>
            <c:numRef>
              <c:f>'Q1-workbook'!$G$46:$G$82</c:f>
              <c:numCache>
                <c:formatCode>General</c:formatCode>
                <c:ptCount val="36"/>
                <c:pt idx="0">
                  <c:v>98.23</c:v>
                </c:pt>
                <c:pt idx="1">
                  <c:v>99.15</c:v>
                </c:pt>
                <c:pt idx="2">
                  <c:v>99.42</c:v>
                </c:pt>
                <c:pt idx="3">
                  <c:v>98.48</c:v>
                </c:pt>
                <c:pt idx="4">
                  <c:v>98.67</c:v>
                </c:pt>
                <c:pt idx="5">
                  <c:v>98.71</c:v>
                </c:pt>
                <c:pt idx="6">
                  <c:v>98.63</c:v>
                </c:pt>
                <c:pt idx="7">
                  <c:v>99.96</c:v>
                </c:pt>
                <c:pt idx="8">
                  <c:v>98.23</c:v>
                </c:pt>
                <c:pt idx="9">
                  <c:v>97.96</c:v>
                </c:pt>
                <c:pt idx="10">
                  <c:v>98.75</c:v>
                </c:pt>
                <c:pt idx="11">
                  <c:v>98.68</c:v>
                </c:pt>
                <c:pt idx="12">
                  <c:v>97.82</c:v>
                </c:pt>
                <c:pt idx="13">
                  <c:v>98.23</c:v>
                </c:pt>
                <c:pt idx="14">
                  <c:v>98.49</c:v>
                </c:pt>
                <c:pt idx="15">
                  <c:v>98.46</c:v>
                </c:pt>
                <c:pt idx="16">
                  <c:v>97.92</c:v>
                </c:pt>
                <c:pt idx="17">
                  <c:v>98.27</c:v>
                </c:pt>
                <c:pt idx="18">
                  <c:v>99.51</c:v>
                </c:pt>
                <c:pt idx="19">
                  <c:v>98.66</c:v>
                </c:pt>
                <c:pt idx="20">
                  <c:v>97.64</c:v>
                </c:pt>
                <c:pt idx="21">
                  <c:v>97.79</c:v>
                </c:pt>
                <c:pt idx="22">
                  <c:v>97.93</c:v>
                </c:pt>
                <c:pt idx="23">
                  <c:v>95.25</c:v>
                </c:pt>
                <c:pt idx="24">
                  <c:v>97.33</c:v>
                </c:pt>
                <c:pt idx="25">
                  <c:v>98.96</c:v>
                </c:pt>
                <c:pt idx="26">
                  <c:v>98.33</c:v>
                </c:pt>
                <c:pt idx="27">
                  <c:v>97.2</c:v>
                </c:pt>
                <c:pt idx="28">
                  <c:v>99.05</c:v>
                </c:pt>
                <c:pt idx="29">
                  <c:v>98.38</c:v>
                </c:pt>
                <c:pt idx="30">
                  <c:v>98.3</c:v>
                </c:pt>
                <c:pt idx="31">
                  <c:v>98.85</c:v>
                </c:pt>
                <c:pt idx="32">
                  <c:v>98.9</c:v>
                </c:pt>
                <c:pt idx="33">
                  <c:v>98.66</c:v>
                </c:pt>
                <c:pt idx="34">
                  <c:v>97.8</c:v>
                </c:pt>
                <c:pt idx="35">
                  <c:v>98.29</c:v>
                </c:pt>
              </c:numCache>
            </c:numRef>
          </c:val>
          <c:extLst>
            <c:ext xmlns:c16="http://schemas.microsoft.com/office/drawing/2014/chart" uri="{C3380CC4-5D6E-409C-BE32-E72D297353CC}">
              <c16:uniqueId val="{00000000-794D-4B1D-A010-24CBABFEE2D4}"/>
            </c:ext>
          </c:extLst>
        </c:ser>
        <c:dLbls>
          <c:showLegendKey val="0"/>
          <c:showVal val="0"/>
          <c:showCatName val="0"/>
          <c:showSerName val="0"/>
          <c:showPercent val="0"/>
          <c:showBubbleSize val="0"/>
        </c:dLbls>
        <c:gapWidth val="182"/>
        <c:axId val="860216320"/>
        <c:axId val="772820352"/>
      </c:barChart>
      <c:catAx>
        <c:axId val="860216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820352"/>
        <c:crosses val="autoZero"/>
        <c:auto val="1"/>
        <c:lblAlgn val="ctr"/>
        <c:lblOffset val="100"/>
        <c:noMultiLvlLbl val="0"/>
      </c:catAx>
      <c:valAx>
        <c:axId val="772820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21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[Prasad_lomte_Lab_4.xlsx]Q1-workbook!PivotTable11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'Q1-workbook'!$T$23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ED-43ED-B284-1B0F225155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ED-43ED-B284-1B0F2251557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3ED-43ED-B284-1B0F2251557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3ED-43ED-B284-1B0F225155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'Q1-workbook'!$S$24:$S$28</c:f>
              <c:strCache>
                <c:ptCount val="4"/>
                <c:pt idx="0">
                  <c:v>East</c:v>
                </c:pt>
                <c:pt idx="1">
                  <c:v>North</c:v>
                </c:pt>
                <c:pt idx="2">
                  <c:v>South</c:v>
                </c:pt>
                <c:pt idx="3">
                  <c:v>West</c:v>
                </c:pt>
              </c:strCache>
            </c:strRef>
          </c:cat>
          <c:val>
            <c:numRef>
              <c:f>'Q1-workbook'!$T$24:$T$28</c:f>
              <c:numCache>
                <c:formatCode>General</c:formatCode>
                <c:ptCount val="4"/>
                <c:pt idx="0">
                  <c:v>5884786</c:v>
                </c:pt>
                <c:pt idx="1">
                  <c:v>5515107</c:v>
                </c:pt>
                <c:pt idx="2">
                  <c:v>13650538</c:v>
                </c:pt>
                <c:pt idx="3">
                  <c:v>9386876</c:v>
                </c:pt>
              </c:numCache>
            </c:numRef>
          </c:val>
          <c:extLst>
            <c:ext xmlns:c16="http://schemas.microsoft.com/office/drawing/2014/chart" uri="{C3380CC4-5D6E-409C-BE32-E72D297353CC}">
              <c16:uniqueId val="{00000000-F524-4FD1-BD55-FABA29958118}"/>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[Prasad_lomte_Lab_4.xlsx]Q1-workbook!PivotTable12</c:name>
    <c:fmtId val="0"/>
  </c:pivotSource>
  <c:chart>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'Q1-workbook'!$T$40</c:f>
              <c:strCache>
                <c:ptCount val="1"/>
                <c:pt idx="0">
                  <c:v>Sum of Active</c:v>
                </c:pt>
              </c:strCache>
            </c:strRef>
          </c:tx>
          <c:spPr>
            <a:solidFill>
              <a:schemeClr val="accent1"/>
            </a:solidFill>
            <a:ln>
              <a:noFill/>
            </a:ln>
            <a:effectLst/>
          </c:spPr>
          <c:invertIfNegative val="0"/>
          <c:cat>
            <c:strRef>
              <c:f>'Q1-workbook'!$S$41:$S$77</c:f>
              <c:strCache>
                <c:ptCount val="36"/>
                <c:pt idx="0">
                  <c:v>Kerala</c:v>
                </c:pt>
                <c:pt idx="1">
                  <c:v>Maharashtra</c:v>
                </c:pt>
                <c:pt idx="2">
                  <c:v>Tamil Nadu</c:v>
                </c:pt>
                <c:pt idx="3">
                  <c:v>Karnataka</c:v>
                </c:pt>
                <c:pt idx="4">
                  <c:v>West Bengal</c:v>
                </c:pt>
                <c:pt idx="5">
                  <c:v>Mizoram</c:v>
                </c:pt>
                <c:pt idx="6">
                  <c:v>Telengana</c:v>
                </c:pt>
                <c:pt idx="7">
                  <c:v>Assam</c:v>
                </c:pt>
                <c:pt idx="8">
                  <c:v>Andhra Pradesh</c:v>
                </c:pt>
                <c:pt idx="9">
                  <c:v>Odisha</c:v>
                </c:pt>
                <c:pt idx="10">
                  <c:v>Jammu and Kashmir</c:v>
                </c:pt>
                <c:pt idx="11">
                  <c:v>Himachal Pradesh</c:v>
                </c:pt>
                <c:pt idx="12">
                  <c:v>Manipur</c:v>
                </c:pt>
                <c:pt idx="13">
                  <c:v>Delhi</c:v>
                </c:pt>
                <c:pt idx="14">
                  <c:v>Punjab</c:v>
                </c:pt>
                <c:pt idx="15">
                  <c:v>Meghalaya</c:v>
                </c:pt>
                <c:pt idx="16">
                  <c:v>Puducherry</c:v>
                </c:pt>
                <c:pt idx="17">
                  <c:v>Goa</c:v>
                </c:pt>
                <c:pt idx="18">
                  <c:v>Chhattisgarh</c:v>
                </c:pt>
                <c:pt idx="19">
                  <c:v>Gujarat</c:v>
                </c:pt>
                <c:pt idx="20">
                  <c:v>Nagaland</c:v>
                </c:pt>
                <c:pt idx="21">
                  <c:v>Uttarakhand</c:v>
                </c:pt>
                <c:pt idx="22">
                  <c:v>Ladakh</c:v>
                </c:pt>
                <c:pt idx="23">
                  <c:v>Jharkhand</c:v>
                </c:pt>
                <c:pt idx="24">
                  <c:v>Haryana</c:v>
                </c:pt>
                <c:pt idx="25">
                  <c:v>Sikkim</c:v>
                </c:pt>
                <c:pt idx="26">
                  <c:v>Tripura</c:v>
                </c:pt>
                <c:pt idx="27">
                  <c:v>Uttar Pradesh</c:v>
                </c:pt>
                <c:pt idx="28">
                  <c:v>Madhya Pradesh</c:v>
                </c:pt>
                <c:pt idx="29">
                  <c:v>Rajasthan</c:v>
                </c:pt>
                <c:pt idx="30">
                  <c:v>Arunachal Pradesh</c:v>
                </c:pt>
                <c:pt idx="31">
                  <c:v>Bihar</c:v>
                </c:pt>
                <c:pt idx="32">
                  <c:v>Chandigarh</c:v>
                </c:pt>
                <c:pt idx="33">
                  <c:v>Andaman and Nicobar</c:v>
                </c:pt>
                <c:pt idx="34">
                  <c:v>Daman and Diu</c:v>
                </c:pt>
                <c:pt idx="35">
                  <c:v>Lakshadweep</c:v>
                </c:pt>
              </c:strCache>
            </c:strRef>
          </c:cat>
          <c:val>
            <c:numRef>
              <c:f>'Q1-workbook'!$T$41:$T$77</c:f>
              <c:numCache>
                <c:formatCode>General</c:formatCode>
                <c:ptCount val="36"/>
                <c:pt idx="0">
                  <c:v>69258</c:v>
                </c:pt>
                <c:pt idx="1">
                  <c:v>15866</c:v>
                </c:pt>
                <c:pt idx="2">
                  <c:v>9751</c:v>
                </c:pt>
                <c:pt idx="3">
                  <c:v>8056</c:v>
                </c:pt>
                <c:pt idx="4">
                  <c:v>8031</c:v>
                </c:pt>
                <c:pt idx="5">
                  <c:v>5651</c:v>
                </c:pt>
                <c:pt idx="6">
                  <c:v>3741</c:v>
                </c:pt>
                <c:pt idx="7">
                  <c:v>3272</c:v>
                </c:pt>
                <c:pt idx="8">
                  <c:v>3128</c:v>
                </c:pt>
                <c:pt idx="9">
                  <c:v>2534</c:v>
                </c:pt>
                <c:pt idx="10">
                  <c:v>1450</c:v>
                </c:pt>
                <c:pt idx="11">
                  <c:v>1100</c:v>
                </c:pt>
                <c:pt idx="12">
                  <c:v>799</c:v>
                </c:pt>
                <c:pt idx="13">
                  <c:v>361</c:v>
                </c:pt>
                <c:pt idx="14">
                  <c:v>318</c:v>
                </c:pt>
                <c:pt idx="15">
                  <c:v>277</c:v>
                </c:pt>
                <c:pt idx="16">
                  <c:v>275</c:v>
                </c:pt>
                <c:pt idx="17">
                  <c:v>263</c:v>
                </c:pt>
                <c:pt idx="18">
                  <c:v>230</c:v>
                </c:pt>
                <c:pt idx="19">
                  <c:v>226</c:v>
                </c:pt>
                <c:pt idx="20">
                  <c:v>163</c:v>
                </c:pt>
                <c:pt idx="21">
                  <c:v>158</c:v>
                </c:pt>
                <c:pt idx="22">
                  <c:v>154</c:v>
                </c:pt>
                <c:pt idx="23">
                  <c:v>141</c:v>
                </c:pt>
                <c:pt idx="24">
                  <c:v>140</c:v>
                </c:pt>
                <c:pt idx="25">
                  <c:v>121</c:v>
                </c:pt>
                <c:pt idx="26">
                  <c:v>116</c:v>
                </c:pt>
                <c:pt idx="27">
                  <c:v>90</c:v>
                </c:pt>
                <c:pt idx="28">
                  <c:v>75</c:v>
                </c:pt>
                <c:pt idx="29">
                  <c:v>71</c:v>
                </c:pt>
                <c:pt idx="30">
                  <c:v>42</c:v>
                </c:pt>
                <c:pt idx="31">
                  <c:v>29</c:v>
                </c:pt>
                <c:pt idx="32">
                  <c:v>24</c:v>
                </c:pt>
                <c:pt idx="33">
                  <c:v>7</c:v>
                </c:pt>
                <c:pt idx="34">
                  <c:v>0</c:v>
                </c:pt>
                <c:pt idx="35">
                  <c:v>0</c:v>
                </c:pt>
              </c:numCache>
            </c:numRef>
          </c:val>
          <c:extLst>
            <c:ext xmlns:c16="http://schemas.microsoft.com/office/drawing/2014/chart" uri="{C3380CC4-5D6E-409C-BE32-E72D297353CC}">
              <c16:uniqueId val="{00000000-D342-4F7D-92AF-3C61492BC0BC}"/>
            </c:ext>
          </c:extLst>
        </c:ser>
        <c:ser>
          <c:idx val="1"/>
          <c:order val="1"/>
          <c:tx>
            <c:strRef>
              <c:f>'Q1-workbook'!$U$40</c:f>
              <c:strCache>
                <c:ptCount val="1"/>
                <c:pt idx="0">
                  <c:v>Sum of Deaths</c:v>
                </c:pt>
              </c:strCache>
            </c:strRef>
          </c:tx>
          <c:spPr>
            <a:solidFill>
              <a:srgbClr val="FF0000"/>
            </a:solidFill>
            <a:ln>
              <a:noFill/>
            </a:ln>
            <a:effectLst/>
          </c:spPr>
          <c:invertIfNegative val="0"/>
          <c:cat>
            <c:strRef>
              <c:f>'Q1-workbook'!$S$41:$S$77</c:f>
              <c:strCache>
                <c:ptCount val="36"/>
                <c:pt idx="0">
                  <c:v>Kerala</c:v>
                </c:pt>
                <c:pt idx="1">
                  <c:v>Maharashtra</c:v>
                </c:pt>
                <c:pt idx="2">
                  <c:v>Tamil Nadu</c:v>
                </c:pt>
                <c:pt idx="3">
                  <c:v>Karnataka</c:v>
                </c:pt>
                <c:pt idx="4">
                  <c:v>West Bengal</c:v>
                </c:pt>
                <c:pt idx="5">
                  <c:v>Mizoram</c:v>
                </c:pt>
                <c:pt idx="6">
                  <c:v>Telengana</c:v>
                </c:pt>
                <c:pt idx="7">
                  <c:v>Assam</c:v>
                </c:pt>
                <c:pt idx="8">
                  <c:v>Andhra Pradesh</c:v>
                </c:pt>
                <c:pt idx="9">
                  <c:v>Odisha</c:v>
                </c:pt>
                <c:pt idx="10">
                  <c:v>Jammu and Kashmir</c:v>
                </c:pt>
                <c:pt idx="11">
                  <c:v>Himachal Pradesh</c:v>
                </c:pt>
                <c:pt idx="12">
                  <c:v>Manipur</c:v>
                </c:pt>
                <c:pt idx="13">
                  <c:v>Delhi</c:v>
                </c:pt>
                <c:pt idx="14">
                  <c:v>Punjab</c:v>
                </c:pt>
                <c:pt idx="15">
                  <c:v>Meghalaya</c:v>
                </c:pt>
                <c:pt idx="16">
                  <c:v>Puducherry</c:v>
                </c:pt>
                <c:pt idx="17">
                  <c:v>Goa</c:v>
                </c:pt>
                <c:pt idx="18">
                  <c:v>Chhattisgarh</c:v>
                </c:pt>
                <c:pt idx="19">
                  <c:v>Gujarat</c:v>
                </c:pt>
                <c:pt idx="20">
                  <c:v>Nagaland</c:v>
                </c:pt>
                <c:pt idx="21">
                  <c:v>Uttarakhand</c:v>
                </c:pt>
                <c:pt idx="22">
                  <c:v>Ladakh</c:v>
                </c:pt>
                <c:pt idx="23">
                  <c:v>Jharkhand</c:v>
                </c:pt>
                <c:pt idx="24">
                  <c:v>Haryana</c:v>
                </c:pt>
                <c:pt idx="25">
                  <c:v>Sikkim</c:v>
                </c:pt>
                <c:pt idx="26">
                  <c:v>Tripura</c:v>
                </c:pt>
                <c:pt idx="27">
                  <c:v>Uttar Pradesh</c:v>
                </c:pt>
                <c:pt idx="28">
                  <c:v>Madhya Pradesh</c:v>
                </c:pt>
                <c:pt idx="29">
                  <c:v>Rajasthan</c:v>
                </c:pt>
                <c:pt idx="30">
                  <c:v>Arunachal Pradesh</c:v>
                </c:pt>
                <c:pt idx="31">
                  <c:v>Bihar</c:v>
                </c:pt>
                <c:pt idx="32">
                  <c:v>Chandigarh</c:v>
                </c:pt>
                <c:pt idx="33">
                  <c:v>Andaman and Nicobar</c:v>
                </c:pt>
                <c:pt idx="34">
                  <c:v>Daman and Diu</c:v>
                </c:pt>
                <c:pt idx="35">
                  <c:v>Lakshadweep</c:v>
                </c:pt>
              </c:strCache>
            </c:strRef>
          </c:cat>
          <c:val>
            <c:numRef>
              <c:f>'Q1-workbook'!$U$41:$U$77</c:f>
              <c:numCache>
                <c:formatCode>General</c:formatCode>
                <c:ptCount val="36"/>
                <c:pt idx="0">
                  <c:v>35685</c:v>
                </c:pt>
                <c:pt idx="1">
                  <c:v>140565</c:v>
                </c:pt>
                <c:pt idx="2">
                  <c:v>36273</c:v>
                </c:pt>
                <c:pt idx="3">
                  <c:v>38143</c:v>
                </c:pt>
                <c:pt idx="4">
                  <c:v>19307</c:v>
                </c:pt>
                <c:pt idx="5">
                  <c:v>459</c:v>
                </c:pt>
                <c:pt idx="6">
                  <c:v>3973</c:v>
                </c:pt>
                <c:pt idx="7">
                  <c:v>6047</c:v>
                </c:pt>
                <c:pt idx="8">
                  <c:v>14412</c:v>
                </c:pt>
                <c:pt idx="9">
                  <c:v>8375</c:v>
                </c:pt>
                <c:pt idx="10">
                  <c:v>4448</c:v>
                </c:pt>
                <c:pt idx="11">
                  <c:v>3812</c:v>
                </c:pt>
                <c:pt idx="12">
                  <c:v>1946</c:v>
                </c:pt>
                <c:pt idx="13">
                  <c:v>25093</c:v>
                </c:pt>
                <c:pt idx="14">
                  <c:v>16571</c:v>
                </c:pt>
                <c:pt idx="15">
                  <c:v>1462</c:v>
                </c:pt>
                <c:pt idx="16">
                  <c:v>1863</c:v>
                </c:pt>
                <c:pt idx="17">
                  <c:v>3374</c:v>
                </c:pt>
                <c:pt idx="18">
                  <c:v>13588</c:v>
                </c:pt>
                <c:pt idx="19">
                  <c:v>10090</c:v>
                </c:pt>
                <c:pt idx="20">
                  <c:v>692</c:v>
                </c:pt>
                <c:pt idx="21">
                  <c:v>7403</c:v>
                </c:pt>
                <c:pt idx="22">
                  <c:v>211</c:v>
                </c:pt>
                <c:pt idx="23">
                  <c:v>5138</c:v>
                </c:pt>
                <c:pt idx="24">
                  <c:v>10050</c:v>
                </c:pt>
                <c:pt idx="25">
                  <c:v>400</c:v>
                </c:pt>
                <c:pt idx="26">
                  <c:v>817</c:v>
                </c:pt>
                <c:pt idx="27">
                  <c:v>22909</c:v>
                </c:pt>
                <c:pt idx="28">
                  <c:v>10524</c:v>
                </c:pt>
                <c:pt idx="29">
                  <c:v>8954</c:v>
                </c:pt>
                <c:pt idx="30">
                  <c:v>280</c:v>
                </c:pt>
                <c:pt idx="31">
                  <c:v>9662</c:v>
                </c:pt>
                <c:pt idx="32">
                  <c:v>820</c:v>
                </c:pt>
                <c:pt idx="33">
                  <c:v>129</c:v>
                </c:pt>
                <c:pt idx="34">
                  <c:v>4</c:v>
                </c:pt>
                <c:pt idx="35">
                  <c:v>51</c:v>
                </c:pt>
              </c:numCache>
            </c:numRef>
          </c:val>
          <c:extLst>
            <c:ext xmlns:c16="http://schemas.microsoft.com/office/drawing/2014/chart" uri="{C3380CC4-5D6E-409C-BE32-E72D297353CC}">
              <c16:uniqueId val="{00000001-D342-4F7D-92AF-3C61492BC0BC}"/>
            </c:ext>
          </c:extLst>
        </c:ser>
        <c:dLbls>
          <c:showLegendKey val="0"/>
          <c:showVal val="0"/>
          <c:showCatName val="0"/>
          <c:showSerName val="0"/>
          <c:showPercent val="0"/>
          <c:showBubbleSize val="0"/>
        </c:dLbls>
        <c:gapWidth val="219"/>
        <c:overlap val="-27"/>
        <c:axId val="1088132096"/>
        <c:axId val="772823808"/>
      </c:barChart>
      <c:catAx>
        <c:axId val="108813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823808"/>
        <c:crosses val="autoZero"/>
        <c:auto val="1"/>
        <c:lblAlgn val="ctr"/>
        <c:lblOffset val="100"/>
        <c:noMultiLvlLbl val="0"/>
      </c:catAx>
      <c:valAx>
        <c:axId val="77282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132096"/>
        <c:crosses val="autoZero"/>
        <c:crossBetween val="between"/>
      </c:valAx>
      <c:spPr>
        <a:noFill/>
        <a:ln>
          <a:noFill/>
        </a:ln>
        <a:effectLst/>
      </c:spPr>
    </c:plotArea>
    <c:legend>
      <c:legendPos val="t"/>
      <c:layout>
        <c:manualLayout>
          <c:xMode val="edge"/>
          <c:yMode val="edge"/>
          <c:x val="0.15848668257609819"/>
          <c:y val="9.9775611537035069E-2"/>
          <c:w val="0.60493976320309883"/>
          <c:h val="0.121546747494867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Assignment 4.xlsx]Q1a!PivotTable13</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Q1a!$T$81</c:f>
              <c:strCache>
                <c:ptCount val="1"/>
                <c:pt idx="0">
                  <c:v>Sum of Total Cases</c:v>
                </c:pt>
              </c:strCache>
            </c:strRef>
          </c:tx>
          <c:spPr>
            <a:solidFill>
              <a:schemeClr val="accent4">
                <a:lumMod val="60000"/>
                <a:lumOff val="40000"/>
              </a:schemeClr>
            </a:solidFill>
            <a:ln>
              <a:noFill/>
            </a:ln>
            <a:effectLst/>
          </c:spPr>
          <c:invertIfNegative val="0"/>
          <c:cat>
            <c:strRef>
              <c:f>Q1a!$S$82:$S$118</c:f>
              <c:strCache>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Cache>
            </c:strRef>
          </c:cat>
          <c:val>
            <c:numRef>
              <c:f>Q1a!$T$82:$T$118</c:f>
              <c:numCache>
                <c:formatCode>General</c:formatCode>
                <c:ptCount val="36"/>
                <c:pt idx="0">
                  <c:v>7670</c:v>
                </c:pt>
                <c:pt idx="1">
                  <c:v>2069770</c:v>
                </c:pt>
                <c:pt idx="2">
                  <c:v>55216</c:v>
                </c:pt>
                <c:pt idx="3">
                  <c:v>613784</c:v>
                </c:pt>
                <c:pt idx="4">
                  <c:v>726153</c:v>
                </c:pt>
                <c:pt idx="5">
                  <c:v>65380</c:v>
                </c:pt>
                <c:pt idx="6">
                  <c:v>1006326</c:v>
                </c:pt>
                <c:pt idx="7">
                  <c:v>10682</c:v>
                </c:pt>
                <c:pt idx="8">
                  <c:v>1440388</c:v>
                </c:pt>
                <c:pt idx="9">
                  <c:v>178467</c:v>
                </c:pt>
                <c:pt idx="10">
                  <c:v>826924</c:v>
                </c:pt>
                <c:pt idx="11">
                  <c:v>771420</c:v>
                </c:pt>
                <c:pt idx="12">
                  <c:v>225712</c:v>
                </c:pt>
                <c:pt idx="13">
                  <c:v>334006</c:v>
                </c:pt>
                <c:pt idx="14">
                  <c:v>348992</c:v>
                </c:pt>
                <c:pt idx="15">
                  <c:v>2991614</c:v>
                </c:pt>
                <c:pt idx="16">
                  <c:v>5055224</c:v>
                </c:pt>
                <c:pt idx="17">
                  <c:v>21148</c:v>
                </c:pt>
                <c:pt idx="18">
                  <c:v>10365</c:v>
                </c:pt>
                <c:pt idx="19">
                  <c:v>792956</c:v>
                </c:pt>
                <c:pt idx="20">
                  <c:v>6623344</c:v>
                </c:pt>
                <c:pt idx="21">
                  <c:v>124432</c:v>
                </c:pt>
                <c:pt idx="22">
                  <c:v>84013</c:v>
                </c:pt>
                <c:pt idx="23">
                  <c:v>128604</c:v>
                </c:pt>
                <c:pt idx="24">
                  <c:v>31978</c:v>
                </c:pt>
                <c:pt idx="25">
                  <c:v>1045209</c:v>
                </c:pt>
                <c:pt idx="26">
                  <c:v>128401</c:v>
                </c:pt>
                <c:pt idx="27">
                  <c:v>602778</c:v>
                </c:pt>
                <c:pt idx="28">
                  <c:v>954503</c:v>
                </c:pt>
                <c:pt idx="29">
                  <c:v>32096</c:v>
                </c:pt>
                <c:pt idx="30">
                  <c:v>2714025</c:v>
                </c:pt>
                <c:pt idx="31">
                  <c:v>673469</c:v>
                </c:pt>
                <c:pt idx="32">
                  <c:v>84665</c:v>
                </c:pt>
                <c:pt idx="33">
                  <c:v>1710261</c:v>
                </c:pt>
                <c:pt idx="34">
                  <c:v>344014</c:v>
                </c:pt>
                <c:pt idx="35">
                  <c:v>1603318</c:v>
                </c:pt>
              </c:numCache>
            </c:numRef>
          </c:val>
          <c:extLst>
            <c:ext xmlns:c16="http://schemas.microsoft.com/office/drawing/2014/chart" uri="{C3380CC4-5D6E-409C-BE32-E72D297353CC}">
              <c16:uniqueId val="{00000000-032C-4F95-B78A-9EA48E8E93D5}"/>
            </c:ext>
          </c:extLst>
        </c:ser>
        <c:ser>
          <c:idx val="1"/>
          <c:order val="1"/>
          <c:tx>
            <c:strRef>
              <c:f>Q1a!$U$81</c:f>
              <c:strCache>
                <c:ptCount val="1"/>
                <c:pt idx="0">
                  <c:v>Sum of Discharged</c:v>
                </c:pt>
              </c:strCache>
            </c:strRef>
          </c:tx>
          <c:spPr>
            <a:solidFill>
              <a:schemeClr val="accent6">
                <a:lumMod val="40000"/>
                <a:lumOff val="60000"/>
              </a:schemeClr>
            </a:solidFill>
            <a:ln>
              <a:noFill/>
            </a:ln>
            <a:effectLst/>
          </c:spPr>
          <c:invertIfNegative val="0"/>
          <c:cat>
            <c:strRef>
              <c:f>Q1a!$S$82:$S$118</c:f>
              <c:strCache>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Cache>
            </c:strRef>
          </c:cat>
          <c:val>
            <c:numRef>
              <c:f>Q1a!$U$82:$U$118</c:f>
              <c:numCache>
                <c:formatCode>General</c:formatCode>
                <c:ptCount val="36"/>
                <c:pt idx="0">
                  <c:v>7534</c:v>
                </c:pt>
                <c:pt idx="1">
                  <c:v>2052230</c:v>
                </c:pt>
                <c:pt idx="2">
                  <c:v>54894</c:v>
                </c:pt>
                <c:pt idx="3">
                  <c:v>604465</c:v>
                </c:pt>
                <c:pt idx="4">
                  <c:v>716462</c:v>
                </c:pt>
                <c:pt idx="5">
                  <c:v>64536</c:v>
                </c:pt>
                <c:pt idx="6">
                  <c:v>992508</c:v>
                </c:pt>
                <c:pt idx="7">
                  <c:v>10678</c:v>
                </c:pt>
                <c:pt idx="8">
                  <c:v>1414934</c:v>
                </c:pt>
                <c:pt idx="9">
                  <c:v>174830</c:v>
                </c:pt>
                <c:pt idx="10">
                  <c:v>816608</c:v>
                </c:pt>
                <c:pt idx="11">
                  <c:v>761230</c:v>
                </c:pt>
                <c:pt idx="12">
                  <c:v>220800</c:v>
                </c:pt>
                <c:pt idx="13">
                  <c:v>328108</c:v>
                </c:pt>
                <c:pt idx="14">
                  <c:v>343713</c:v>
                </c:pt>
                <c:pt idx="15">
                  <c:v>2945415</c:v>
                </c:pt>
                <c:pt idx="16">
                  <c:v>4950281</c:v>
                </c:pt>
                <c:pt idx="17">
                  <c:v>20783</c:v>
                </c:pt>
                <c:pt idx="18">
                  <c:v>10314</c:v>
                </c:pt>
                <c:pt idx="19">
                  <c:v>782357</c:v>
                </c:pt>
                <c:pt idx="20">
                  <c:v>6466913</c:v>
                </c:pt>
                <c:pt idx="21">
                  <c:v>121687</c:v>
                </c:pt>
                <c:pt idx="22">
                  <c:v>82274</c:v>
                </c:pt>
                <c:pt idx="23">
                  <c:v>122494</c:v>
                </c:pt>
                <c:pt idx="24">
                  <c:v>31123</c:v>
                </c:pt>
                <c:pt idx="25">
                  <c:v>1034300</c:v>
                </c:pt>
                <c:pt idx="26">
                  <c:v>126263</c:v>
                </c:pt>
                <c:pt idx="27">
                  <c:v>585889</c:v>
                </c:pt>
                <c:pt idx="28">
                  <c:v>945478</c:v>
                </c:pt>
                <c:pt idx="29">
                  <c:v>31575</c:v>
                </c:pt>
                <c:pt idx="30">
                  <c:v>2668001</c:v>
                </c:pt>
                <c:pt idx="31">
                  <c:v>665755</c:v>
                </c:pt>
                <c:pt idx="32">
                  <c:v>83732</c:v>
                </c:pt>
                <c:pt idx="33">
                  <c:v>1687262</c:v>
                </c:pt>
                <c:pt idx="34">
                  <c:v>336453</c:v>
                </c:pt>
                <c:pt idx="35">
                  <c:v>1575980</c:v>
                </c:pt>
              </c:numCache>
            </c:numRef>
          </c:val>
          <c:extLst>
            <c:ext xmlns:c16="http://schemas.microsoft.com/office/drawing/2014/chart" uri="{C3380CC4-5D6E-409C-BE32-E72D297353CC}">
              <c16:uniqueId val="{00000001-032C-4F95-B78A-9EA48E8E93D5}"/>
            </c:ext>
          </c:extLst>
        </c:ser>
        <c:dLbls>
          <c:showLegendKey val="0"/>
          <c:showVal val="0"/>
          <c:showCatName val="0"/>
          <c:showSerName val="0"/>
          <c:showPercent val="0"/>
          <c:showBubbleSize val="0"/>
        </c:dLbls>
        <c:gapWidth val="219"/>
        <c:overlap val="-27"/>
        <c:axId val="1088134144"/>
        <c:axId val="860985536"/>
      </c:barChart>
      <c:catAx>
        <c:axId val="108813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985536"/>
        <c:crosses val="autoZero"/>
        <c:auto val="1"/>
        <c:lblAlgn val="ctr"/>
        <c:lblOffset val="100"/>
        <c:noMultiLvlLbl val="0"/>
      </c:catAx>
      <c:valAx>
        <c:axId val="86098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1341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[Prasad_lomte_Lab_4.xlsx]Q1-workbook!PivotTable9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'Q1-workbook'!$G$5</c:f>
              <c:strCache>
                <c:ptCount val="1"/>
                <c:pt idx="0">
                  <c:v>Total</c:v>
                </c:pt>
              </c:strCache>
            </c:strRef>
          </c:tx>
          <c:spPr>
            <a:solidFill>
              <a:schemeClr val="accent1"/>
            </a:solidFill>
            <a:ln>
              <a:noFill/>
            </a:ln>
            <a:effectLst/>
          </c:spPr>
          <c:invertIfNegative val="0"/>
          <c:cat>
            <c:strRef>
              <c:f>'Q1-workbook'!$F$6:$F$42</c:f>
              <c:strCache>
                <c:ptCount val="36"/>
                <c:pt idx="0">
                  <c:v>Punjab</c:v>
                </c:pt>
                <c:pt idx="1">
                  <c:v>Nagaland</c:v>
                </c:pt>
                <c:pt idx="2">
                  <c:v>Uttarakhand</c:v>
                </c:pt>
                <c:pt idx="3">
                  <c:v>Maharashtra</c:v>
                </c:pt>
                <c:pt idx="4">
                  <c:v>Goa</c:v>
                </c:pt>
                <c:pt idx="5">
                  <c:v>Meghalaya</c:v>
                </c:pt>
                <c:pt idx="6">
                  <c:v>Delhi</c:v>
                </c:pt>
                <c:pt idx="7">
                  <c:v>Himachal Pradesh</c:v>
                </c:pt>
                <c:pt idx="8">
                  <c:v>Andaman and Nicobar</c:v>
                </c:pt>
                <c:pt idx="9">
                  <c:v>Manipur</c:v>
                </c:pt>
                <c:pt idx="10">
                  <c:v>Jharkhand</c:v>
                </c:pt>
                <c:pt idx="11">
                  <c:v>Puducherry</c:v>
                </c:pt>
                <c:pt idx="12">
                  <c:v>Chhattisgarh</c:v>
                </c:pt>
                <c:pt idx="13">
                  <c:v>Tamil Nadu</c:v>
                </c:pt>
                <c:pt idx="14">
                  <c:v>Uttar Pradesh</c:v>
                </c:pt>
                <c:pt idx="15">
                  <c:v>Jammu and Kashmir</c:v>
                </c:pt>
                <c:pt idx="16">
                  <c:v>Madhya Pradesh</c:v>
                </c:pt>
                <c:pt idx="17">
                  <c:v>Bihar</c:v>
                </c:pt>
                <c:pt idx="18">
                  <c:v>Haryana</c:v>
                </c:pt>
                <c:pt idx="19">
                  <c:v>Karnataka</c:v>
                </c:pt>
                <c:pt idx="20">
                  <c:v>Chandigarh</c:v>
                </c:pt>
                <c:pt idx="21">
                  <c:v>Sikkim</c:v>
                </c:pt>
                <c:pt idx="22">
                  <c:v>Gujarat</c:v>
                </c:pt>
                <c:pt idx="23">
                  <c:v>West Bengal</c:v>
                </c:pt>
                <c:pt idx="24">
                  <c:v>Ladakh</c:v>
                </c:pt>
                <c:pt idx="25">
                  <c:v>Assam</c:v>
                </c:pt>
                <c:pt idx="26">
                  <c:v>Tripura</c:v>
                </c:pt>
                <c:pt idx="27">
                  <c:v>Rajasthan</c:v>
                </c:pt>
                <c:pt idx="28">
                  <c:v>Odisha</c:v>
                </c:pt>
                <c:pt idx="29">
                  <c:v>Kerala</c:v>
                </c:pt>
                <c:pt idx="30">
                  <c:v>Andhra Pradesh</c:v>
                </c:pt>
                <c:pt idx="31">
                  <c:v>Telengana</c:v>
                </c:pt>
                <c:pt idx="32">
                  <c:v>Arunachal Pradesh</c:v>
                </c:pt>
                <c:pt idx="33">
                  <c:v>Lakshadweep</c:v>
                </c:pt>
                <c:pt idx="34">
                  <c:v>Mizoram</c:v>
                </c:pt>
                <c:pt idx="35">
                  <c:v>Daman and Diu</c:v>
                </c:pt>
              </c:strCache>
            </c:strRef>
          </c:cat>
          <c:val>
            <c:numRef>
              <c:f>'Q1-workbook'!$G$6:$G$42</c:f>
              <c:numCache>
                <c:formatCode>General</c:formatCode>
                <c:ptCount val="36"/>
                <c:pt idx="0">
                  <c:v>2.75</c:v>
                </c:pt>
                <c:pt idx="1">
                  <c:v>2.16</c:v>
                </c:pt>
                <c:pt idx="2">
                  <c:v>2.15</c:v>
                </c:pt>
                <c:pt idx="3">
                  <c:v>2.12</c:v>
                </c:pt>
                <c:pt idx="4">
                  <c:v>1.89</c:v>
                </c:pt>
                <c:pt idx="5">
                  <c:v>1.74</c:v>
                </c:pt>
                <c:pt idx="6">
                  <c:v>1.74</c:v>
                </c:pt>
                <c:pt idx="7">
                  <c:v>1.69</c:v>
                </c:pt>
                <c:pt idx="8">
                  <c:v>1.68</c:v>
                </c:pt>
                <c:pt idx="9">
                  <c:v>1.56</c:v>
                </c:pt>
                <c:pt idx="10">
                  <c:v>1.47</c:v>
                </c:pt>
                <c:pt idx="11">
                  <c:v>1.45</c:v>
                </c:pt>
                <c:pt idx="12">
                  <c:v>1.35</c:v>
                </c:pt>
                <c:pt idx="13">
                  <c:v>1.34</c:v>
                </c:pt>
                <c:pt idx="14">
                  <c:v>1.34</c:v>
                </c:pt>
                <c:pt idx="15">
                  <c:v>1.33</c:v>
                </c:pt>
                <c:pt idx="16">
                  <c:v>1.33</c:v>
                </c:pt>
                <c:pt idx="17">
                  <c:v>1.33</c:v>
                </c:pt>
                <c:pt idx="18">
                  <c:v>1.3</c:v>
                </c:pt>
                <c:pt idx="19">
                  <c:v>1.27</c:v>
                </c:pt>
                <c:pt idx="20">
                  <c:v>1.25</c:v>
                </c:pt>
                <c:pt idx="21">
                  <c:v>1.25</c:v>
                </c:pt>
                <c:pt idx="22">
                  <c:v>1.22</c:v>
                </c:pt>
                <c:pt idx="23">
                  <c:v>1.2</c:v>
                </c:pt>
                <c:pt idx="24">
                  <c:v>1</c:v>
                </c:pt>
                <c:pt idx="25">
                  <c:v>0.99</c:v>
                </c:pt>
                <c:pt idx="26">
                  <c:v>0.96</c:v>
                </c:pt>
                <c:pt idx="27">
                  <c:v>0.94</c:v>
                </c:pt>
                <c:pt idx="28">
                  <c:v>0.8</c:v>
                </c:pt>
                <c:pt idx="29">
                  <c:v>0.71</c:v>
                </c:pt>
                <c:pt idx="30">
                  <c:v>0.7</c:v>
                </c:pt>
                <c:pt idx="31">
                  <c:v>0.59</c:v>
                </c:pt>
                <c:pt idx="32">
                  <c:v>0.51</c:v>
                </c:pt>
                <c:pt idx="33">
                  <c:v>0.49</c:v>
                </c:pt>
                <c:pt idx="34">
                  <c:v>0.36</c:v>
                </c:pt>
                <c:pt idx="35">
                  <c:v>0.04</c:v>
                </c:pt>
              </c:numCache>
            </c:numRef>
          </c:val>
          <c:extLst>
            <c:ext xmlns:c16="http://schemas.microsoft.com/office/drawing/2014/chart" uri="{C3380CC4-5D6E-409C-BE32-E72D297353CC}">
              <c16:uniqueId val="{00000000-747E-462C-BBC1-48F15418FF13}"/>
            </c:ext>
          </c:extLst>
        </c:ser>
        <c:dLbls>
          <c:showLegendKey val="0"/>
          <c:showVal val="0"/>
          <c:showCatName val="0"/>
          <c:showSerName val="0"/>
          <c:showPercent val="0"/>
          <c:showBubbleSize val="0"/>
        </c:dLbls>
        <c:gapWidth val="182"/>
        <c:axId val="1202117120"/>
        <c:axId val="860984960"/>
      </c:barChart>
      <c:catAx>
        <c:axId val="1202117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984960"/>
        <c:crosses val="autoZero"/>
        <c:auto val="1"/>
        <c:lblAlgn val="ctr"/>
        <c:lblOffset val="100"/>
        <c:noMultiLvlLbl val="0"/>
      </c:catAx>
      <c:valAx>
        <c:axId val="8609849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117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[Prasad_lomte_Lab_4.xlsx]Q1-workbook!PivotTable10</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'Q1-workbook'!$G$45</c:f>
              <c:strCache>
                <c:ptCount val="1"/>
                <c:pt idx="0">
                  <c:v>Total</c:v>
                </c:pt>
              </c:strCache>
            </c:strRef>
          </c:tx>
          <c:spPr>
            <a:solidFill>
              <a:schemeClr val="accent1"/>
            </a:solidFill>
            <a:ln>
              <a:noFill/>
            </a:ln>
            <a:effectLst/>
          </c:spPr>
          <c:invertIfNegative val="0"/>
          <c:cat>
            <c:strRef>
              <c:f>'Q1-workbook'!$F$46:$F$82</c:f>
              <c:strCache>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Cache>
            </c:strRef>
          </c:cat>
          <c:val>
            <c:numRef>
              <c:f>'Q1-workbook'!$G$46:$G$82</c:f>
              <c:numCache>
                <c:formatCode>General</c:formatCode>
                <c:ptCount val="36"/>
                <c:pt idx="0">
                  <c:v>98.23</c:v>
                </c:pt>
                <c:pt idx="1">
                  <c:v>99.15</c:v>
                </c:pt>
                <c:pt idx="2">
                  <c:v>99.42</c:v>
                </c:pt>
                <c:pt idx="3">
                  <c:v>98.48</c:v>
                </c:pt>
                <c:pt idx="4">
                  <c:v>98.67</c:v>
                </c:pt>
                <c:pt idx="5">
                  <c:v>98.71</c:v>
                </c:pt>
                <c:pt idx="6">
                  <c:v>98.63</c:v>
                </c:pt>
                <c:pt idx="7">
                  <c:v>99.96</c:v>
                </c:pt>
                <c:pt idx="8">
                  <c:v>98.23</c:v>
                </c:pt>
                <c:pt idx="9">
                  <c:v>97.96</c:v>
                </c:pt>
                <c:pt idx="10">
                  <c:v>98.75</c:v>
                </c:pt>
                <c:pt idx="11">
                  <c:v>98.68</c:v>
                </c:pt>
                <c:pt idx="12">
                  <c:v>97.82</c:v>
                </c:pt>
                <c:pt idx="13">
                  <c:v>98.23</c:v>
                </c:pt>
                <c:pt idx="14">
                  <c:v>98.49</c:v>
                </c:pt>
                <c:pt idx="15">
                  <c:v>98.46</c:v>
                </c:pt>
                <c:pt idx="16">
                  <c:v>97.92</c:v>
                </c:pt>
                <c:pt idx="17">
                  <c:v>98.27</c:v>
                </c:pt>
                <c:pt idx="18">
                  <c:v>99.51</c:v>
                </c:pt>
                <c:pt idx="19">
                  <c:v>98.66</c:v>
                </c:pt>
                <c:pt idx="20">
                  <c:v>97.64</c:v>
                </c:pt>
                <c:pt idx="21">
                  <c:v>97.79</c:v>
                </c:pt>
                <c:pt idx="22">
                  <c:v>97.93</c:v>
                </c:pt>
                <c:pt idx="23">
                  <c:v>95.25</c:v>
                </c:pt>
                <c:pt idx="24">
                  <c:v>97.33</c:v>
                </c:pt>
                <c:pt idx="25">
                  <c:v>98.96</c:v>
                </c:pt>
                <c:pt idx="26">
                  <c:v>98.33</c:v>
                </c:pt>
                <c:pt idx="27">
                  <c:v>97.2</c:v>
                </c:pt>
                <c:pt idx="28">
                  <c:v>99.05</c:v>
                </c:pt>
                <c:pt idx="29">
                  <c:v>98.38</c:v>
                </c:pt>
                <c:pt idx="30">
                  <c:v>98.3</c:v>
                </c:pt>
                <c:pt idx="31">
                  <c:v>98.85</c:v>
                </c:pt>
                <c:pt idx="32">
                  <c:v>98.9</c:v>
                </c:pt>
                <c:pt idx="33">
                  <c:v>98.66</c:v>
                </c:pt>
                <c:pt idx="34">
                  <c:v>97.8</c:v>
                </c:pt>
                <c:pt idx="35">
                  <c:v>98.29</c:v>
                </c:pt>
              </c:numCache>
            </c:numRef>
          </c:val>
          <c:extLst>
            <c:ext xmlns:c16="http://schemas.microsoft.com/office/drawing/2014/chart" uri="{C3380CC4-5D6E-409C-BE32-E72D297353CC}">
              <c16:uniqueId val="{00000000-D50A-49A9-A50E-C55DD9BA51D8}"/>
            </c:ext>
          </c:extLst>
        </c:ser>
        <c:dLbls>
          <c:showLegendKey val="0"/>
          <c:showVal val="0"/>
          <c:showCatName val="0"/>
          <c:showSerName val="0"/>
          <c:showPercent val="0"/>
          <c:showBubbleSize val="0"/>
        </c:dLbls>
        <c:gapWidth val="182"/>
        <c:axId val="1202553344"/>
        <c:axId val="861186880"/>
      </c:barChart>
      <c:catAx>
        <c:axId val="1202553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186880"/>
        <c:crosses val="autoZero"/>
        <c:auto val="1"/>
        <c:lblAlgn val="ctr"/>
        <c:lblOffset val="100"/>
        <c:noMultiLvlLbl val="0"/>
      </c:catAx>
      <c:valAx>
        <c:axId val="861186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55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[Prasad_lomte_Lab_4.xlsx]Q1-workbook!PivotTable11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Cases By</a:t>
            </a:r>
            <a:r>
              <a:rPr lang="en-IN" baseline="0"/>
              <a:t> Zone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'Q1-workbook'!$T$23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10-4695-9460-1BF999445A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10-4695-9460-1BF999445A1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D10-4695-9460-1BF999445A1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D10-4695-9460-1BF999445A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'Q1-workbook'!$S$24:$S$28</c:f>
              <c:strCache>
                <c:ptCount val="4"/>
                <c:pt idx="0">
                  <c:v>East</c:v>
                </c:pt>
                <c:pt idx="1">
                  <c:v>North</c:v>
                </c:pt>
                <c:pt idx="2">
                  <c:v>South</c:v>
                </c:pt>
                <c:pt idx="3">
                  <c:v>West</c:v>
                </c:pt>
              </c:strCache>
            </c:strRef>
          </c:cat>
          <c:val>
            <c:numRef>
              <c:f>'Q1-workbook'!$T$24:$T$28</c:f>
              <c:numCache>
                <c:formatCode>General</c:formatCode>
                <c:ptCount val="4"/>
                <c:pt idx="0">
                  <c:v>5884786</c:v>
                </c:pt>
                <c:pt idx="1">
                  <c:v>5515107</c:v>
                </c:pt>
                <c:pt idx="2">
                  <c:v>13650538</c:v>
                </c:pt>
                <c:pt idx="3">
                  <c:v>9386876</c:v>
                </c:pt>
              </c:numCache>
            </c:numRef>
          </c:val>
          <c:extLst>
            <c:ext xmlns:c16="http://schemas.microsoft.com/office/drawing/2014/chart" uri="{C3380CC4-5D6E-409C-BE32-E72D297353CC}">
              <c16:uniqueId val="{00000008-DD10-4695-9460-1BF999445A1E}"/>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[Prasad_lomte_Lab_4.xlsx]Q1-workbook!PivotTable12</c:name>
    <c:fmtId val="24"/>
  </c:pivotSource>
  <c:chart>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'Q1-workbook'!$T$40</c:f>
              <c:strCache>
                <c:ptCount val="1"/>
                <c:pt idx="0">
                  <c:v>Sum of Active</c:v>
                </c:pt>
              </c:strCache>
            </c:strRef>
          </c:tx>
          <c:spPr>
            <a:solidFill>
              <a:schemeClr val="accent1"/>
            </a:solidFill>
            <a:ln>
              <a:noFill/>
            </a:ln>
            <a:effectLst/>
          </c:spPr>
          <c:invertIfNegative val="0"/>
          <c:cat>
            <c:strRef>
              <c:f>'Q1-workbook'!$S$41:$S$77</c:f>
              <c:strCache>
                <c:ptCount val="36"/>
                <c:pt idx="0">
                  <c:v>Kerala</c:v>
                </c:pt>
                <c:pt idx="1">
                  <c:v>Maharashtra</c:v>
                </c:pt>
                <c:pt idx="2">
                  <c:v>Tamil Nadu</c:v>
                </c:pt>
                <c:pt idx="3">
                  <c:v>Karnataka</c:v>
                </c:pt>
                <c:pt idx="4">
                  <c:v>West Bengal</c:v>
                </c:pt>
                <c:pt idx="5">
                  <c:v>Mizoram</c:v>
                </c:pt>
                <c:pt idx="6">
                  <c:v>Telengana</c:v>
                </c:pt>
                <c:pt idx="7">
                  <c:v>Assam</c:v>
                </c:pt>
                <c:pt idx="8">
                  <c:v>Andhra Pradesh</c:v>
                </c:pt>
                <c:pt idx="9">
                  <c:v>Odisha</c:v>
                </c:pt>
                <c:pt idx="10">
                  <c:v>Jammu and Kashmir</c:v>
                </c:pt>
                <c:pt idx="11">
                  <c:v>Himachal Pradesh</c:v>
                </c:pt>
                <c:pt idx="12">
                  <c:v>Manipur</c:v>
                </c:pt>
                <c:pt idx="13">
                  <c:v>Delhi</c:v>
                </c:pt>
                <c:pt idx="14">
                  <c:v>Punjab</c:v>
                </c:pt>
                <c:pt idx="15">
                  <c:v>Meghalaya</c:v>
                </c:pt>
                <c:pt idx="16">
                  <c:v>Puducherry</c:v>
                </c:pt>
                <c:pt idx="17">
                  <c:v>Goa</c:v>
                </c:pt>
                <c:pt idx="18">
                  <c:v>Chhattisgarh</c:v>
                </c:pt>
                <c:pt idx="19">
                  <c:v>Gujarat</c:v>
                </c:pt>
                <c:pt idx="20">
                  <c:v>Nagaland</c:v>
                </c:pt>
                <c:pt idx="21">
                  <c:v>Uttarakhand</c:v>
                </c:pt>
                <c:pt idx="22">
                  <c:v>Ladakh</c:v>
                </c:pt>
                <c:pt idx="23">
                  <c:v>Jharkhand</c:v>
                </c:pt>
                <c:pt idx="24">
                  <c:v>Haryana</c:v>
                </c:pt>
                <c:pt idx="25">
                  <c:v>Sikkim</c:v>
                </c:pt>
                <c:pt idx="26">
                  <c:v>Tripura</c:v>
                </c:pt>
                <c:pt idx="27">
                  <c:v>Uttar Pradesh</c:v>
                </c:pt>
                <c:pt idx="28">
                  <c:v>Madhya Pradesh</c:v>
                </c:pt>
                <c:pt idx="29">
                  <c:v>Rajasthan</c:v>
                </c:pt>
                <c:pt idx="30">
                  <c:v>Arunachal Pradesh</c:v>
                </c:pt>
                <c:pt idx="31">
                  <c:v>Bihar</c:v>
                </c:pt>
                <c:pt idx="32">
                  <c:v>Chandigarh</c:v>
                </c:pt>
                <c:pt idx="33">
                  <c:v>Andaman and Nicobar</c:v>
                </c:pt>
                <c:pt idx="34">
                  <c:v>Daman and Diu</c:v>
                </c:pt>
                <c:pt idx="35">
                  <c:v>Lakshadweep</c:v>
                </c:pt>
              </c:strCache>
            </c:strRef>
          </c:cat>
          <c:val>
            <c:numRef>
              <c:f>'Q1-workbook'!$T$41:$T$77</c:f>
              <c:numCache>
                <c:formatCode>General</c:formatCode>
                <c:ptCount val="36"/>
                <c:pt idx="0">
                  <c:v>69258</c:v>
                </c:pt>
                <c:pt idx="1">
                  <c:v>15866</c:v>
                </c:pt>
                <c:pt idx="2">
                  <c:v>9751</c:v>
                </c:pt>
                <c:pt idx="3">
                  <c:v>8056</c:v>
                </c:pt>
                <c:pt idx="4">
                  <c:v>8031</c:v>
                </c:pt>
                <c:pt idx="5">
                  <c:v>5651</c:v>
                </c:pt>
                <c:pt idx="6">
                  <c:v>3741</c:v>
                </c:pt>
                <c:pt idx="7">
                  <c:v>3272</c:v>
                </c:pt>
                <c:pt idx="8">
                  <c:v>3128</c:v>
                </c:pt>
                <c:pt idx="9">
                  <c:v>2534</c:v>
                </c:pt>
                <c:pt idx="10">
                  <c:v>1450</c:v>
                </c:pt>
                <c:pt idx="11">
                  <c:v>1100</c:v>
                </c:pt>
                <c:pt idx="12">
                  <c:v>799</c:v>
                </c:pt>
                <c:pt idx="13">
                  <c:v>361</c:v>
                </c:pt>
                <c:pt idx="14">
                  <c:v>318</c:v>
                </c:pt>
                <c:pt idx="15">
                  <c:v>277</c:v>
                </c:pt>
                <c:pt idx="16">
                  <c:v>275</c:v>
                </c:pt>
                <c:pt idx="17">
                  <c:v>263</c:v>
                </c:pt>
                <c:pt idx="18">
                  <c:v>230</c:v>
                </c:pt>
                <c:pt idx="19">
                  <c:v>226</c:v>
                </c:pt>
                <c:pt idx="20">
                  <c:v>163</c:v>
                </c:pt>
                <c:pt idx="21">
                  <c:v>158</c:v>
                </c:pt>
                <c:pt idx="22">
                  <c:v>154</c:v>
                </c:pt>
                <c:pt idx="23">
                  <c:v>141</c:v>
                </c:pt>
                <c:pt idx="24">
                  <c:v>140</c:v>
                </c:pt>
                <c:pt idx="25">
                  <c:v>121</c:v>
                </c:pt>
                <c:pt idx="26">
                  <c:v>116</c:v>
                </c:pt>
                <c:pt idx="27">
                  <c:v>90</c:v>
                </c:pt>
                <c:pt idx="28">
                  <c:v>75</c:v>
                </c:pt>
                <c:pt idx="29">
                  <c:v>71</c:v>
                </c:pt>
                <c:pt idx="30">
                  <c:v>42</c:v>
                </c:pt>
                <c:pt idx="31">
                  <c:v>29</c:v>
                </c:pt>
                <c:pt idx="32">
                  <c:v>24</c:v>
                </c:pt>
                <c:pt idx="33">
                  <c:v>7</c:v>
                </c:pt>
                <c:pt idx="34">
                  <c:v>0</c:v>
                </c:pt>
                <c:pt idx="35">
                  <c:v>0</c:v>
                </c:pt>
              </c:numCache>
            </c:numRef>
          </c:val>
          <c:extLst>
            <c:ext xmlns:c16="http://schemas.microsoft.com/office/drawing/2014/chart" uri="{C3380CC4-5D6E-409C-BE32-E72D297353CC}">
              <c16:uniqueId val="{00000000-42C9-450F-8D42-C33CD2FF9E7D}"/>
            </c:ext>
          </c:extLst>
        </c:ser>
        <c:ser>
          <c:idx val="1"/>
          <c:order val="1"/>
          <c:tx>
            <c:strRef>
              <c:f>'Q1-workbook'!$U$40</c:f>
              <c:strCache>
                <c:ptCount val="1"/>
                <c:pt idx="0">
                  <c:v>Sum of Deaths</c:v>
                </c:pt>
              </c:strCache>
            </c:strRef>
          </c:tx>
          <c:spPr>
            <a:solidFill>
              <a:srgbClr val="FF0000"/>
            </a:solidFill>
            <a:ln>
              <a:noFill/>
            </a:ln>
            <a:effectLst/>
          </c:spPr>
          <c:invertIfNegative val="0"/>
          <c:cat>
            <c:strRef>
              <c:f>'Q1-workbook'!$S$41:$S$77</c:f>
              <c:strCache>
                <c:ptCount val="36"/>
                <c:pt idx="0">
                  <c:v>Kerala</c:v>
                </c:pt>
                <c:pt idx="1">
                  <c:v>Maharashtra</c:v>
                </c:pt>
                <c:pt idx="2">
                  <c:v>Tamil Nadu</c:v>
                </c:pt>
                <c:pt idx="3">
                  <c:v>Karnataka</c:v>
                </c:pt>
                <c:pt idx="4">
                  <c:v>West Bengal</c:v>
                </c:pt>
                <c:pt idx="5">
                  <c:v>Mizoram</c:v>
                </c:pt>
                <c:pt idx="6">
                  <c:v>Telengana</c:v>
                </c:pt>
                <c:pt idx="7">
                  <c:v>Assam</c:v>
                </c:pt>
                <c:pt idx="8">
                  <c:v>Andhra Pradesh</c:v>
                </c:pt>
                <c:pt idx="9">
                  <c:v>Odisha</c:v>
                </c:pt>
                <c:pt idx="10">
                  <c:v>Jammu and Kashmir</c:v>
                </c:pt>
                <c:pt idx="11">
                  <c:v>Himachal Pradesh</c:v>
                </c:pt>
                <c:pt idx="12">
                  <c:v>Manipur</c:v>
                </c:pt>
                <c:pt idx="13">
                  <c:v>Delhi</c:v>
                </c:pt>
                <c:pt idx="14">
                  <c:v>Punjab</c:v>
                </c:pt>
                <c:pt idx="15">
                  <c:v>Meghalaya</c:v>
                </c:pt>
                <c:pt idx="16">
                  <c:v>Puducherry</c:v>
                </c:pt>
                <c:pt idx="17">
                  <c:v>Goa</c:v>
                </c:pt>
                <c:pt idx="18">
                  <c:v>Chhattisgarh</c:v>
                </c:pt>
                <c:pt idx="19">
                  <c:v>Gujarat</c:v>
                </c:pt>
                <c:pt idx="20">
                  <c:v>Nagaland</c:v>
                </c:pt>
                <c:pt idx="21">
                  <c:v>Uttarakhand</c:v>
                </c:pt>
                <c:pt idx="22">
                  <c:v>Ladakh</c:v>
                </c:pt>
                <c:pt idx="23">
                  <c:v>Jharkhand</c:v>
                </c:pt>
                <c:pt idx="24">
                  <c:v>Haryana</c:v>
                </c:pt>
                <c:pt idx="25">
                  <c:v>Sikkim</c:v>
                </c:pt>
                <c:pt idx="26">
                  <c:v>Tripura</c:v>
                </c:pt>
                <c:pt idx="27">
                  <c:v>Uttar Pradesh</c:v>
                </c:pt>
                <c:pt idx="28">
                  <c:v>Madhya Pradesh</c:v>
                </c:pt>
                <c:pt idx="29">
                  <c:v>Rajasthan</c:v>
                </c:pt>
                <c:pt idx="30">
                  <c:v>Arunachal Pradesh</c:v>
                </c:pt>
                <c:pt idx="31">
                  <c:v>Bihar</c:v>
                </c:pt>
                <c:pt idx="32">
                  <c:v>Chandigarh</c:v>
                </c:pt>
                <c:pt idx="33">
                  <c:v>Andaman and Nicobar</c:v>
                </c:pt>
                <c:pt idx="34">
                  <c:v>Daman and Diu</c:v>
                </c:pt>
                <c:pt idx="35">
                  <c:v>Lakshadweep</c:v>
                </c:pt>
              </c:strCache>
            </c:strRef>
          </c:cat>
          <c:val>
            <c:numRef>
              <c:f>'Q1-workbook'!$U$41:$U$77</c:f>
              <c:numCache>
                <c:formatCode>General</c:formatCode>
                <c:ptCount val="36"/>
                <c:pt idx="0">
                  <c:v>35685</c:v>
                </c:pt>
                <c:pt idx="1">
                  <c:v>140565</c:v>
                </c:pt>
                <c:pt idx="2">
                  <c:v>36273</c:v>
                </c:pt>
                <c:pt idx="3">
                  <c:v>38143</c:v>
                </c:pt>
                <c:pt idx="4">
                  <c:v>19307</c:v>
                </c:pt>
                <c:pt idx="5">
                  <c:v>459</c:v>
                </c:pt>
                <c:pt idx="6">
                  <c:v>3973</c:v>
                </c:pt>
                <c:pt idx="7">
                  <c:v>6047</c:v>
                </c:pt>
                <c:pt idx="8">
                  <c:v>14412</c:v>
                </c:pt>
                <c:pt idx="9">
                  <c:v>8375</c:v>
                </c:pt>
                <c:pt idx="10">
                  <c:v>4448</c:v>
                </c:pt>
                <c:pt idx="11">
                  <c:v>3812</c:v>
                </c:pt>
                <c:pt idx="12">
                  <c:v>1946</c:v>
                </c:pt>
                <c:pt idx="13">
                  <c:v>25093</c:v>
                </c:pt>
                <c:pt idx="14">
                  <c:v>16571</c:v>
                </c:pt>
                <c:pt idx="15">
                  <c:v>1462</c:v>
                </c:pt>
                <c:pt idx="16">
                  <c:v>1863</c:v>
                </c:pt>
                <c:pt idx="17">
                  <c:v>3374</c:v>
                </c:pt>
                <c:pt idx="18">
                  <c:v>13588</c:v>
                </c:pt>
                <c:pt idx="19">
                  <c:v>10090</c:v>
                </c:pt>
                <c:pt idx="20">
                  <c:v>692</c:v>
                </c:pt>
                <c:pt idx="21">
                  <c:v>7403</c:v>
                </c:pt>
                <c:pt idx="22">
                  <c:v>211</c:v>
                </c:pt>
                <c:pt idx="23">
                  <c:v>5138</c:v>
                </c:pt>
                <c:pt idx="24">
                  <c:v>10050</c:v>
                </c:pt>
                <c:pt idx="25">
                  <c:v>400</c:v>
                </c:pt>
                <c:pt idx="26">
                  <c:v>817</c:v>
                </c:pt>
                <c:pt idx="27">
                  <c:v>22909</c:v>
                </c:pt>
                <c:pt idx="28">
                  <c:v>10524</c:v>
                </c:pt>
                <c:pt idx="29">
                  <c:v>8954</c:v>
                </c:pt>
                <c:pt idx="30">
                  <c:v>280</c:v>
                </c:pt>
                <c:pt idx="31">
                  <c:v>9662</c:v>
                </c:pt>
                <c:pt idx="32">
                  <c:v>820</c:v>
                </c:pt>
                <c:pt idx="33">
                  <c:v>129</c:v>
                </c:pt>
                <c:pt idx="34">
                  <c:v>4</c:v>
                </c:pt>
                <c:pt idx="35">
                  <c:v>51</c:v>
                </c:pt>
              </c:numCache>
            </c:numRef>
          </c:val>
          <c:extLst>
            <c:ext xmlns:c16="http://schemas.microsoft.com/office/drawing/2014/chart" uri="{C3380CC4-5D6E-409C-BE32-E72D297353CC}">
              <c16:uniqueId val="{00000001-42C9-450F-8D42-C33CD2FF9E7D}"/>
            </c:ext>
          </c:extLst>
        </c:ser>
        <c:dLbls>
          <c:showLegendKey val="0"/>
          <c:showVal val="0"/>
          <c:showCatName val="0"/>
          <c:showSerName val="0"/>
          <c:showPercent val="0"/>
          <c:showBubbleSize val="0"/>
        </c:dLbls>
        <c:gapWidth val="219"/>
        <c:overlap val="-27"/>
        <c:axId val="1202729984"/>
        <c:axId val="861191488"/>
      </c:barChart>
      <c:catAx>
        <c:axId val="120272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191488"/>
        <c:crosses val="autoZero"/>
        <c:auto val="1"/>
        <c:lblAlgn val="ctr"/>
        <c:lblOffset val="100"/>
        <c:noMultiLvlLbl val="0"/>
      </c:catAx>
      <c:valAx>
        <c:axId val="861191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729984"/>
        <c:crosses val="autoZero"/>
        <c:crossBetween val="between"/>
      </c:valAx>
      <c:spPr>
        <a:noFill/>
        <a:ln>
          <a:noFill/>
        </a:ln>
        <a:effectLst/>
      </c:spPr>
    </c:plotArea>
    <c:legend>
      <c:legendPos val="t"/>
      <c:layout>
        <c:manualLayout>
          <c:xMode val="edge"/>
          <c:yMode val="edge"/>
          <c:x val="0.15848668257609819"/>
          <c:y val="9.9775611537035069E-2"/>
          <c:w val="0.60493976320309883"/>
          <c:h val="0.121546747494867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[Prasad_lomte_Lab_4.xlsx]Q1-workbook!PivotTable13</c:name>
    <c:fmtId val="10"/>
  </c:pivotSource>
  <c:chart>
    <c:autoTitleDeleted val="0"/>
    <c:pivotFmts>
      <c:pivotFmt>
        <c:idx val="0"/>
        <c:spPr>
          <a:solidFill>
            <a:schemeClr val="accent4">
              <a:lumMod val="60000"/>
              <a:lumOff val="4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'Q1-workbook'!$T$81</c:f>
              <c:strCache>
                <c:ptCount val="1"/>
                <c:pt idx="0">
                  <c:v>Sum of Total Cases</c:v>
                </c:pt>
              </c:strCache>
            </c:strRef>
          </c:tx>
          <c:spPr>
            <a:solidFill>
              <a:schemeClr val="accent4">
                <a:lumMod val="60000"/>
                <a:lumOff val="40000"/>
              </a:schemeClr>
            </a:solidFill>
            <a:ln>
              <a:noFill/>
            </a:ln>
            <a:effectLst/>
          </c:spPr>
          <c:invertIfNegative val="0"/>
          <c:cat>
            <c:strRef>
              <c:f>'Q1-workbook'!$S$82:$S$118</c:f>
              <c:strCache>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Cache>
            </c:strRef>
          </c:cat>
          <c:val>
            <c:numRef>
              <c:f>'Q1-workbook'!$T$82:$T$118</c:f>
              <c:numCache>
                <c:formatCode>General</c:formatCode>
                <c:ptCount val="36"/>
                <c:pt idx="0">
                  <c:v>7670</c:v>
                </c:pt>
                <c:pt idx="1">
                  <c:v>2069770</c:v>
                </c:pt>
                <c:pt idx="2">
                  <c:v>55216</c:v>
                </c:pt>
                <c:pt idx="3">
                  <c:v>613784</c:v>
                </c:pt>
                <c:pt idx="4">
                  <c:v>726153</c:v>
                </c:pt>
                <c:pt idx="5">
                  <c:v>65380</c:v>
                </c:pt>
                <c:pt idx="6">
                  <c:v>1006326</c:v>
                </c:pt>
                <c:pt idx="7">
                  <c:v>10682</c:v>
                </c:pt>
                <c:pt idx="8">
                  <c:v>1440388</c:v>
                </c:pt>
                <c:pt idx="9">
                  <c:v>178467</c:v>
                </c:pt>
                <c:pt idx="10">
                  <c:v>826924</c:v>
                </c:pt>
                <c:pt idx="11">
                  <c:v>771420</c:v>
                </c:pt>
                <c:pt idx="12">
                  <c:v>225712</c:v>
                </c:pt>
                <c:pt idx="13">
                  <c:v>334006</c:v>
                </c:pt>
                <c:pt idx="14">
                  <c:v>348992</c:v>
                </c:pt>
                <c:pt idx="15">
                  <c:v>2991614</c:v>
                </c:pt>
                <c:pt idx="16">
                  <c:v>5055224</c:v>
                </c:pt>
                <c:pt idx="17">
                  <c:v>21148</c:v>
                </c:pt>
                <c:pt idx="18">
                  <c:v>10365</c:v>
                </c:pt>
                <c:pt idx="19">
                  <c:v>792956</c:v>
                </c:pt>
                <c:pt idx="20">
                  <c:v>6623344</c:v>
                </c:pt>
                <c:pt idx="21">
                  <c:v>124432</c:v>
                </c:pt>
                <c:pt idx="22">
                  <c:v>84013</c:v>
                </c:pt>
                <c:pt idx="23">
                  <c:v>128604</c:v>
                </c:pt>
                <c:pt idx="24">
                  <c:v>31978</c:v>
                </c:pt>
                <c:pt idx="25">
                  <c:v>1045209</c:v>
                </c:pt>
                <c:pt idx="26">
                  <c:v>128401</c:v>
                </c:pt>
                <c:pt idx="27">
                  <c:v>602778</c:v>
                </c:pt>
                <c:pt idx="28">
                  <c:v>954503</c:v>
                </c:pt>
                <c:pt idx="29">
                  <c:v>32096</c:v>
                </c:pt>
                <c:pt idx="30">
                  <c:v>2714025</c:v>
                </c:pt>
                <c:pt idx="31">
                  <c:v>673469</c:v>
                </c:pt>
                <c:pt idx="32">
                  <c:v>84665</c:v>
                </c:pt>
                <c:pt idx="33">
                  <c:v>1710261</c:v>
                </c:pt>
                <c:pt idx="34">
                  <c:v>344014</c:v>
                </c:pt>
                <c:pt idx="35">
                  <c:v>1603318</c:v>
                </c:pt>
              </c:numCache>
            </c:numRef>
          </c:val>
          <c:extLst>
            <c:ext xmlns:c16="http://schemas.microsoft.com/office/drawing/2014/chart" uri="{C3380CC4-5D6E-409C-BE32-E72D297353CC}">
              <c16:uniqueId val="{00000000-4514-4D5E-A2D3-C78A6DB1FD6E}"/>
            </c:ext>
          </c:extLst>
        </c:ser>
        <c:ser>
          <c:idx val="1"/>
          <c:order val="1"/>
          <c:tx>
            <c:strRef>
              <c:f>'Q1-workbook'!$U$81</c:f>
              <c:strCache>
                <c:ptCount val="1"/>
                <c:pt idx="0">
                  <c:v>Sum of Discharged</c:v>
                </c:pt>
              </c:strCache>
            </c:strRef>
          </c:tx>
          <c:spPr>
            <a:solidFill>
              <a:schemeClr val="accent6">
                <a:lumMod val="40000"/>
                <a:lumOff val="60000"/>
              </a:schemeClr>
            </a:solidFill>
            <a:ln>
              <a:noFill/>
            </a:ln>
            <a:effectLst/>
          </c:spPr>
          <c:invertIfNegative val="0"/>
          <c:cat>
            <c:strRef>
              <c:f>'Q1-workbook'!$S$82:$S$118</c:f>
              <c:strCache>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Cache>
            </c:strRef>
          </c:cat>
          <c:val>
            <c:numRef>
              <c:f>'Q1-workbook'!$U$82:$U$118</c:f>
              <c:numCache>
                <c:formatCode>General</c:formatCode>
                <c:ptCount val="36"/>
                <c:pt idx="0">
                  <c:v>7534</c:v>
                </c:pt>
                <c:pt idx="1">
                  <c:v>2052230</c:v>
                </c:pt>
                <c:pt idx="2">
                  <c:v>54894</c:v>
                </c:pt>
                <c:pt idx="3">
                  <c:v>604465</c:v>
                </c:pt>
                <c:pt idx="4">
                  <c:v>716462</c:v>
                </c:pt>
                <c:pt idx="5">
                  <c:v>64536</c:v>
                </c:pt>
                <c:pt idx="6">
                  <c:v>992508</c:v>
                </c:pt>
                <c:pt idx="7">
                  <c:v>10678</c:v>
                </c:pt>
                <c:pt idx="8">
                  <c:v>1414934</c:v>
                </c:pt>
                <c:pt idx="9">
                  <c:v>174830</c:v>
                </c:pt>
                <c:pt idx="10">
                  <c:v>816608</c:v>
                </c:pt>
                <c:pt idx="11">
                  <c:v>761230</c:v>
                </c:pt>
                <c:pt idx="12">
                  <c:v>220800</c:v>
                </c:pt>
                <c:pt idx="13">
                  <c:v>328108</c:v>
                </c:pt>
                <c:pt idx="14">
                  <c:v>343713</c:v>
                </c:pt>
                <c:pt idx="15">
                  <c:v>2945415</c:v>
                </c:pt>
                <c:pt idx="16">
                  <c:v>4950281</c:v>
                </c:pt>
                <c:pt idx="17">
                  <c:v>20783</c:v>
                </c:pt>
                <c:pt idx="18">
                  <c:v>10314</c:v>
                </c:pt>
                <c:pt idx="19">
                  <c:v>782357</c:v>
                </c:pt>
                <c:pt idx="20">
                  <c:v>6466913</c:v>
                </c:pt>
                <c:pt idx="21">
                  <c:v>121687</c:v>
                </c:pt>
                <c:pt idx="22">
                  <c:v>82274</c:v>
                </c:pt>
                <c:pt idx="23">
                  <c:v>122494</c:v>
                </c:pt>
                <c:pt idx="24">
                  <c:v>31123</c:v>
                </c:pt>
                <c:pt idx="25">
                  <c:v>1034300</c:v>
                </c:pt>
                <c:pt idx="26">
                  <c:v>126263</c:v>
                </c:pt>
                <c:pt idx="27">
                  <c:v>585889</c:v>
                </c:pt>
                <c:pt idx="28">
                  <c:v>945478</c:v>
                </c:pt>
                <c:pt idx="29">
                  <c:v>31575</c:v>
                </c:pt>
                <c:pt idx="30">
                  <c:v>2668001</c:v>
                </c:pt>
                <c:pt idx="31">
                  <c:v>665755</c:v>
                </c:pt>
                <c:pt idx="32">
                  <c:v>83732</c:v>
                </c:pt>
                <c:pt idx="33">
                  <c:v>1687262</c:v>
                </c:pt>
                <c:pt idx="34">
                  <c:v>336453</c:v>
                </c:pt>
                <c:pt idx="35">
                  <c:v>1575980</c:v>
                </c:pt>
              </c:numCache>
            </c:numRef>
          </c:val>
          <c:extLst>
            <c:ext xmlns:c16="http://schemas.microsoft.com/office/drawing/2014/chart" uri="{C3380CC4-5D6E-409C-BE32-E72D297353CC}">
              <c16:uniqueId val="{00000001-4514-4D5E-A2D3-C78A6DB1FD6E}"/>
            </c:ext>
          </c:extLst>
        </c:ser>
        <c:dLbls>
          <c:showLegendKey val="0"/>
          <c:showVal val="0"/>
          <c:showCatName val="0"/>
          <c:showSerName val="0"/>
          <c:showPercent val="0"/>
          <c:showBubbleSize val="0"/>
        </c:dLbls>
        <c:gapWidth val="219"/>
        <c:overlap val="-27"/>
        <c:axId val="1206498816"/>
        <c:axId val="861203840"/>
      </c:barChart>
      <c:catAx>
        <c:axId val="120649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203840"/>
        <c:crosses val="autoZero"/>
        <c:auto val="1"/>
        <c:lblAlgn val="ctr"/>
        <c:lblOffset val="100"/>
        <c:noMultiLvlLbl val="0"/>
      </c:catAx>
      <c:valAx>
        <c:axId val="86120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4988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Assignment 4.xlsx]Q2a!PivotTable1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Average Price and Year</a:t>
            </a:r>
            <a:r>
              <a:rPr lang="en-IN" baseline="0"/>
              <a:t> Resale Value of German Cars Model</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Q2a!$B$1</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Q2a!$A$2:$A$7</c:f>
              <c:strCache>
                <c:ptCount val="5"/>
                <c:pt idx="0">
                  <c:v>Audi</c:v>
                </c:pt>
                <c:pt idx="1">
                  <c:v>BMW</c:v>
                </c:pt>
                <c:pt idx="2">
                  <c:v>Mercedes-B</c:v>
                </c:pt>
                <c:pt idx="3">
                  <c:v>Porsche</c:v>
                </c:pt>
                <c:pt idx="4">
                  <c:v>Volkswagen</c:v>
                </c:pt>
              </c:strCache>
            </c:strRef>
          </c:cat>
          <c:val>
            <c:numRef>
              <c:f>Q2a!$B$2:$B$7</c:f>
              <c:numCache>
                <c:formatCode>_-[$$-409]* #,##0.00_ ;_-[$$-409]* \-#,##0.00\ ;_-[$$-409]* "-"??_ ;_-@_ </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253-4B8C-A20C-2C4E1C5BE9F8}"/>
            </c:ext>
          </c:extLst>
        </c:ser>
        <c:ser>
          <c:idx val="1"/>
          <c:order val="1"/>
          <c:tx>
            <c:strRef>
              <c:f>Q2a!$C$1</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Q2a!$A$2:$A$7</c:f>
              <c:strCache>
                <c:ptCount val="5"/>
                <c:pt idx="0">
                  <c:v>Audi</c:v>
                </c:pt>
                <c:pt idx="1">
                  <c:v>BMW</c:v>
                </c:pt>
                <c:pt idx="2">
                  <c:v>Mercedes-B</c:v>
                </c:pt>
                <c:pt idx="3">
                  <c:v>Porsche</c:v>
                </c:pt>
                <c:pt idx="4">
                  <c:v>Volkswagen</c:v>
                </c:pt>
              </c:strCache>
            </c:strRef>
          </c:cat>
          <c:val>
            <c:numRef>
              <c:f>Q2a!$C$2:$C$7</c:f>
              <c:numCache>
                <c:formatCode>_-[$$-409]* #,##0.00_ ;_-[$$-409]* \-#,##0.00\ ;_-[$$-409]* "-"??_ ;_-@_ </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253-4B8C-A20C-2C4E1C5BE9F8}"/>
            </c:ext>
          </c:extLst>
        </c:ser>
        <c:dLbls>
          <c:dLblPos val="inEnd"/>
          <c:showLegendKey val="0"/>
          <c:showVal val="1"/>
          <c:showCatName val="0"/>
          <c:showSerName val="0"/>
          <c:showPercent val="0"/>
          <c:showBubbleSize val="0"/>
        </c:dLbls>
        <c:gapWidth val="65"/>
        <c:axId val="1013922816"/>
        <c:axId val="1099180864"/>
      </c:barChart>
      <c:catAx>
        <c:axId val="10139228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99180864"/>
        <c:crosses val="autoZero"/>
        <c:auto val="1"/>
        <c:lblAlgn val="ctr"/>
        <c:lblOffset val="100"/>
        <c:noMultiLvlLbl val="0"/>
      </c:catAx>
      <c:valAx>
        <c:axId val="10991808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1392281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Assignment 4.xlsx]Q2a!PivotTable2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Retention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Q2a!$B$24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0B4-4262-AFA3-EF88858D52A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0B4-4262-AFA3-EF88858D52A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0B4-4262-AFA3-EF88858D52A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C0B4-4262-AFA3-EF88858D52A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C0B4-4262-AFA3-EF88858D52A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C0B4-4262-AFA3-EF88858D52A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C0B4-4262-AFA3-EF88858D52A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C0B4-4262-AFA3-EF88858D52A8}"/>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C0B4-4262-AFA3-EF88858D52A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Q2a!$A$25:$A$34</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Q2a!$B$25:$B$34</c:f>
              <c:numCache>
                <c:formatCode>General</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6005-428A-A39F-4D8C5EC16C93}"/>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Assignment 4.xlsx]Q2a!PivotTable3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438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402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9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4.8484848484848042E-3"/>
              <c:y val="0"/>
            </c:manualLayout>
          </c:layout>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45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doughnutChart>
        <c:varyColors val="1"/>
        <c:ser>
          <c:idx val="0"/>
          <c:order val="0"/>
          <c:tx>
            <c:strRef>
              <c:f>Q2a!$B$42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CCB-45D2-A351-9C2E594731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8CCB-45D2-A351-9C2E594731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C8F-4107-BC14-E62F5E38A87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8-8CCB-45D2-A351-9C2E594731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7-8CCB-45D2-A351-9C2E594731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5-8CCB-45D2-A351-9C2E594731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6-8CCB-45D2-A351-9C2E594731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C8F-4107-BC14-E62F5E38A87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4-8CCB-45D2-A351-9C2E5947310D}"/>
              </c:ext>
            </c:extLst>
          </c:dPt>
          <c:dLbls>
            <c:dLbl>
              <c:idx val="0"/>
              <c:spPr>
                <a:noFill/>
                <a:ln>
                  <a:noFill/>
                </a:ln>
                <a:effectLst/>
              </c:spPr>
              <c:txPr>
                <a:bodyPr rot="-438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8CCB-45D2-A351-9C2E5947310D}"/>
                </c:ext>
              </c:extLst>
            </c:dLbl>
            <c:dLbl>
              <c:idx val="1"/>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2-8CCB-45D2-A351-9C2E5947310D}"/>
                </c:ext>
              </c:extLst>
            </c:dLbl>
            <c:dLbl>
              <c:idx val="3"/>
              <c:spPr>
                <a:noFill/>
                <a:ln>
                  <a:noFill/>
                </a:ln>
                <a:effectLst/>
              </c:spPr>
              <c:txPr>
                <a:bodyPr rot="-45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8-8CCB-45D2-A351-9C2E5947310D}"/>
                </c:ext>
              </c:extLst>
            </c:dLbl>
            <c:dLbl>
              <c:idx val="4"/>
              <c:layout>
                <c:manualLayout>
                  <c:x val="4.8484848484848042E-3"/>
                  <c:y val="0"/>
                </c:manualLayout>
              </c:layout>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CCB-45D2-A351-9C2E5947310D}"/>
                </c:ext>
              </c:extLst>
            </c:dLbl>
            <c:dLbl>
              <c:idx val="5"/>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5-8CCB-45D2-A351-9C2E5947310D}"/>
                </c:ext>
              </c:extLst>
            </c:dLbl>
            <c:dLbl>
              <c:idx val="6"/>
              <c:spPr>
                <a:noFill/>
                <a:ln>
                  <a:noFill/>
                </a:ln>
                <a:effectLst/>
              </c:spPr>
              <c:txPr>
                <a:bodyPr rot="9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6-8CCB-45D2-A351-9C2E5947310D}"/>
                </c:ext>
              </c:extLst>
            </c:dLbl>
            <c:dLbl>
              <c:idx val="8"/>
              <c:spPr>
                <a:noFill/>
                <a:ln>
                  <a:noFill/>
                </a:ln>
                <a:effectLst/>
              </c:spPr>
              <c:txPr>
                <a:bodyPr rot="402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4-8CCB-45D2-A351-9C2E5947310D}"/>
                </c:ext>
              </c:extLst>
            </c:dLbl>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Q2a!$A$43:$A$52</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Q2a!$B$43:$B$52</c:f>
              <c:numCache>
                <c:formatCode>General</c:formatCode>
                <c:ptCount val="9"/>
                <c:pt idx="0">
                  <c:v>68411</c:v>
                </c:pt>
                <c:pt idx="1">
                  <c:v>63849</c:v>
                </c:pt>
                <c:pt idx="2">
                  <c:v>247994</c:v>
                </c:pt>
                <c:pt idx="3">
                  <c:v>33269</c:v>
                </c:pt>
                <c:pt idx="4">
                  <c:v>142535</c:v>
                </c:pt>
                <c:pt idx="5">
                  <c:v>9835</c:v>
                </c:pt>
                <c:pt idx="6">
                  <c:v>25106</c:v>
                </c:pt>
                <c:pt idx="7">
                  <c:v>65119</c:v>
                </c:pt>
                <c:pt idx="8">
                  <c:v>84087</c:v>
                </c:pt>
              </c:numCache>
            </c:numRef>
          </c:val>
          <c:extLst>
            <c:ext xmlns:c16="http://schemas.microsoft.com/office/drawing/2014/chart" uri="{C3380CC4-5D6E-409C-BE32-E72D297353CC}">
              <c16:uniqueId val="{00000000-8CCB-45D2-A351-9C2E5947310D}"/>
            </c:ext>
          </c:extLst>
        </c:ser>
        <c:dLbls>
          <c:showLegendKey val="0"/>
          <c:showVal val="0"/>
          <c:showCatName val="1"/>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Assignment 4.xlsx]Q2a!PivotTable4</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Power</a:t>
            </a:r>
            <a:r>
              <a:rPr lang="en-US" baseline="0"/>
              <a:t> Perf Factor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Q2a!$B$65</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Q2a!$A$66:$A$75</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Q2a!$B$66:$B$75</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5123-43A3-9A04-BED8B0660F5C}"/>
            </c:ext>
          </c:extLst>
        </c:ser>
        <c:dLbls>
          <c:showLegendKey val="0"/>
          <c:showVal val="0"/>
          <c:showCatName val="0"/>
          <c:showSerName val="0"/>
          <c:showPercent val="0"/>
          <c:showBubbleSize val="0"/>
        </c:dLbls>
        <c:gapWidth val="65"/>
        <c:shape val="box"/>
        <c:axId val="1088393728"/>
        <c:axId val="1125193344"/>
        <c:axId val="0"/>
      </c:bar3DChart>
      <c:catAx>
        <c:axId val="10883937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5193344"/>
        <c:crosses val="autoZero"/>
        <c:auto val="1"/>
        <c:lblAlgn val="ctr"/>
        <c:lblOffset val="100"/>
        <c:noMultiLvlLbl val="0"/>
      </c:catAx>
      <c:valAx>
        <c:axId val="112519334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8839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Assignment 4.xlsx]Q2a!PivotTable1</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Average Price and Year</a:t>
            </a:r>
            <a:r>
              <a:rPr lang="en-IN" baseline="0"/>
              <a:t> Resale Value of German Cars Model</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Q2a!$B$1</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Q2a!$A$2:$A$7</c:f>
              <c:strCache>
                <c:ptCount val="5"/>
                <c:pt idx="0">
                  <c:v>Audi</c:v>
                </c:pt>
                <c:pt idx="1">
                  <c:v>BMW</c:v>
                </c:pt>
                <c:pt idx="2">
                  <c:v>Mercedes-B</c:v>
                </c:pt>
                <c:pt idx="3">
                  <c:v>Porsche</c:v>
                </c:pt>
                <c:pt idx="4">
                  <c:v>Volkswagen</c:v>
                </c:pt>
              </c:strCache>
            </c:strRef>
          </c:cat>
          <c:val>
            <c:numRef>
              <c:f>Q2a!$B$2:$B$7</c:f>
              <c:numCache>
                <c:formatCode>_-[$$-409]* #,##0.00_ ;_-[$$-409]* \-#,##0.00\ ;_-[$$-409]* "-"??_ ;_-@_ </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02A-4E82-8610-5863E78739B5}"/>
            </c:ext>
          </c:extLst>
        </c:ser>
        <c:ser>
          <c:idx val="1"/>
          <c:order val="1"/>
          <c:tx>
            <c:strRef>
              <c:f>Q2a!$C$1</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Q2a!$A$2:$A$7</c:f>
              <c:strCache>
                <c:ptCount val="5"/>
                <c:pt idx="0">
                  <c:v>Audi</c:v>
                </c:pt>
                <c:pt idx="1">
                  <c:v>BMW</c:v>
                </c:pt>
                <c:pt idx="2">
                  <c:v>Mercedes-B</c:v>
                </c:pt>
                <c:pt idx="3">
                  <c:v>Porsche</c:v>
                </c:pt>
                <c:pt idx="4">
                  <c:v>Volkswagen</c:v>
                </c:pt>
              </c:strCache>
            </c:strRef>
          </c:cat>
          <c:val>
            <c:numRef>
              <c:f>Q2a!$C$2:$C$7</c:f>
              <c:numCache>
                <c:formatCode>_-[$$-409]* #,##0.00_ ;_-[$$-409]* \-#,##0.00\ ;_-[$$-409]* "-"??_ ;_-@_ </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02A-4E82-8610-5863E78739B5}"/>
            </c:ext>
          </c:extLst>
        </c:ser>
        <c:dLbls>
          <c:dLblPos val="inEnd"/>
          <c:showLegendKey val="0"/>
          <c:showVal val="1"/>
          <c:showCatName val="0"/>
          <c:showSerName val="0"/>
          <c:showPercent val="0"/>
          <c:showBubbleSize val="0"/>
        </c:dLbls>
        <c:gapWidth val="65"/>
        <c:axId val="1088396800"/>
        <c:axId val="1125195072"/>
      </c:barChart>
      <c:catAx>
        <c:axId val="108839680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5195072"/>
        <c:crosses val="autoZero"/>
        <c:auto val="1"/>
        <c:lblAlgn val="ctr"/>
        <c:lblOffset val="100"/>
        <c:noMultiLvlLbl val="0"/>
      </c:catAx>
      <c:valAx>
        <c:axId val="11251950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8839680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Assignment 4.xlsx]Q2a!PivotTable2</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Retention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Q2a!$B$24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90-46A4-B852-74109EBA8E0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90-46A4-B852-74109EBA8E0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90-46A4-B852-74109EBA8E0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90-46A4-B852-74109EBA8E0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90-46A4-B852-74109EBA8E01}"/>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90-46A4-B852-74109EBA8E0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B90-46A4-B852-74109EBA8E0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B90-46A4-B852-74109EBA8E0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B90-46A4-B852-74109EBA8E0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Q2a!$A$25:$A$34</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Q2a!$B$25:$B$34</c:f>
              <c:numCache>
                <c:formatCode>General</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12-7B90-46A4-B852-74109EBA8E0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Assignment 4.xlsx]Q2a!PivotTable4</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Power</a:t>
            </a:r>
            <a:r>
              <a:rPr lang="en-US" baseline="0"/>
              <a:t> Perf Factor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Q2a!$B$65</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Q2a!$A$66:$A$75</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Q2a!$B$66:$B$75</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C14E-44D2-AA5F-4BE66B07BD6F}"/>
            </c:ext>
          </c:extLst>
        </c:ser>
        <c:dLbls>
          <c:showLegendKey val="0"/>
          <c:showVal val="0"/>
          <c:showCatName val="0"/>
          <c:showSerName val="0"/>
          <c:showPercent val="0"/>
          <c:showBubbleSize val="0"/>
        </c:dLbls>
        <c:gapWidth val="65"/>
        <c:shape val="box"/>
        <c:axId val="1100197888"/>
        <c:axId val="1200497216"/>
        <c:axId val="0"/>
      </c:bar3DChart>
      <c:catAx>
        <c:axId val="11001978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0497216"/>
        <c:crosses val="autoZero"/>
        <c:auto val="1"/>
        <c:lblAlgn val="ctr"/>
        <c:lblOffset val="100"/>
        <c:noMultiLvlLbl val="0"/>
      </c:catAx>
      <c:valAx>
        <c:axId val="120049721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0019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Assignment 4.xlsx]Q2a!PivotTable3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27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spPr>
            <a:noFill/>
            <a:ln>
              <a:noFill/>
            </a:ln>
            <a:effectLst/>
          </c:spPr>
          <c:txPr>
            <a:bodyPr rot="-27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438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3">
              <a:lumMod val="60000"/>
            </a:schemeClr>
          </a:solidFill>
          <a:ln w="19050">
            <a:solidFill>
              <a:schemeClr val="lt1"/>
            </a:solidFill>
          </a:ln>
          <a:effectLst/>
        </c:spPr>
        <c:dLbl>
          <c:idx val="0"/>
          <c:spPr>
            <a:noFill/>
            <a:ln>
              <a:noFill/>
            </a:ln>
            <a:effectLst/>
          </c:spPr>
          <c:txPr>
            <a:bodyPr rot="402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lumMod val="60000"/>
            </a:schemeClr>
          </a:solidFill>
          <a:ln w="19050">
            <a:solidFill>
              <a:schemeClr val="lt1"/>
            </a:solidFill>
          </a:ln>
          <a:effectLst/>
        </c:spPr>
        <c:dLbl>
          <c:idx val="0"/>
          <c:spPr>
            <a:noFill/>
            <a:ln>
              <a:noFill/>
            </a:ln>
            <a:effectLst/>
          </c:spPr>
          <c:txPr>
            <a:bodyPr rot="96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5"/>
          </a:solidFill>
          <a:ln w="19050">
            <a:solidFill>
              <a:schemeClr val="lt1"/>
            </a:solidFill>
          </a:ln>
          <a:effectLst/>
        </c:spPr>
        <c:dLbl>
          <c:idx val="0"/>
          <c:layout>
            <c:manualLayout>
              <c:x val="4.8484848484848042E-3"/>
              <c:y val="0"/>
            </c:manualLayout>
          </c:layout>
          <c:spPr>
            <a:noFill/>
            <a:ln>
              <a:noFill/>
            </a:ln>
            <a:effectLst/>
          </c:spPr>
          <c:txPr>
            <a:bodyPr rot="-27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spPr>
            <a:noFill/>
            <a:ln>
              <a:noFill/>
            </a:ln>
            <a:effectLst/>
          </c:spPr>
          <c:txPr>
            <a:bodyPr rot="-45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438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dLbl>
          <c:idx val="0"/>
          <c:spPr>
            <a:noFill/>
            <a:ln>
              <a:noFill/>
            </a:ln>
            <a:effectLst/>
          </c:spPr>
          <c:txPr>
            <a:bodyPr rot="-45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8484848484848042E-3"/>
              <c:y val="0"/>
            </c:manualLayout>
          </c:layout>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spPr>
            <a:noFill/>
            <a:ln>
              <a:noFill/>
            </a:ln>
            <a:effectLst/>
          </c:spPr>
          <c:txPr>
            <a:bodyPr rot="9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dLbl>
          <c:idx val="0"/>
          <c:spPr>
            <a:noFill/>
            <a:ln>
              <a:noFill/>
            </a:ln>
            <a:effectLst/>
          </c:spPr>
          <c:txPr>
            <a:bodyPr rot="402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spPr>
            <a:noFill/>
            <a:ln>
              <a:noFill/>
            </a:ln>
            <a:effectLst/>
          </c:spPr>
          <c:txPr>
            <a:bodyPr rot="-438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dLbl>
          <c:idx val="0"/>
          <c:spPr>
            <a:noFill/>
            <a:ln>
              <a:noFill/>
            </a:ln>
            <a:effectLst/>
          </c:spPr>
          <c:txPr>
            <a:bodyPr rot="-45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4.8484848484848042E-3"/>
              <c:y val="0"/>
            </c:manualLayout>
          </c:layout>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spPr>
            <a:noFill/>
            <a:ln>
              <a:noFill/>
            </a:ln>
            <a:effectLst/>
          </c:spPr>
          <c:txPr>
            <a:bodyPr rot="9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dLbl>
          <c:idx val="0"/>
          <c:spPr>
            <a:noFill/>
            <a:ln>
              <a:noFill/>
            </a:ln>
            <a:effectLst/>
          </c:spPr>
          <c:txPr>
            <a:bodyPr rot="402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Q2a!$B$42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FA-4724-BEF0-C5DB3D1383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FA-4724-BEF0-C5DB3D1383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FA-4724-BEF0-C5DB3D1383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4FA-4724-BEF0-C5DB3D1383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4FA-4724-BEF0-C5DB3D1383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4FA-4724-BEF0-C5DB3D13839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4FA-4724-BEF0-C5DB3D13839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4FA-4724-BEF0-C5DB3D13839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4FA-4724-BEF0-C5DB3D138399}"/>
              </c:ext>
            </c:extLst>
          </c:dPt>
          <c:dLbls>
            <c:dLbl>
              <c:idx val="0"/>
              <c:spPr>
                <a:noFill/>
                <a:ln>
                  <a:noFill/>
                </a:ln>
                <a:effectLst/>
              </c:spPr>
              <c:txPr>
                <a:bodyPr rot="-438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6="http://schemas.microsoft.com/office/drawing/2014/chart" uri="{C3380CC4-5D6E-409C-BE32-E72D297353CC}">
                  <c16:uniqueId val="{00000001-F4FA-4724-BEF0-C5DB3D138399}"/>
                </c:ext>
              </c:extLst>
            </c:dLbl>
            <c:dLbl>
              <c:idx val="1"/>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6="http://schemas.microsoft.com/office/drawing/2014/chart" uri="{C3380CC4-5D6E-409C-BE32-E72D297353CC}">
                  <c16:uniqueId val="{00000003-F4FA-4724-BEF0-C5DB3D138399}"/>
                </c:ext>
              </c:extLst>
            </c:dLbl>
            <c:dLbl>
              <c:idx val="3"/>
              <c:spPr>
                <a:noFill/>
                <a:ln>
                  <a:noFill/>
                </a:ln>
                <a:effectLst/>
              </c:spPr>
              <c:txPr>
                <a:bodyPr rot="-45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6="http://schemas.microsoft.com/office/drawing/2014/chart" uri="{C3380CC4-5D6E-409C-BE32-E72D297353CC}">
                  <c16:uniqueId val="{00000007-F4FA-4724-BEF0-C5DB3D138399}"/>
                </c:ext>
              </c:extLst>
            </c:dLbl>
            <c:dLbl>
              <c:idx val="4"/>
              <c:layout>
                <c:manualLayout>
                  <c:x val="4.8484848484848042E-3"/>
                  <c:y val="0"/>
                </c:manualLayout>
              </c:layout>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4FA-4724-BEF0-C5DB3D138399}"/>
                </c:ext>
              </c:extLst>
            </c:dLbl>
            <c:dLbl>
              <c:idx val="5"/>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6="http://schemas.microsoft.com/office/drawing/2014/chart" uri="{C3380CC4-5D6E-409C-BE32-E72D297353CC}">
                  <c16:uniqueId val="{0000000B-F4FA-4724-BEF0-C5DB3D138399}"/>
                </c:ext>
              </c:extLst>
            </c:dLbl>
            <c:dLbl>
              <c:idx val="6"/>
              <c:spPr>
                <a:noFill/>
                <a:ln>
                  <a:noFill/>
                </a:ln>
                <a:effectLst/>
              </c:spPr>
              <c:txPr>
                <a:bodyPr rot="9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6="http://schemas.microsoft.com/office/drawing/2014/chart" uri="{C3380CC4-5D6E-409C-BE32-E72D297353CC}">
                  <c16:uniqueId val="{0000000D-F4FA-4724-BEF0-C5DB3D138399}"/>
                </c:ext>
              </c:extLst>
            </c:dLbl>
            <c:dLbl>
              <c:idx val="8"/>
              <c:spPr>
                <a:noFill/>
                <a:ln>
                  <a:noFill/>
                </a:ln>
                <a:effectLst/>
              </c:spPr>
              <c:txPr>
                <a:bodyPr rot="402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6="http://schemas.microsoft.com/office/drawing/2014/chart" uri="{C3380CC4-5D6E-409C-BE32-E72D297353CC}">
                  <c16:uniqueId val="{00000011-F4FA-4724-BEF0-C5DB3D138399}"/>
                </c:ext>
              </c:extLst>
            </c:dLbl>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Q2a!$A$43:$A$52</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Q2a!$B$43:$B$52</c:f>
              <c:numCache>
                <c:formatCode>General</c:formatCode>
                <c:ptCount val="9"/>
                <c:pt idx="0">
                  <c:v>68411</c:v>
                </c:pt>
                <c:pt idx="1">
                  <c:v>63849</c:v>
                </c:pt>
                <c:pt idx="2">
                  <c:v>247994</c:v>
                </c:pt>
                <c:pt idx="3">
                  <c:v>33269</c:v>
                </c:pt>
                <c:pt idx="4">
                  <c:v>142535</c:v>
                </c:pt>
                <c:pt idx="5">
                  <c:v>9835</c:v>
                </c:pt>
                <c:pt idx="6">
                  <c:v>25106</c:v>
                </c:pt>
                <c:pt idx="7">
                  <c:v>65119</c:v>
                </c:pt>
                <c:pt idx="8">
                  <c:v>84087</c:v>
                </c:pt>
              </c:numCache>
            </c:numRef>
          </c:val>
          <c:extLst>
            <c:ext xmlns:c16="http://schemas.microsoft.com/office/drawing/2014/chart" uri="{C3380CC4-5D6E-409C-BE32-E72D297353CC}">
              <c16:uniqueId val="{00000012-F4FA-4724-BEF0-C5DB3D138399}"/>
            </c:ext>
          </c:extLst>
        </c:ser>
        <c:dLbls>
          <c:showLegendKey val="0"/>
          <c:showVal val="0"/>
          <c:showCatName val="1"/>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12700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7</xdr:col>
      <xdr:colOff>114300</xdr:colOff>
      <xdr:row>0</xdr:row>
      <xdr:rowOff>123826</xdr:rowOff>
    </xdr:from>
    <xdr:to>
      <xdr:col>8</xdr:col>
      <xdr:colOff>733425</xdr:colOff>
      <xdr:row>5</xdr:row>
      <xdr:rowOff>66676</xdr:rowOff>
    </xdr:to>
    <mc:AlternateContent xmlns:mc="http://schemas.openxmlformats.org/markup-compatibility/2006" xmlns:a14="http://schemas.microsoft.com/office/drawing/2010/main">
      <mc:Choice Requires="a14">
        <xdr:graphicFrame macro="">
          <xdr:nvGraphicFramePr>
            <xdr:cNvPr id="2" name="Death Avg chart">
              <a:extLst>
                <a:ext uri="{FF2B5EF4-FFF2-40B4-BE49-F238E27FC236}">
                  <a16:creationId xmlns:a16="http://schemas.microsoft.com/office/drawing/2014/main" id="{69A7DCA8-802C-FB92-061C-5A48270E41D4}"/>
                </a:ext>
              </a:extLst>
            </xdr:cNvPr>
            <xdr:cNvGraphicFramePr/>
          </xdr:nvGraphicFramePr>
          <xdr:xfrm>
            <a:off x="0" y="0"/>
            <a:ext cx="0" cy="0"/>
          </xdr:xfrm>
          <a:graphic>
            <a:graphicData uri="http://schemas.microsoft.com/office/drawing/2010/slicer">
              <sle:slicer xmlns:sle="http://schemas.microsoft.com/office/drawing/2010/slicer" name="Death Avg chart"/>
            </a:graphicData>
          </a:graphic>
        </xdr:graphicFrame>
      </mc:Choice>
      <mc:Fallback xmlns="">
        <xdr:sp macro="" textlink="">
          <xdr:nvSpPr>
            <xdr:cNvPr id="0" name=""/>
            <xdr:cNvSpPr>
              <a:spLocks noTextEdit="1"/>
            </xdr:cNvSpPr>
          </xdr:nvSpPr>
          <xdr:spPr>
            <a:xfrm>
              <a:off x="8315325" y="123826"/>
              <a:ext cx="1828800"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95250</xdr:colOff>
      <xdr:row>5</xdr:row>
      <xdr:rowOff>123824</xdr:rowOff>
    </xdr:from>
    <xdr:to>
      <xdr:col>13</xdr:col>
      <xdr:colOff>914400</xdr:colOff>
      <xdr:row>23</xdr:row>
      <xdr:rowOff>114299</xdr:rowOff>
    </xdr:to>
    <xdr:graphicFrame macro="">
      <xdr:nvGraphicFramePr>
        <xdr:cNvPr id="3" name="Chart 2">
          <a:extLst>
            <a:ext uri="{FF2B5EF4-FFF2-40B4-BE49-F238E27FC236}">
              <a16:creationId xmlns:a16="http://schemas.microsoft.com/office/drawing/2014/main" id="{922E8342-0A46-4286-1C63-154F81F7F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161925</xdr:colOff>
      <xdr:row>39</xdr:row>
      <xdr:rowOff>28575</xdr:rowOff>
    </xdr:from>
    <xdr:to>
      <xdr:col>8</xdr:col>
      <xdr:colOff>781050</xdr:colOff>
      <xdr:row>43</xdr:row>
      <xdr:rowOff>114300</xdr:rowOff>
    </xdr:to>
    <mc:AlternateContent xmlns:mc="http://schemas.openxmlformats.org/markup-compatibility/2006" xmlns:a14="http://schemas.microsoft.com/office/drawing/2010/main">
      <mc:Choice Requires="a14">
        <xdr:graphicFrame macro="">
          <xdr:nvGraphicFramePr>
            <xdr:cNvPr id="4" name="Discharge Avg chart">
              <a:extLst>
                <a:ext uri="{FF2B5EF4-FFF2-40B4-BE49-F238E27FC236}">
                  <a16:creationId xmlns:a16="http://schemas.microsoft.com/office/drawing/2014/main" id="{8D0C3A6C-38B0-23ED-B959-5956FE950AC8}"/>
                </a:ext>
              </a:extLst>
            </xdr:cNvPr>
            <xdr:cNvGraphicFramePr/>
          </xdr:nvGraphicFramePr>
          <xdr:xfrm>
            <a:off x="0" y="0"/>
            <a:ext cx="0" cy="0"/>
          </xdr:xfrm>
          <a:graphic>
            <a:graphicData uri="http://schemas.microsoft.com/office/drawing/2010/slicer">
              <sle:slicer xmlns:sle="http://schemas.microsoft.com/office/drawing/2010/slicer" name="Discharge Avg chart"/>
            </a:graphicData>
          </a:graphic>
        </xdr:graphicFrame>
      </mc:Choice>
      <mc:Fallback xmlns="">
        <xdr:sp macro="" textlink="">
          <xdr:nvSpPr>
            <xdr:cNvPr id="0" name=""/>
            <xdr:cNvSpPr>
              <a:spLocks noTextEdit="1"/>
            </xdr:cNvSpPr>
          </xdr:nvSpPr>
          <xdr:spPr>
            <a:xfrm>
              <a:off x="8362950" y="7458075"/>
              <a:ext cx="1828800" cy="847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85725</xdr:colOff>
      <xdr:row>45</xdr:row>
      <xdr:rowOff>119061</xdr:rowOff>
    </xdr:from>
    <xdr:to>
      <xdr:col>14</xdr:col>
      <xdr:colOff>19050</xdr:colOff>
      <xdr:row>62</xdr:row>
      <xdr:rowOff>9524</xdr:rowOff>
    </xdr:to>
    <xdr:graphicFrame macro="">
      <xdr:nvGraphicFramePr>
        <xdr:cNvPr id="5" name="Chart 4">
          <a:extLst>
            <a:ext uri="{FF2B5EF4-FFF2-40B4-BE49-F238E27FC236}">
              <a16:creationId xmlns:a16="http://schemas.microsoft.com/office/drawing/2014/main" id="{5192421D-C84C-B7B8-8D54-7B109FD5C3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428625</xdr:colOff>
      <xdr:row>27</xdr:row>
      <xdr:rowOff>28575</xdr:rowOff>
    </xdr:from>
    <xdr:to>
      <xdr:col>13</xdr:col>
      <xdr:colOff>714375</xdr:colOff>
      <xdr:row>40</xdr:row>
      <xdr:rowOff>76200</xdr:rowOff>
    </xdr:to>
    <mc:AlternateContent xmlns:mc="http://schemas.openxmlformats.org/markup-compatibility/2006" xmlns:a14="http://schemas.microsoft.com/office/drawing/2010/main">
      <mc:Choice Requires="a14">
        <xdr:graphicFrame macro="">
          <xdr:nvGraphicFramePr>
            <xdr:cNvPr id="6" name="State/UTs charts">
              <a:extLst>
                <a:ext uri="{FF2B5EF4-FFF2-40B4-BE49-F238E27FC236}">
                  <a16:creationId xmlns:a16="http://schemas.microsoft.com/office/drawing/2014/main" id="{C02DFE85-8678-441A-EE31-69E4D66AE5B5}"/>
                </a:ext>
              </a:extLst>
            </xdr:cNvPr>
            <xdr:cNvGraphicFramePr/>
          </xdr:nvGraphicFramePr>
          <xdr:xfrm>
            <a:off x="0" y="0"/>
            <a:ext cx="0" cy="0"/>
          </xdr:xfrm>
          <a:graphic>
            <a:graphicData uri="http://schemas.microsoft.com/office/drawing/2010/slicer">
              <sle:slicer xmlns:sle="http://schemas.microsoft.com/office/drawing/2010/slicer" name="State/UTs charts"/>
            </a:graphicData>
          </a:graphic>
        </xdr:graphicFrame>
      </mc:Choice>
      <mc:Fallback xmlns="">
        <xdr:sp macro="" textlink="">
          <xdr:nvSpPr>
            <xdr:cNvPr id="0" name=""/>
            <xdr:cNvSpPr>
              <a:spLocks noTextEdit="1"/>
            </xdr:cNvSpPr>
          </xdr:nvSpPr>
          <xdr:spPr>
            <a:xfrm>
              <a:off x="11839575" y="51720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228599</xdr:colOff>
      <xdr:row>22</xdr:row>
      <xdr:rowOff>80962</xdr:rowOff>
    </xdr:from>
    <xdr:to>
      <xdr:col>25</xdr:col>
      <xdr:colOff>942974</xdr:colOff>
      <xdr:row>34</xdr:row>
      <xdr:rowOff>85725</xdr:rowOff>
    </xdr:to>
    <xdr:graphicFrame macro="">
      <xdr:nvGraphicFramePr>
        <xdr:cNvPr id="7" name="Chart 6">
          <a:extLst>
            <a:ext uri="{FF2B5EF4-FFF2-40B4-BE49-F238E27FC236}">
              <a16:creationId xmlns:a16="http://schemas.microsoft.com/office/drawing/2014/main" id="{53AAB7ED-72D2-534E-96BC-7BAD2BFD2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142875</xdr:colOff>
      <xdr:row>39</xdr:row>
      <xdr:rowOff>138111</xdr:rowOff>
    </xdr:from>
    <xdr:to>
      <xdr:col>29</xdr:col>
      <xdr:colOff>561976</xdr:colOff>
      <xdr:row>55</xdr:row>
      <xdr:rowOff>180975</xdr:rowOff>
    </xdr:to>
    <xdr:graphicFrame macro="">
      <xdr:nvGraphicFramePr>
        <xdr:cNvPr id="8" name="Chart 7">
          <a:extLst>
            <a:ext uri="{FF2B5EF4-FFF2-40B4-BE49-F238E27FC236}">
              <a16:creationId xmlns:a16="http://schemas.microsoft.com/office/drawing/2014/main" id="{3ECCE363-0D74-7B32-909E-03D05A5854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133350</xdr:colOff>
      <xdr:row>81</xdr:row>
      <xdr:rowOff>176211</xdr:rowOff>
    </xdr:from>
    <xdr:to>
      <xdr:col>30</xdr:col>
      <xdr:colOff>123825</xdr:colOff>
      <xdr:row>99</xdr:row>
      <xdr:rowOff>28574</xdr:rowOff>
    </xdr:to>
    <xdr:graphicFrame macro="">
      <xdr:nvGraphicFramePr>
        <xdr:cNvPr id="9" name="Chart 8">
          <a:extLst>
            <a:ext uri="{FF2B5EF4-FFF2-40B4-BE49-F238E27FC236}">
              <a16:creationId xmlns:a16="http://schemas.microsoft.com/office/drawing/2014/main" id="{4ABCB440-CB30-EFBD-D84A-02F526E63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152400</xdr:colOff>
      <xdr:row>28</xdr:row>
      <xdr:rowOff>133351</xdr:rowOff>
    </xdr:from>
    <xdr:to>
      <xdr:col>19</xdr:col>
      <xdr:colOff>600075</xdr:colOff>
      <xdr:row>36</xdr:row>
      <xdr:rowOff>57151</xdr:rowOff>
    </xdr:to>
    <mc:AlternateContent xmlns:mc="http://schemas.openxmlformats.org/markup-compatibility/2006" xmlns:a14="http://schemas.microsoft.com/office/drawing/2010/main">
      <mc:Choice Requires="a14">
        <xdr:graphicFrame macro="">
          <xdr:nvGraphicFramePr>
            <xdr:cNvPr id="10" name="Zone">
              <a:extLst>
                <a:ext uri="{FF2B5EF4-FFF2-40B4-BE49-F238E27FC236}">
                  <a16:creationId xmlns:a16="http://schemas.microsoft.com/office/drawing/2014/main" id="{144766BD-18B0-DEA4-FD5F-FF214C8504CE}"/>
                </a:ext>
              </a:extLst>
            </xdr:cNvPr>
            <xdr:cNvGraphicFramePr/>
          </xdr:nvGraphicFramePr>
          <xdr:xfrm>
            <a:off x="0" y="0"/>
            <a:ext cx="0" cy="0"/>
          </xdr:xfrm>
          <a:graphic>
            <a:graphicData uri="http://schemas.microsoft.com/office/drawing/2010/slicer">
              <sle:slicer xmlns:sle="http://schemas.microsoft.com/office/drawing/2010/slicer" name="Zone"/>
            </a:graphicData>
          </a:graphic>
        </xdr:graphicFrame>
      </mc:Choice>
      <mc:Fallback xmlns="">
        <xdr:sp macro="" textlink="">
          <xdr:nvSpPr>
            <xdr:cNvPr id="0" name=""/>
            <xdr:cNvSpPr>
              <a:spLocks noTextEdit="1"/>
            </xdr:cNvSpPr>
          </xdr:nvSpPr>
          <xdr:spPr>
            <a:xfrm>
              <a:off x="16983075" y="5467351"/>
              <a:ext cx="182880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0</xdr:rowOff>
    </xdr:from>
    <xdr:to>
      <xdr:col>2</xdr:col>
      <xdr:colOff>0</xdr:colOff>
      <xdr:row>3</xdr:row>
      <xdr:rowOff>9525</xdr:rowOff>
    </xdr:to>
    <xdr:sp macro="" textlink="">
      <xdr:nvSpPr>
        <xdr:cNvPr id="2" name="Rectangle: Rounded Corners 1">
          <a:extLst>
            <a:ext uri="{FF2B5EF4-FFF2-40B4-BE49-F238E27FC236}">
              <a16:creationId xmlns:a16="http://schemas.microsoft.com/office/drawing/2014/main" id="{C1C4E91E-B7A6-8121-11AF-0F87EA1B3D4C}"/>
            </a:ext>
          </a:extLst>
        </xdr:cNvPr>
        <xdr:cNvSpPr/>
      </xdr:nvSpPr>
      <xdr:spPr>
        <a:xfrm>
          <a:off x="1" y="0"/>
          <a:ext cx="2390774" cy="581025"/>
        </a:xfrm>
        <a:prstGeom prst="round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142875</xdr:colOff>
      <xdr:row>0</xdr:row>
      <xdr:rowOff>133350</xdr:rowOff>
    </xdr:from>
    <xdr:to>
      <xdr:col>3</xdr:col>
      <xdr:colOff>466725</xdr:colOff>
      <xdr:row>2</xdr:row>
      <xdr:rowOff>47625</xdr:rowOff>
    </xdr:to>
    <xdr:sp macro="" textlink="">
      <xdr:nvSpPr>
        <xdr:cNvPr id="3" name="TextBox 2">
          <a:extLst>
            <a:ext uri="{FF2B5EF4-FFF2-40B4-BE49-F238E27FC236}">
              <a16:creationId xmlns:a16="http://schemas.microsoft.com/office/drawing/2014/main" id="{8EBA683F-AD8D-FC35-4020-5B79BCF34F06}"/>
            </a:ext>
          </a:extLst>
        </xdr:cNvPr>
        <xdr:cNvSpPr txBox="1"/>
      </xdr:nvSpPr>
      <xdr:spPr>
        <a:xfrm>
          <a:off x="142875" y="133350"/>
          <a:ext cx="21526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800"/>
            <a:t>Covid-19</a:t>
          </a:r>
          <a:r>
            <a:rPr lang="en-IN" sz="1800" baseline="0"/>
            <a:t> Data : India</a:t>
          </a:r>
          <a:endParaRPr lang="en-IN" sz="1800"/>
        </a:p>
      </xdr:txBody>
    </xdr:sp>
    <xdr:clientData/>
  </xdr:twoCellAnchor>
  <xdr:twoCellAnchor>
    <xdr:from>
      <xdr:col>2</xdr:col>
      <xdr:colOff>28575</xdr:colOff>
      <xdr:row>0</xdr:row>
      <xdr:rowOff>19050</xdr:rowOff>
    </xdr:from>
    <xdr:to>
      <xdr:col>2</xdr:col>
      <xdr:colOff>1133475</xdr:colOff>
      <xdr:row>3</xdr:row>
      <xdr:rowOff>9525</xdr:rowOff>
    </xdr:to>
    <xdr:sp macro="" textlink="">
      <xdr:nvSpPr>
        <xdr:cNvPr id="4" name="Rectangle: Rounded Corners 3">
          <a:extLst>
            <a:ext uri="{FF2B5EF4-FFF2-40B4-BE49-F238E27FC236}">
              <a16:creationId xmlns:a16="http://schemas.microsoft.com/office/drawing/2014/main" id="{75E708A7-D5CA-42AA-43AF-08ED08765B77}"/>
            </a:ext>
          </a:extLst>
        </xdr:cNvPr>
        <xdr:cNvSpPr/>
      </xdr:nvSpPr>
      <xdr:spPr>
        <a:xfrm>
          <a:off x="2419350" y="19050"/>
          <a:ext cx="1104900" cy="561975"/>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1181100</xdr:colOff>
      <xdr:row>0</xdr:row>
      <xdr:rowOff>19050</xdr:rowOff>
    </xdr:from>
    <xdr:to>
      <xdr:col>3</xdr:col>
      <xdr:colOff>904875</xdr:colOff>
      <xdr:row>3</xdr:row>
      <xdr:rowOff>9525</xdr:rowOff>
    </xdr:to>
    <xdr:sp macro="" textlink="">
      <xdr:nvSpPr>
        <xdr:cNvPr id="5" name="Rectangle: Rounded Corners 4">
          <a:extLst>
            <a:ext uri="{FF2B5EF4-FFF2-40B4-BE49-F238E27FC236}">
              <a16:creationId xmlns:a16="http://schemas.microsoft.com/office/drawing/2014/main" id="{25D5CA90-0C88-49C5-B27F-FEAB9B8F924E}"/>
            </a:ext>
          </a:extLst>
        </xdr:cNvPr>
        <xdr:cNvSpPr/>
      </xdr:nvSpPr>
      <xdr:spPr>
        <a:xfrm>
          <a:off x="3571875" y="19050"/>
          <a:ext cx="1104900" cy="561975"/>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952500</xdr:colOff>
      <xdr:row>0</xdr:row>
      <xdr:rowOff>19050</xdr:rowOff>
    </xdr:from>
    <xdr:to>
      <xdr:col>5</xdr:col>
      <xdr:colOff>438150</xdr:colOff>
      <xdr:row>3</xdr:row>
      <xdr:rowOff>9525</xdr:rowOff>
    </xdr:to>
    <xdr:sp macro="" textlink="">
      <xdr:nvSpPr>
        <xdr:cNvPr id="6" name="Rectangle: Rounded Corners 5">
          <a:extLst>
            <a:ext uri="{FF2B5EF4-FFF2-40B4-BE49-F238E27FC236}">
              <a16:creationId xmlns:a16="http://schemas.microsoft.com/office/drawing/2014/main" id="{8377FF2F-DEC1-4273-A3AE-DBA845D294DA}"/>
            </a:ext>
          </a:extLst>
        </xdr:cNvPr>
        <xdr:cNvSpPr/>
      </xdr:nvSpPr>
      <xdr:spPr>
        <a:xfrm>
          <a:off x="4724400" y="19050"/>
          <a:ext cx="1104900" cy="561975"/>
        </a:xfrm>
        <a:prstGeom prst="roundRect">
          <a:avLst/>
        </a:prstGeom>
        <a:solidFill>
          <a:srgbClr val="FF0000"/>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485775</xdr:colOff>
      <xdr:row>0</xdr:row>
      <xdr:rowOff>9525</xdr:rowOff>
    </xdr:from>
    <xdr:to>
      <xdr:col>7</xdr:col>
      <xdr:colOff>371475</xdr:colOff>
      <xdr:row>3</xdr:row>
      <xdr:rowOff>0</xdr:rowOff>
    </xdr:to>
    <xdr:sp macro="" textlink="">
      <xdr:nvSpPr>
        <xdr:cNvPr id="7" name="Rectangle: Rounded Corners 6">
          <a:extLst>
            <a:ext uri="{FF2B5EF4-FFF2-40B4-BE49-F238E27FC236}">
              <a16:creationId xmlns:a16="http://schemas.microsoft.com/office/drawing/2014/main" id="{15BEDD91-17E9-4037-AA1A-454A97552AB3}"/>
            </a:ext>
          </a:extLst>
        </xdr:cNvPr>
        <xdr:cNvSpPr/>
      </xdr:nvSpPr>
      <xdr:spPr>
        <a:xfrm>
          <a:off x="5876925" y="9525"/>
          <a:ext cx="1104900" cy="561975"/>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247650</xdr:colOff>
      <xdr:row>1</xdr:row>
      <xdr:rowOff>19050</xdr:rowOff>
    </xdr:from>
    <xdr:to>
      <xdr:col>2</xdr:col>
      <xdr:colOff>733425</xdr:colOff>
      <xdr:row>2</xdr:row>
      <xdr:rowOff>66675</xdr:rowOff>
    </xdr:to>
    <xdr:sp macro="" textlink="Q1a!A45">
      <xdr:nvSpPr>
        <xdr:cNvPr id="8" name="TextBox 7">
          <a:extLst>
            <a:ext uri="{FF2B5EF4-FFF2-40B4-BE49-F238E27FC236}">
              <a16:creationId xmlns:a16="http://schemas.microsoft.com/office/drawing/2014/main" id="{6A1604B4-1200-51DA-0C93-BFE5975903FB}"/>
            </a:ext>
          </a:extLst>
        </xdr:cNvPr>
        <xdr:cNvSpPr txBox="1"/>
      </xdr:nvSpPr>
      <xdr:spPr>
        <a:xfrm>
          <a:off x="2638425" y="209550"/>
          <a:ext cx="4857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F1BD192-6BFE-4F53-A6EF-B0E9383137CB}" type="TxLink">
            <a:rPr lang="en-US" sz="1800" b="0" i="0" u="none" strike="noStrike">
              <a:solidFill>
                <a:srgbClr val="000000"/>
              </a:solidFill>
              <a:latin typeface="Calibri"/>
              <a:cs typeface="Calibri"/>
            </a:rPr>
            <a:pPr/>
            <a:t>3.44</a:t>
          </a:fld>
          <a:endParaRPr lang="en-IN" sz="1800"/>
        </a:p>
      </xdr:txBody>
    </xdr:sp>
    <xdr:clientData/>
  </xdr:twoCellAnchor>
  <xdr:twoCellAnchor>
    <xdr:from>
      <xdr:col>2</xdr:col>
      <xdr:colOff>609600</xdr:colOff>
      <xdr:row>1</xdr:row>
      <xdr:rowOff>19050</xdr:rowOff>
    </xdr:from>
    <xdr:to>
      <xdr:col>2</xdr:col>
      <xdr:colOff>933450</xdr:colOff>
      <xdr:row>2</xdr:row>
      <xdr:rowOff>19050</xdr:rowOff>
    </xdr:to>
    <xdr:sp macro="" textlink="">
      <xdr:nvSpPr>
        <xdr:cNvPr id="9" name="TextBox 8">
          <a:extLst>
            <a:ext uri="{FF2B5EF4-FFF2-40B4-BE49-F238E27FC236}">
              <a16:creationId xmlns:a16="http://schemas.microsoft.com/office/drawing/2014/main" id="{D5E2CF6D-838F-5938-1D9F-734D3F77794F}"/>
            </a:ext>
          </a:extLst>
        </xdr:cNvPr>
        <xdr:cNvSpPr txBox="1"/>
      </xdr:nvSpPr>
      <xdr:spPr>
        <a:xfrm>
          <a:off x="3000375" y="209550"/>
          <a:ext cx="3238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Cr</a:t>
          </a:r>
        </a:p>
      </xdr:txBody>
    </xdr:sp>
    <xdr:clientData/>
  </xdr:twoCellAnchor>
  <xdr:twoCellAnchor>
    <xdr:from>
      <xdr:col>2</xdr:col>
      <xdr:colOff>152400</xdr:colOff>
      <xdr:row>0</xdr:row>
      <xdr:rowOff>0</xdr:rowOff>
    </xdr:from>
    <xdr:to>
      <xdr:col>2</xdr:col>
      <xdr:colOff>1114425</xdr:colOff>
      <xdr:row>1</xdr:row>
      <xdr:rowOff>19050</xdr:rowOff>
    </xdr:to>
    <xdr:sp macro="" textlink="">
      <xdr:nvSpPr>
        <xdr:cNvPr id="10" name="TextBox 9">
          <a:extLst>
            <a:ext uri="{FF2B5EF4-FFF2-40B4-BE49-F238E27FC236}">
              <a16:creationId xmlns:a16="http://schemas.microsoft.com/office/drawing/2014/main" id="{D8119317-A22B-6DAF-8903-7A5FB543E489}"/>
            </a:ext>
          </a:extLst>
        </xdr:cNvPr>
        <xdr:cNvSpPr txBox="1"/>
      </xdr:nvSpPr>
      <xdr:spPr>
        <a:xfrm>
          <a:off x="2543175" y="0"/>
          <a:ext cx="9620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Total Cases</a:t>
          </a:r>
        </a:p>
      </xdr:txBody>
    </xdr:sp>
    <xdr:clientData/>
  </xdr:twoCellAnchor>
  <xdr:twoCellAnchor>
    <xdr:from>
      <xdr:col>2</xdr:col>
      <xdr:colOff>1333500</xdr:colOff>
      <xdr:row>0</xdr:row>
      <xdr:rowOff>28575</xdr:rowOff>
    </xdr:from>
    <xdr:to>
      <xdr:col>3</xdr:col>
      <xdr:colOff>885825</xdr:colOff>
      <xdr:row>1</xdr:row>
      <xdr:rowOff>9525</xdr:rowOff>
    </xdr:to>
    <xdr:sp macro="" textlink="">
      <xdr:nvSpPr>
        <xdr:cNvPr id="11" name="TextBox 10">
          <a:extLst>
            <a:ext uri="{FF2B5EF4-FFF2-40B4-BE49-F238E27FC236}">
              <a16:creationId xmlns:a16="http://schemas.microsoft.com/office/drawing/2014/main" id="{264EB2C7-2558-D399-12F5-9B321AFABD17}"/>
            </a:ext>
          </a:extLst>
        </xdr:cNvPr>
        <xdr:cNvSpPr txBox="1"/>
      </xdr:nvSpPr>
      <xdr:spPr>
        <a:xfrm>
          <a:off x="3724275" y="28575"/>
          <a:ext cx="9334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t>Recovered</a:t>
          </a:r>
        </a:p>
      </xdr:txBody>
    </xdr:sp>
    <xdr:clientData/>
  </xdr:twoCellAnchor>
  <xdr:twoCellAnchor>
    <xdr:from>
      <xdr:col>4</xdr:col>
      <xdr:colOff>28575</xdr:colOff>
      <xdr:row>0</xdr:row>
      <xdr:rowOff>47625</xdr:rowOff>
    </xdr:from>
    <xdr:to>
      <xdr:col>5</xdr:col>
      <xdr:colOff>352425</xdr:colOff>
      <xdr:row>1</xdr:row>
      <xdr:rowOff>28575</xdr:rowOff>
    </xdr:to>
    <xdr:sp macro="" textlink="">
      <xdr:nvSpPr>
        <xdr:cNvPr id="12" name="TextBox 11">
          <a:extLst>
            <a:ext uri="{FF2B5EF4-FFF2-40B4-BE49-F238E27FC236}">
              <a16:creationId xmlns:a16="http://schemas.microsoft.com/office/drawing/2014/main" id="{EFCA4B5B-9702-474D-897E-A5D4685AD92F}"/>
            </a:ext>
          </a:extLst>
        </xdr:cNvPr>
        <xdr:cNvSpPr txBox="1"/>
      </xdr:nvSpPr>
      <xdr:spPr>
        <a:xfrm>
          <a:off x="4810125" y="47625"/>
          <a:ext cx="9334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Death</a:t>
          </a:r>
        </a:p>
      </xdr:txBody>
    </xdr:sp>
    <xdr:clientData/>
  </xdr:twoCellAnchor>
  <xdr:twoCellAnchor>
    <xdr:from>
      <xdr:col>5</xdr:col>
      <xdr:colOff>590550</xdr:colOff>
      <xdr:row>0</xdr:row>
      <xdr:rowOff>19050</xdr:rowOff>
    </xdr:from>
    <xdr:to>
      <xdr:col>7</xdr:col>
      <xdr:colOff>304800</xdr:colOff>
      <xdr:row>1</xdr:row>
      <xdr:rowOff>0</xdr:rowOff>
    </xdr:to>
    <xdr:sp macro="" textlink="">
      <xdr:nvSpPr>
        <xdr:cNvPr id="13" name="TextBox 12">
          <a:extLst>
            <a:ext uri="{FF2B5EF4-FFF2-40B4-BE49-F238E27FC236}">
              <a16:creationId xmlns:a16="http://schemas.microsoft.com/office/drawing/2014/main" id="{E46A0FB7-7539-44F5-86A5-59424C5177EE}"/>
            </a:ext>
          </a:extLst>
        </xdr:cNvPr>
        <xdr:cNvSpPr txBox="1"/>
      </xdr:nvSpPr>
      <xdr:spPr>
        <a:xfrm>
          <a:off x="5981700" y="19050"/>
          <a:ext cx="9334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Active</a:t>
          </a:r>
        </a:p>
      </xdr:txBody>
    </xdr:sp>
    <xdr:clientData/>
  </xdr:twoCellAnchor>
  <xdr:twoCellAnchor>
    <xdr:from>
      <xdr:col>3</xdr:col>
      <xdr:colOff>0</xdr:colOff>
      <xdr:row>1</xdr:row>
      <xdr:rowOff>19050</xdr:rowOff>
    </xdr:from>
    <xdr:to>
      <xdr:col>3</xdr:col>
      <xdr:colOff>609600</xdr:colOff>
      <xdr:row>2</xdr:row>
      <xdr:rowOff>38101</xdr:rowOff>
    </xdr:to>
    <xdr:sp macro="" textlink="Q1a!B44">
      <xdr:nvSpPr>
        <xdr:cNvPr id="14" name="TextBox 13">
          <a:extLst>
            <a:ext uri="{FF2B5EF4-FFF2-40B4-BE49-F238E27FC236}">
              <a16:creationId xmlns:a16="http://schemas.microsoft.com/office/drawing/2014/main" id="{A6C53B70-A238-139B-8FC5-B2ADE0512237}"/>
            </a:ext>
          </a:extLst>
        </xdr:cNvPr>
        <xdr:cNvSpPr txBox="1"/>
      </xdr:nvSpPr>
      <xdr:spPr>
        <a:xfrm>
          <a:off x="3771900" y="209550"/>
          <a:ext cx="609600"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14B3DB30-28A0-4402-AF1E-4A4AD92797E4}" type="TxLink">
            <a:rPr lang="en-US" sz="1800" b="0" i="0" u="none" strike="noStrike">
              <a:solidFill>
                <a:srgbClr val="000000"/>
              </a:solidFill>
              <a:latin typeface="Calibri"/>
              <a:ea typeface="+mn-ea"/>
              <a:cs typeface="Calibri"/>
            </a:rPr>
            <a:pPr marL="0" indent="0"/>
            <a:t>98.4</a:t>
          </a:fld>
          <a:endParaRPr lang="en-IN" sz="1800" b="0" i="0" u="none" strike="noStrike">
            <a:solidFill>
              <a:srgbClr val="000000"/>
            </a:solidFill>
            <a:latin typeface="Calibri"/>
            <a:ea typeface="+mn-ea"/>
            <a:cs typeface="Calibri"/>
          </a:endParaRPr>
        </a:p>
      </xdr:txBody>
    </xdr:sp>
    <xdr:clientData/>
  </xdr:twoCellAnchor>
  <xdr:twoCellAnchor>
    <xdr:from>
      <xdr:col>3</xdr:col>
      <xdr:colOff>438149</xdr:colOff>
      <xdr:row>1</xdr:row>
      <xdr:rowOff>9525</xdr:rowOff>
    </xdr:from>
    <xdr:to>
      <xdr:col>3</xdr:col>
      <xdr:colOff>695324</xdr:colOff>
      <xdr:row>2</xdr:row>
      <xdr:rowOff>28575</xdr:rowOff>
    </xdr:to>
    <xdr:sp macro="" textlink="">
      <xdr:nvSpPr>
        <xdr:cNvPr id="15" name="TextBox 14">
          <a:extLst>
            <a:ext uri="{FF2B5EF4-FFF2-40B4-BE49-F238E27FC236}">
              <a16:creationId xmlns:a16="http://schemas.microsoft.com/office/drawing/2014/main" id="{440EE6F1-A162-51E4-4045-938F1C240CC6}"/>
            </a:ext>
          </a:extLst>
        </xdr:cNvPr>
        <xdr:cNvSpPr txBox="1"/>
      </xdr:nvSpPr>
      <xdr:spPr>
        <a:xfrm>
          <a:off x="4210049" y="200025"/>
          <a:ext cx="2571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a:t>%</a:t>
          </a:r>
        </a:p>
      </xdr:txBody>
    </xdr:sp>
    <xdr:clientData/>
  </xdr:twoCellAnchor>
  <xdr:twoCellAnchor>
    <xdr:from>
      <xdr:col>4</xdr:col>
      <xdr:colOff>219073</xdr:colOff>
      <xdr:row>1</xdr:row>
      <xdr:rowOff>28575</xdr:rowOff>
    </xdr:from>
    <xdr:to>
      <xdr:col>5</xdr:col>
      <xdr:colOff>104774</xdr:colOff>
      <xdr:row>2</xdr:row>
      <xdr:rowOff>66674</xdr:rowOff>
    </xdr:to>
    <xdr:sp macro="" textlink="Q1a!C44">
      <xdr:nvSpPr>
        <xdr:cNvPr id="16" name="TextBox 15">
          <a:extLst>
            <a:ext uri="{FF2B5EF4-FFF2-40B4-BE49-F238E27FC236}">
              <a16:creationId xmlns:a16="http://schemas.microsoft.com/office/drawing/2014/main" id="{C13C88C3-0EEF-4AC9-BE38-568CD4AB62E2}"/>
            </a:ext>
          </a:extLst>
        </xdr:cNvPr>
        <xdr:cNvSpPr txBox="1"/>
      </xdr:nvSpPr>
      <xdr:spPr>
        <a:xfrm>
          <a:off x="5000623" y="219075"/>
          <a:ext cx="495301"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EE40AFB0-3C6D-4E51-B8DE-01B888B89043}" type="TxLink">
            <a:rPr lang="en-US" sz="1800" b="0" i="0" u="none" strike="noStrike">
              <a:solidFill>
                <a:srgbClr val="000000"/>
              </a:solidFill>
              <a:latin typeface="Calibri"/>
              <a:ea typeface="+mn-ea"/>
              <a:cs typeface="Calibri"/>
            </a:rPr>
            <a:pPr marL="0" indent="0"/>
            <a:t>1.3</a:t>
          </a:fld>
          <a:endParaRPr lang="en-IN" sz="1800" b="0" i="0" u="none" strike="noStrike">
            <a:solidFill>
              <a:srgbClr val="000000"/>
            </a:solidFill>
            <a:latin typeface="Calibri"/>
            <a:ea typeface="+mn-ea"/>
            <a:cs typeface="Calibri"/>
          </a:endParaRPr>
        </a:p>
      </xdr:txBody>
    </xdr:sp>
    <xdr:clientData/>
  </xdr:twoCellAnchor>
  <xdr:twoCellAnchor>
    <xdr:from>
      <xdr:col>4</xdr:col>
      <xdr:colOff>542924</xdr:colOff>
      <xdr:row>0</xdr:row>
      <xdr:rowOff>180975</xdr:rowOff>
    </xdr:from>
    <xdr:to>
      <xdr:col>5</xdr:col>
      <xdr:colOff>209549</xdr:colOff>
      <xdr:row>2</xdr:row>
      <xdr:rowOff>47625</xdr:rowOff>
    </xdr:to>
    <xdr:sp macro="" textlink="">
      <xdr:nvSpPr>
        <xdr:cNvPr id="17" name="TextBox 16">
          <a:extLst>
            <a:ext uri="{FF2B5EF4-FFF2-40B4-BE49-F238E27FC236}">
              <a16:creationId xmlns:a16="http://schemas.microsoft.com/office/drawing/2014/main" id="{9092E1E5-928E-4653-A6A2-882A958E2BF9}"/>
            </a:ext>
          </a:extLst>
        </xdr:cNvPr>
        <xdr:cNvSpPr txBox="1"/>
      </xdr:nvSpPr>
      <xdr:spPr>
        <a:xfrm>
          <a:off x="5324474" y="180975"/>
          <a:ext cx="2762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a:t>
          </a:r>
        </a:p>
      </xdr:txBody>
    </xdr:sp>
    <xdr:clientData/>
  </xdr:twoCellAnchor>
  <xdr:twoCellAnchor>
    <xdr:from>
      <xdr:col>6</xdr:col>
      <xdr:colOff>161924</xdr:colOff>
      <xdr:row>1</xdr:row>
      <xdr:rowOff>38100</xdr:rowOff>
    </xdr:from>
    <xdr:to>
      <xdr:col>7</xdr:col>
      <xdr:colOff>38099</xdr:colOff>
      <xdr:row>2</xdr:row>
      <xdr:rowOff>57150</xdr:rowOff>
    </xdr:to>
    <xdr:sp macro="" textlink="Q1a!D44">
      <xdr:nvSpPr>
        <xdr:cNvPr id="18" name="TextBox 17">
          <a:extLst>
            <a:ext uri="{FF2B5EF4-FFF2-40B4-BE49-F238E27FC236}">
              <a16:creationId xmlns:a16="http://schemas.microsoft.com/office/drawing/2014/main" id="{4EA5FCB7-3681-453A-B539-4CD794A40B6A}"/>
            </a:ext>
          </a:extLst>
        </xdr:cNvPr>
        <xdr:cNvSpPr txBox="1"/>
      </xdr:nvSpPr>
      <xdr:spPr>
        <a:xfrm>
          <a:off x="6162674" y="228600"/>
          <a:ext cx="4857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7E29887A-38C2-4DA4-8AAC-F0A70F86CB3E}" type="TxLink">
            <a:rPr lang="en-US" sz="1800" b="0" i="0" u="none" strike="noStrike">
              <a:solidFill>
                <a:srgbClr val="000000"/>
              </a:solidFill>
              <a:latin typeface="Calibri"/>
              <a:ea typeface="+mn-ea"/>
              <a:cs typeface="Calibri"/>
            </a:rPr>
            <a:pPr marL="0" indent="0"/>
            <a:t>0.4</a:t>
          </a:fld>
          <a:endParaRPr lang="en-IN" sz="1800" b="0" i="0" u="none" strike="noStrike">
            <a:solidFill>
              <a:srgbClr val="000000"/>
            </a:solidFill>
            <a:latin typeface="Calibri"/>
            <a:ea typeface="+mn-ea"/>
            <a:cs typeface="Calibri"/>
          </a:endParaRPr>
        </a:p>
      </xdr:txBody>
    </xdr:sp>
    <xdr:clientData/>
  </xdr:twoCellAnchor>
  <xdr:twoCellAnchor>
    <xdr:from>
      <xdr:col>6</xdr:col>
      <xdr:colOff>476250</xdr:colOff>
      <xdr:row>0</xdr:row>
      <xdr:rowOff>180975</xdr:rowOff>
    </xdr:from>
    <xdr:to>
      <xdr:col>7</xdr:col>
      <xdr:colOff>133350</xdr:colOff>
      <xdr:row>2</xdr:row>
      <xdr:rowOff>28575</xdr:rowOff>
    </xdr:to>
    <xdr:sp macro="" textlink="">
      <xdr:nvSpPr>
        <xdr:cNvPr id="19" name="TextBox 18">
          <a:extLst>
            <a:ext uri="{FF2B5EF4-FFF2-40B4-BE49-F238E27FC236}">
              <a16:creationId xmlns:a16="http://schemas.microsoft.com/office/drawing/2014/main" id="{999A134B-CF01-4AFB-B552-C5FD83454F7B}"/>
            </a:ext>
          </a:extLst>
        </xdr:cNvPr>
        <xdr:cNvSpPr txBox="1"/>
      </xdr:nvSpPr>
      <xdr:spPr>
        <a:xfrm>
          <a:off x="6477000" y="180975"/>
          <a:ext cx="2667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a:t>
          </a:r>
        </a:p>
      </xdr:txBody>
    </xdr:sp>
    <xdr:clientData/>
  </xdr:twoCellAnchor>
  <xdr:twoCellAnchor>
    <xdr:from>
      <xdr:col>0</xdr:col>
      <xdr:colOff>0</xdr:colOff>
      <xdr:row>3</xdr:row>
      <xdr:rowOff>66675</xdr:rowOff>
    </xdr:from>
    <xdr:to>
      <xdr:col>8</xdr:col>
      <xdr:colOff>9525</xdr:colOff>
      <xdr:row>3</xdr:row>
      <xdr:rowOff>112394</xdr:rowOff>
    </xdr:to>
    <xdr:sp macro="" textlink="">
      <xdr:nvSpPr>
        <xdr:cNvPr id="20" name="Rectangle 19">
          <a:extLst>
            <a:ext uri="{FF2B5EF4-FFF2-40B4-BE49-F238E27FC236}">
              <a16:creationId xmlns:a16="http://schemas.microsoft.com/office/drawing/2014/main" id="{03AF66E2-6EF6-0185-7A66-720E10092B03}"/>
            </a:ext>
          </a:extLst>
        </xdr:cNvPr>
        <xdr:cNvSpPr/>
      </xdr:nvSpPr>
      <xdr:spPr>
        <a:xfrm>
          <a:off x="0" y="638175"/>
          <a:ext cx="72294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9526</xdr:colOff>
      <xdr:row>4</xdr:row>
      <xdr:rowOff>0</xdr:rowOff>
    </xdr:from>
    <xdr:to>
      <xdr:col>3</xdr:col>
      <xdr:colOff>1000125</xdr:colOff>
      <xdr:row>5</xdr:row>
      <xdr:rowOff>180975</xdr:rowOff>
    </xdr:to>
    <xdr:sp macro="" textlink="">
      <xdr:nvSpPr>
        <xdr:cNvPr id="21" name="Rectangle 20">
          <a:extLst>
            <a:ext uri="{FF2B5EF4-FFF2-40B4-BE49-F238E27FC236}">
              <a16:creationId xmlns:a16="http://schemas.microsoft.com/office/drawing/2014/main" id="{E396038B-2D96-F5ED-5802-BEBF338AB040}"/>
            </a:ext>
          </a:extLst>
        </xdr:cNvPr>
        <xdr:cNvSpPr/>
      </xdr:nvSpPr>
      <xdr:spPr>
        <a:xfrm>
          <a:off x="9526" y="762000"/>
          <a:ext cx="4762499" cy="371475"/>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rPr>
            <a:t>Total Cases</a:t>
          </a:r>
        </a:p>
      </xdr:txBody>
    </xdr:sp>
    <xdr:clientData/>
  </xdr:twoCellAnchor>
  <xdr:twoCellAnchor>
    <xdr:from>
      <xdr:col>0</xdr:col>
      <xdr:colOff>0</xdr:colOff>
      <xdr:row>14</xdr:row>
      <xdr:rowOff>0</xdr:rowOff>
    </xdr:from>
    <xdr:to>
      <xdr:col>3</xdr:col>
      <xdr:colOff>990599</xdr:colOff>
      <xdr:row>15</xdr:row>
      <xdr:rowOff>180975</xdr:rowOff>
    </xdr:to>
    <xdr:sp macro="" textlink="">
      <xdr:nvSpPr>
        <xdr:cNvPr id="22" name="Rectangle 21">
          <a:extLst>
            <a:ext uri="{FF2B5EF4-FFF2-40B4-BE49-F238E27FC236}">
              <a16:creationId xmlns:a16="http://schemas.microsoft.com/office/drawing/2014/main" id="{7E1A807A-ACEF-4E4A-AC59-F6C8E235C550}"/>
            </a:ext>
          </a:extLst>
        </xdr:cNvPr>
        <xdr:cNvSpPr/>
      </xdr:nvSpPr>
      <xdr:spPr>
        <a:xfrm>
          <a:off x="0" y="2667000"/>
          <a:ext cx="4762499" cy="371475"/>
        </a:xfrm>
        <a:prstGeom prst="rect">
          <a:avLst/>
        </a:prstGeom>
        <a:solidFill>
          <a:srgbClr val="70AD4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latin typeface="+mn-lt"/>
              <a:ea typeface="+mn-ea"/>
              <a:cs typeface="+mn-cs"/>
            </a:rPr>
            <a:t>Recovered</a:t>
          </a:r>
        </a:p>
      </xdr:txBody>
    </xdr:sp>
    <xdr:clientData/>
  </xdr:twoCellAnchor>
  <xdr:twoCellAnchor>
    <xdr:from>
      <xdr:col>0</xdr:col>
      <xdr:colOff>0</xdr:colOff>
      <xdr:row>24</xdr:row>
      <xdr:rowOff>0</xdr:rowOff>
    </xdr:from>
    <xdr:to>
      <xdr:col>3</xdr:col>
      <xdr:colOff>990599</xdr:colOff>
      <xdr:row>25</xdr:row>
      <xdr:rowOff>180975</xdr:rowOff>
    </xdr:to>
    <xdr:sp macro="" textlink="">
      <xdr:nvSpPr>
        <xdr:cNvPr id="23" name="Rectangle 22">
          <a:extLst>
            <a:ext uri="{FF2B5EF4-FFF2-40B4-BE49-F238E27FC236}">
              <a16:creationId xmlns:a16="http://schemas.microsoft.com/office/drawing/2014/main" id="{6B111FCF-B4EC-40EE-AABA-035C7E900618}"/>
            </a:ext>
          </a:extLst>
        </xdr:cNvPr>
        <xdr:cNvSpPr/>
      </xdr:nvSpPr>
      <xdr:spPr>
        <a:xfrm>
          <a:off x="0" y="4572000"/>
          <a:ext cx="4762499" cy="3714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latin typeface="+mn-lt"/>
              <a:ea typeface="+mn-ea"/>
              <a:cs typeface="+mn-cs"/>
            </a:rPr>
            <a:t>Death</a:t>
          </a:r>
        </a:p>
      </xdr:txBody>
    </xdr:sp>
    <xdr:clientData/>
  </xdr:twoCellAnchor>
  <xdr:twoCellAnchor>
    <xdr:from>
      <xdr:col>0</xdr:col>
      <xdr:colOff>0</xdr:colOff>
      <xdr:row>34</xdr:row>
      <xdr:rowOff>0</xdr:rowOff>
    </xdr:from>
    <xdr:to>
      <xdr:col>3</xdr:col>
      <xdr:colOff>990599</xdr:colOff>
      <xdr:row>35</xdr:row>
      <xdr:rowOff>180975</xdr:rowOff>
    </xdr:to>
    <xdr:sp macro="" textlink="">
      <xdr:nvSpPr>
        <xdr:cNvPr id="24" name="Rectangle 23">
          <a:extLst>
            <a:ext uri="{FF2B5EF4-FFF2-40B4-BE49-F238E27FC236}">
              <a16:creationId xmlns:a16="http://schemas.microsoft.com/office/drawing/2014/main" id="{52778F6C-AA1D-42E8-9F5C-AE75DF50B982}"/>
            </a:ext>
          </a:extLst>
        </xdr:cNvPr>
        <xdr:cNvSpPr/>
      </xdr:nvSpPr>
      <xdr:spPr>
        <a:xfrm>
          <a:off x="0" y="6477000"/>
          <a:ext cx="4762499" cy="371475"/>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latin typeface="+mn-lt"/>
              <a:ea typeface="+mn-ea"/>
              <a:cs typeface="+mn-cs"/>
            </a:rPr>
            <a:t>Active</a:t>
          </a:r>
        </a:p>
      </xdr:txBody>
    </xdr:sp>
    <xdr:clientData/>
  </xdr:twoCellAnchor>
  <xdr:twoCellAnchor editAs="oneCell">
    <xdr:from>
      <xdr:col>4</xdr:col>
      <xdr:colOff>19049</xdr:colOff>
      <xdr:row>4</xdr:row>
      <xdr:rowOff>9525</xdr:rowOff>
    </xdr:from>
    <xdr:to>
      <xdr:col>13</xdr:col>
      <xdr:colOff>9525</xdr:colOff>
      <xdr:row>7</xdr:row>
      <xdr:rowOff>57150</xdr:rowOff>
    </xdr:to>
    <mc:AlternateContent xmlns:mc="http://schemas.openxmlformats.org/markup-compatibility/2006" xmlns:a14="http://schemas.microsoft.com/office/drawing/2010/main">
      <mc:Choice Requires="a14">
        <xdr:graphicFrame macro="">
          <xdr:nvGraphicFramePr>
            <xdr:cNvPr id="25" name="Death Avg chart 1">
              <a:extLst>
                <a:ext uri="{FF2B5EF4-FFF2-40B4-BE49-F238E27FC236}">
                  <a16:creationId xmlns:a16="http://schemas.microsoft.com/office/drawing/2014/main" id="{726D9050-A2D1-4450-9F0A-A188C2C77925}"/>
                </a:ext>
              </a:extLst>
            </xdr:cNvPr>
            <xdr:cNvGraphicFramePr/>
          </xdr:nvGraphicFramePr>
          <xdr:xfrm>
            <a:off x="0" y="0"/>
            <a:ext cx="0" cy="0"/>
          </xdr:xfrm>
          <a:graphic>
            <a:graphicData uri="http://schemas.microsoft.com/office/drawing/2010/slicer">
              <sle:slicer xmlns:sle="http://schemas.microsoft.com/office/drawing/2010/slicer" name="Death Avg chart 1"/>
            </a:graphicData>
          </a:graphic>
        </xdr:graphicFrame>
      </mc:Choice>
      <mc:Fallback xmlns="">
        <xdr:sp macro="" textlink="">
          <xdr:nvSpPr>
            <xdr:cNvPr id="0" name=""/>
            <xdr:cNvSpPr>
              <a:spLocks noTextEdit="1"/>
            </xdr:cNvSpPr>
          </xdr:nvSpPr>
          <xdr:spPr>
            <a:xfrm>
              <a:off x="4800599" y="771525"/>
              <a:ext cx="5476876" cy="619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7</xdr:row>
      <xdr:rowOff>66675</xdr:rowOff>
    </xdr:from>
    <xdr:to>
      <xdr:col>13</xdr:col>
      <xdr:colOff>9525</xdr:colOff>
      <xdr:row>22</xdr:row>
      <xdr:rowOff>152400</xdr:rowOff>
    </xdr:to>
    <xdr:graphicFrame macro="">
      <xdr:nvGraphicFramePr>
        <xdr:cNvPr id="26" name="Chart 25">
          <a:extLst>
            <a:ext uri="{FF2B5EF4-FFF2-40B4-BE49-F238E27FC236}">
              <a16:creationId xmlns:a16="http://schemas.microsoft.com/office/drawing/2014/main" id="{6353D796-C0C2-416D-8065-9190A2BE94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9525</xdr:colOff>
      <xdr:row>23</xdr:row>
      <xdr:rowOff>1</xdr:rowOff>
    </xdr:from>
    <xdr:to>
      <xdr:col>13</xdr:col>
      <xdr:colOff>9525</xdr:colOff>
      <xdr:row>26</xdr:row>
      <xdr:rowOff>57151</xdr:rowOff>
    </xdr:to>
    <mc:AlternateContent xmlns:mc="http://schemas.openxmlformats.org/markup-compatibility/2006" xmlns:a14="http://schemas.microsoft.com/office/drawing/2010/main">
      <mc:Choice Requires="a14">
        <xdr:graphicFrame macro="">
          <xdr:nvGraphicFramePr>
            <xdr:cNvPr id="27" name="Discharge Avg chart 1">
              <a:extLst>
                <a:ext uri="{FF2B5EF4-FFF2-40B4-BE49-F238E27FC236}">
                  <a16:creationId xmlns:a16="http://schemas.microsoft.com/office/drawing/2014/main" id="{75646960-275D-4041-8276-E0C0EC0EA3FB}"/>
                </a:ext>
              </a:extLst>
            </xdr:cNvPr>
            <xdr:cNvGraphicFramePr/>
          </xdr:nvGraphicFramePr>
          <xdr:xfrm>
            <a:off x="0" y="0"/>
            <a:ext cx="0" cy="0"/>
          </xdr:xfrm>
          <a:graphic>
            <a:graphicData uri="http://schemas.microsoft.com/office/drawing/2010/slicer">
              <sle:slicer xmlns:sle="http://schemas.microsoft.com/office/drawing/2010/slicer" name="Discharge Avg chart 1"/>
            </a:graphicData>
          </a:graphic>
        </xdr:graphicFrame>
      </mc:Choice>
      <mc:Fallback xmlns="">
        <xdr:sp macro="" textlink="">
          <xdr:nvSpPr>
            <xdr:cNvPr id="0" name=""/>
            <xdr:cNvSpPr>
              <a:spLocks noTextEdit="1"/>
            </xdr:cNvSpPr>
          </xdr:nvSpPr>
          <xdr:spPr>
            <a:xfrm>
              <a:off x="4791075" y="4381501"/>
              <a:ext cx="5486400" cy="6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19051</xdr:colOff>
      <xdr:row>26</xdr:row>
      <xdr:rowOff>66675</xdr:rowOff>
    </xdr:from>
    <xdr:to>
      <xdr:col>13</xdr:col>
      <xdr:colOff>19051</xdr:colOff>
      <xdr:row>42</xdr:row>
      <xdr:rowOff>161925</xdr:rowOff>
    </xdr:to>
    <xdr:graphicFrame macro="">
      <xdr:nvGraphicFramePr>
        <xdr:cNvPr id="28" name="Chart 27">
          <a:extLst>
            <a:ext uri="{FF2B5EF4-FFF2-40B4-BE49-F238E27FC236}">
              <a16:creationId xmlns:a16="http://schemas.microsoft.com/office/drawing/2014/main" id="{97748D88-B270-4F18-8E25-EF33E39EFE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9525</xdr:colOff>
      <xdr:row>2</xdr:row>
      <xdr:rowOff>19050</xdr:rowOff>
    </xdr:from>
    <xdr:to>
      <xdr:col>20</xdr:col>
      <xdr:colOff>9525</xdr:colOff>
      <xdr:row>13</xdr:row>
      <xdr:rowOff>19049</xdr:rowOff>
    </xdr:to>
    <mc:AlternateContent xmlns:mc="http://schemas.openxmlformats.org/markup-compatibility/2006" xmlns:a14="http://schemas.microsoft.com/office/drawing/2010/main">
      <mc:Choice Requires="a14">
        <xdr:graphicFrame macro="">
          <xdr:nvGraphicFramePr>
            <xdr:cNvPr id="29" name="Zone 1">
              <a:extLst>
                <a:ext uri="{FF2B5EF4-FFF2-40B4-BE49-F238E27FC236}">
                  <a16:creationId xmlns:a16="http://schemas.microsoft.com/office/drawing/2014/main" id="{22AED447-9DFE-4CD9-9E64-85B24940E1FD}"/>
                </a:ext>
              </a:extLst>
            </xdr:cNvPr>
            <xdr:cNvGraphicFramePr/>
          </xdr:nvGraphicFramePr>
          <xdr:xfrm>
            <a:off x="0" y="0"/>
            <a:ext cx="0" cy="0"/>
          </xdr:xfrm>
          <a:graphic>
            <a:graphicData uri="http://schemas.microsoft.com/office/drawing/2010/slicer">
              <sle:slicer xmlns:sle="http://schemas.microsoft.com/office/drawing/2010/slicer" name="Zone 1"/>
            </a:graphicData>
          </a:graphic>
        </xdr:graphicFrame>
      </mc:Choice>
      <mc:Fallback xmlns="">
        <xdr:sp macro="" textlink="">
          <xdr:nvSpPr>
            <xdr:cNvPr id="0" name=""/>
            <xdr:cNvSpPr>
              <a:spLocks noTextEdit="1"/>
            </xdr:cNvSpPr>
          </xdr:nvSpPr>
          <xdr:spPr>
            <a:xfrm>
              <a:off x="12106275" y="400050"/>
              <a:ext cx="2438400" cy="2095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9525</xdr:colOff>
      <xdr:row>2</xdr:row>
      <xdr:rowOff>19051</xdr:rowOff>
    </xdr:from>
    <xdr:to>
      <xdr:col>23</xdr:col>
      <xdr:colOff>590551</xdr:colOff>
      <xdr:row>13</xdr:row>
      <xdr:rowOff>19051</xdr:rowOff>
    </xdr:to>
    <xdr:graphicFrame macro="">
      <xdr:nvGraphicFramePr>
        <xdr:cNvPr id="30" name="Chart 29">
          <a:extLst>
            <a:ext uri="{FF2B5EF4-FFF2-40B4-BE49-F238E27FC236}">
              <a16:creationId xmlns:a16="http://schemas.microsoft.com/office/drawing/2014/main" id="{D099C025-EC9E-48F6-8911-888AE4DF1D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9525</xdr:colOff>
      <xdr:row>4</xdr:row>
      <xdr:rowOff>9525</xdr:rowOff>
    </xdr:from>
    <xdr:to>
      <xdr:col>16</xdr:col>
      <xdr:colOff>9525</xdr:colOff>
      <xdr:row>42</xdr:row>
      <xdr:rowOff>171450</xdr:rowOff>
    </xdr:to>
    <mc:AlternateContent xmlns:mc="http://schemas.openxmlformats.org/markup-compatibility/2006" xmlns:a14="http://schemas.microsoft.com/office/drawing/2010/main">
      <mc:Choice Requires="a14">
        <xdr:graphicFrame macro="">
          <xdr:nvGraphicFramePr>
            <xdr:cNvPr id="31" name="State/UTs charts 1">
              <a:extLst>
                <a:ext uri="{FF2B5EF4-FFF2-40B4-BE49-F238E27FC236}">
                  <a16:creationId xmlns:a16="http://schemas.microsoft.com/office/drawing/2014/main" id="{0EF86B9D-4190-4258-9ED2-A5B9138A9A3E}"/>
                </a:ext>
              </a:extLst>
            </xdr:cNvPr>
            <xdr:cNvGraphicFramePr/>
          </xdr:nvGraphicFramePr>
          <xdr:xfrm>
            <a:off x="0" y="0"/>
            <a:ext cx="0" cy="0"/>
          </xdr:xfrm>
          <a:graphic>
            <a:graphicData uri="http://schemas.microsoft.com/office/drawing/2010/slicer">
              <sle:slicer xmlns:sle="http://schemas.microsoft.com/office/drawing/2010/slicer" name="State/UTs charts 1"/>
            </a:graphicData>
          </a:graphic>
        </xdr:graphicFrame>
      </mc:Choice>
      <mc:Fallback xmlns="">
        <xdr:sp macro="" textlink="">
          <xdr:nvSpPr>
            <xdr:cNvPr id="0" name=""/>
            <xdr:cNvSpPr>
              <a:spLocks noTextEdit="1"/>
            </xdr:cNvSpPr>
          </xdr:nvSpPr>
          <xdr:spPr>
            <a:xfrm>
              <a:off x="10277475" y="771525"/>
              <a:ext cx="1828800" cy="7400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9525</xdr:colOff>
      <xdr:row>13</xdr:row>
      <xdr:rowOff>19050</xdr:rowOff>
    </xdr:from>
    <xdr:to>
      <xdr:col>25</xdr:col>
      <xdr:colOff>533401</xdr:colOff>
      <xdr:row>28</xdr:row>
      <xdr:rowOff>9525</xdr:rowOff>
    </xdr:to>
    <xdr:graphicFrame macro="">
      <xdr:nvGraphicFramePr>
        <xdr:cNvPr id="34" name="Chart 33">
          <a:extLst>
            <a:ext uri="{FF2B5EF4-FFF2-40B4-BE49-F238E27FC236}">
              <a16:creationId xmlns:a16="http://schemas.microsoft.com/office/drawing/2014/main" id="{3A460557-E111-4C06-8E49-7D7A3DA4B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0</xdr:colOff>
      <xdr:row>28</xdr:row>
      <xdr:rowOff>9526</xdr:rowOff>
    </xdr:from>
    <xdr:to>
      <xdr:col>25</xdr:col>
      <xdr:colOff>542925</xdr:colOff>
      <xdr:row>42</xdr:row>
      <xdr:rowOff>161926</xdr:rowOff>
    </xdr:to>
    <xdr:graphicFrame macro="">
      <xdr:nvGraphicFramePr>
        <xdr:cNvPr id="35" name="Chart 34">
          <a:extLst>
            <a:ext uri="{FF2B5EF4-FFF2-40B4-BE49-F238E27FC236}">
              <a16:creationId xmlns:a16="http://schemas.microsoft.com/office/drawing/2014/main" id="{D1F8AB1A-13DE-42D4-94B5-6770E7EC5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0</xdr:row>
      <xdr:rowOff>23811</xdr:rowOff>
    </xdr:from>
    <xdr:to>
      <xdr:col>14</xdr:col>
      <xdr:colOff>295275</xdr:colOff>
      <xdr:row>17</xdr:row>
      <xdr:rowOff>47624</xdr:rowOff>
    </xdr:to>
    <xdr:graphicFrame macro="">
      <xdr:nvGraphicFramePr>
        <xdr:cNvPr id="2" name="Chart 1">
          <a:extLst>
            <a:ext uri="{FF2B5EF4-FFF2-40B4-BE49-F238E27FC236}">
              <a16:creationId xmlns:a16="http://schemas.microsoft.com/office/drawing/2014/main" id="{BD86F194-F550-8E9A-B2F1-09147747B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400050</xdr:colOff>
      <xdr:row>0</xdr:row>
      <xdr:rowOff>38100</xdr:rowOff>
    </xdr:from>
    <xdr:to>
      <xdr:col>17</xdr:col>
      <xdr:colOff>400050</xdr:colOff>
      <xdr:row>13</xdr:row>
      <xdr:rowOff>85725</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1A8E2D5D-69A9-E22F-0A9F-5984167836E9}"/>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0201275" y="38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23</xdr:row>
      <xdr:rowOff>38100</xdr:rowOff>
    </xdr:from>
    <xdr:to>
      <xdr:col>4</xdr:col>
      <xdr:colOff>104775</xdr:colOff>
      <xdr:row>36</xdr:row>
      <xdr:rowOff>85725</xdr:rowOff>
    </xdr:to>
    <mc:AlternateContent xmlns:mc="http://schemas.openxmlformats.org/markup-compatibility/2006" xmlns:a14="http://schemas.microsoft.com/office/drawing/2010/main">
      <mc:Choice Requires="a14">
        <xdr:graphicFrame macro="">
          <xdr:nvGraphicFramePr>
            <xdr:cNvPr id="4" name="Model">
              <a:extLst>
                <a:ext uri="{FF2B5EF4-FFF2-40B4-BE49-F238E27FC236}">
                  <a16:creationId xmlns:a16="http://schemas.microsoft.com/office/drawing/2014/main" id="{D2A8DBB4-D557-C0F1-CDDA-E28CF89505C6}"/>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1981200" y="4419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257174</xdr:colOff>
      <xdr:row>23</xdr:row>
      <xdr:rowOff>76199</xdr:rowOff>
    </xdr:from>
    <xdr:to>
      <xdr:col>11</xdr:col>
      <xdr:colOff>371475</xdr:colOff>
      <xdr:row>40</xdr:row>
      <xdr:rowOff>114298</xdr:rowOff>
    </xdr:to>
    <xdr:graphicFrame macro="">
      <xdr:nvGraphicFramePr>
        <xdr:cNvPr id="5" name="Chart 4">
          <a:extLst>
            <a:ext uri="{FF2B5EF4-FFF2-40B4-BE49-F238E27FC236}">
              <a16:creationId xmlns:a16="http://schemas.microsoft.com/office/drawing/2014/main" id="{FB8C6C5C-4F2D-8D52-75BA-79D018464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40</xdr:row>
      <xdr:rowOff>176212</xdr:rowOff>
    </xdr:from>
    <xdr:to>
      <xdr:col>9</xdr:col>
      <xdr:colOff>514350</xdr:colOff>
      <xdr:row>60</xdr:row>
      <xdr:rowOff>38100</xdr:rowOff>
    </xdr:to>
    <xdr:graphicFrame macro="">
      <xdr:nvGraphicFramePr>
        <xdr:cNvPr id="6" name="Chart 5">
          <a:extLst>
            <a:ext uri="{FF2B5EF4-FFF2-40B4-BE49-F238E27FC236}">
              <a16:creationId xmlns:a16="http://schemas.microsoft.com/office/drawing/2014/main" id="{957FA1BF-2164-8708-A3FC-477F109FB8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352425</xdr:colOff>
      <xdr:row>63</xdr:row>
      <xdr:rowOff>23812</xdr:rowOff>
    </xdr:from>
    <xdr:to>
      <xdr:col>12</xdr:col>
      <xdr:colOff>381000</xdr:colOff>
      <xdr:row>82</xdr:row>
      <xdr:rowOff>57150</xdr:rowOff>
    </xdr:to>
    <xdr:graphicFrame macro="">
      <xdr:nvGraphicFramePr>
        <xdr:cNvPr id="8" name="Chart 7">
          <a:extLst>
            <a:ext uri="{FF2B5EF4-FFF2-40B4-BE49-F238E27FC236}">
              <a16:creationId xmlns:a16="http://schemas.microsoft.com/office/drawing/2014/main" id="{AB93FE45-051C-02DE-5B32-43941C69F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276225</xdr:colOff>
      <xdr:row>17</xdr:row>
      <xdr:rowOff>23813</xdr:rowOff>
    </xdr:to>
    <xdr:graphicFrame macro="">
      <xdr:nvGraphicFramePr>
        <xdr:cNvPr id="2" name="Chart 1">
          <a:extLst>
            <a:ext uri="{FF2B5EF4-FFF2-40B4-BE49-F238E27FC236}">
              <a16:creationId xmlns:a16="http://schemas.microsoft.com/office/drawing/2014/main" id="{28E6F548-405C-4C54-9712-A9E3F05A02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285750</xdr:colOff>
      <xdr:row>0</xdr:row>
      <xdr:rowOff>0</xdr:rowOff>
    </xdr:from>
    <xdr:to>
      <xdr:col>13</xdr:col>
      <xdr:colOff>542925</xdr:colOff>
      <xdr:row>17</xdr:row>
      <xdr:rowOff>0</xdr:rowOff>
    </xdr:to>
    <mc:AlternateContent xmlns:mc="http://schemas.openxmlformats.org/markup-compatibility/2006" xmlns:a14="http://schemas.microsoft.com/office/drawing/2010/main">
      <mc:Choice Requires="a14">
        <xdr:graphicFrame macro="">
          <xdr:nvGraphicFramePr>
            <xdr:cNvPr id="3" name="Manufacturer 1">
              <a:extLst>
                <a:ext uri="{FF2B5EF4-FFF2-40B4-BE49-F238E27FC236}">
                  <a16:creationId xmlns:a16="http://schemas.microsoft.com/office/drawing/2014/main" id="{086E2BF5-D989-466D-A456-6F1B434442C3}"/>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991350" y="0"/>
              <a:ext cx="1476375" cy="3238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542925</xdr:colOff>
      <xdr:row>0</xdr:row>
      <xdr:rowOff>0</xdr:rowOff>
    </xdr:from>
    <xdr:to>
      <xdr:col>21</xdr:col>
      <xdr:colOff>28576</xdr:colOff>
      <xdr:row>17</xdr:row>
      <xdr:rowOff>9525</xdr:rowOff>
    </xdr:to>
    <xdr:graphicFrame macro="">
      <xdr:nvGraphicFramePr>
        <xdr:cNvPr id="4" name="Chart 3">
          <a:extLst>
            <a:ext uri="{FF2B5EF4-FFF2-40B4-BE49-F238E27FC236}">
              <a16:creationId xmlns:a16="http://schemas.microsoft.com/office/drawing/2014/main" id="{D45576AB-9FBA-43A0-B47B-77BB13EEFF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38101</xdr:rowOff>
    </xdr:from>
    <xdr:to>
      <xdr:col>9</xdr:col>
      <xdr:colOff>590550</xdr:colOff>
      <xdr:row>34</xdr:row>
      <xdr:rowOff>57151</xdr:rowOff>
    </xdr:to>
    <xdr:graphicFrame macro="">
      <xdr:nvGraphicFramePr>
        <xdr:cNvPr id="5" name="Chart 4">
          <a:extLst>
            <a:ext uri="{FF2B5EF4-FFF2-40B4-BE49-F238E27FC236}">
              <a16:creationId xmlns:a16="http://schemas.microsoft.com/office/drawing/2014/main" id="{EA5F4650-F7E6-46A9-A828-117340E3A9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17</xdr:row>
      <xdr:rowOff>38100</xdr:rowOff>
    </xdr:from>
    <xdr:to>
      <xdr:col>16</xdr:col>
      <xdr:colOff>428625</xdr:colOff>
      <xdr:row>34</xdr:row>
      <xdr:rowOff>57150</xdr:rowOff>
    </xdr:to>
    <xdr:graphicFrame macro="">
      <xdr:nvGraphicFramePr>
        <xdr:cNvPr id="6" name="Chart 5">
          <a:extLst>
            <a:ext uri="{FF2B5EF4-FFF2-40B4-BE49-F238E27FC236}">
              <a16:creationId xmlns:a16="http://schemas.microsoft.com/office/drawing/2014/main" id="{300A034A-E5E6-4DCE-AD74-982D9DB23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438150</xdr:colOff>
      <xdr:row>17</xdr:row>
      <xdr:rowOff>38099</xdr:rowOff>
    </xdr:from>
    <xdr:to>
      <xdr:col>21</xdr:col>
      <xdr:colOff>0</xdr:colOff>
      <xdr:row>34</xdr:row>
      <xdr:rowOff>66674</xdr:rowOff>
    </xdr:to>
    <mc:AlternateContent xmlns:mc="http://schemas.openxmlformats.org/markup-compatibility/2006" xmlns:a14="http://schemas.microsoft.com/office/drawing/2010/main">
      <mc:Choice Requires="a14">
        <xdr:graphicFrame macro="">
          <xdr:nvGraphicFramePr>
            <xdr:cNvPr id="7" name="Model 1">
              <a:extLst>
                <a:ext uri="{FF2B5EF4-FFF2-40B4-BE49-F238E27FC236}">
                  <a16:creationId xmlns:a16="http://schemas.microsoft.com/office/drawing/2014/main" id="{6D1DDF8E-6DB2-4925-AC5C-B335C646CBAD}"/>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0191750" y="3276599"/>
              <a:ext cx="2609850" cy="3267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85723</xdr:colOff>
      <xdr:row>6</xdr:row>
      <xdr:rowOff>123824</xdr:rowOff>
    </xdr:from>
    <xdr:to>
      <xdr:col>4</xdr:col>
      <xdr:colOff>323849</xdr:colOff>
      <xdr:row>8</xdr:row>
      <xdr:rowOff>152399</xdr:rowOff>
    </xdr:to>
    <xdr:sp macro="" textlink="">
      <xdr:nvSpPr>
        <xdr:cNvPr id="2" name="Rounded Rectangle 1">
          <a:extLst>
            <a:ext uri="{FF2B5EF4-FFF2-40B4-BE49-F238E27FC236}">
              <a16:creationId xmlns:a16="http://schemas.microsoft.com/office/drawing/2014/main" id="{00000000-0008-0000-0600-000002000000}"/>
            </a:ext>
          </a:extLst>
        </xdr:cNvPr>
        <xdr:cNvSpPr/>
      </xdr:nvSpPr>
      <xdr:spPr>
        <a:xfrm flipH="1">
          <a:off x="695323" y="1266824"/>
          <a:ext cx="2066926" cy="409575"/>
        </a:xfrm>
        <a:prstGeom prst="roundRect">
          <a:avLst/>
        </a:prstGeom>
        <a:solidFill>
          <a:srgbClr val="00B0F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IN" sz="1600">
              <a:solidFill>
                <a:sysClr val="windowText" lastClr="000000"/>
              </a:solidFill>
            </a:rPr>
            <a:t>Covid-19 Data : India</a:t>
          </a:r>
        </a:p>
      </xdr:txBody>
    </xdr:sp>
    <xdr:clientData/>
  </xdr:twoCellAnchor>
  <xdr:twoCellAnchor>
    <xdr:from>
      <xdr:col>5</xdr:col>
      <xdr:colOff>19050</xdr:colOff>
      <xdr:row>6</xdr:row>
      <xdr:rowOff>161924</xdr:rowOff>
    </xdr:from>
    <xdr:to>
      <xdr:col>7</xdr:col>
      <xdr:colOff>9525</xdr:colOff>
      <xdr:row>8</xdr:row>
      <xdr:rowOff>171449</xdr:rowOff>
    </xdr:to>
    <xdr:sp macro="" textlink="">
      <xdr:nvSpPr>
        <xdr:cNvPr id="3" name="Rounded Rectangle 2">
          <a:extLst>
            <a:ext uri="{FF2B5EF4-FFF2-40B4-BE49-F238E27FC236}">
              <a16:creationId xmlns:a16="http://schemas.microsoft.com/office/drawing/2014/main" id="{00000000-0008-0000-0600-000003000000}"/>
            </a:ext>
          </a:extLst>
        </xdr:cNvPr>
        <xdr:cNvSpPr/>
      </xdr:nvSpPr>
      <xdr:spPr>
        <a:xfrm>
          <a:off x="3067050" y="1304924"/>
          <a:ext cx="1209675" cy="390525"/>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ysClr val="windowText" lastClr="000000"/>
              </a:solidFill>
            </a:rPr>
            <a:t>Total cases</a:t>
          </a:r>
        </a:p>
        <a:p>
          <a:pPr algn="l"/>
          <a:r>
            <a:rPr lang="en-IN" sz="1100">
              <a:solidFill>
                <a:sysClr val="windowText" lastClr="000000"/>
              </a:solidFill>
            </a:rPr>
            <a:t>3.44 cr</a:t>
          </a:r>
        </a:p>
      </xdr:txBody>
    </xdr:sp>
    <xdr:clientData/>
  </xdr:twoCellAnchor>
  <xdr:twoCellAnchor>
    <xdr:from>
      <xdr:col>7</xdr:col>
      <xdr:colOff>361949</xdr:colOff>
      <xdr:row>6</xdr:row>
      <xdr:rowOff>171450</xdr:rowOff>
    </xdr:from>
    <xdr:to>
      <xdr:col>8</xdr:col>
      <xdr:colOff>847724</xdr:colOff>
      <xdr:row>8</xdr:row>
      <xdr:rowOff>161925</xdr:rowOff>
    </xdr:to>
    <xdr:sp macro="" textlink="">
      <xdr:nvSpPr>
        <xdr:cNvPr id="4" name="Rounded Rectangle 3">
          <a:extLst>
            <a:ext uri="{FF2B5EF4-FFF2-40B4-BE49-F238E27FC236}">
              <a16:creationId xmlns:a16="http://schemas.microsoft.com/office/drawing/2014/main" id="{00000000-0008-0000-0600-000004000000}"/>
            </a:ext>
          </a:extLst>
        </xdr:cNvPr>
        <xdr:cNvSpPr/>
      </xdr:nvSpPr>
      <xdr:spPr>
        <a:xfrm>
          <a:off x="4629149" y="1314450"/>
          <a:ext cx="857250" cy="371475"/>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a:solidFill>
                <a:sysClr val="windowText" lastClr="000000"/>
              </a:solidFill>
            </a:rPr>
            <a:t>Recovered</a:t>
          </a:r>
        </a:p>
        <a:p>
          <a:pPr algn="l"/>
          <a:r>
            <a:rPr lang="en-IN" sz="1050">
              <a:solidFill>
                <a:sysClr val="windowText" lastClr="000000"/>
              </a:solidFill>
            </a:rPr>
            <a:t> 98.3%</a:t>
          </a:r>
        </a:p>
        <a:p>
          <a:pPr algn="l"/>
          <a:endParaRPr lang="en-IN" sz="1100">
            <a:solidFill>
              <a:sysClr val="windowText" lastClr="000000"/>
            </a:solidFill>
          </a:endParaRPr>
        </a:p>
      </xdr:txBody>
    </xdr:sp>
    <xdr:clientData/>
  </xdr:twoCellAnchor>
  <xdr:twoCellAnchor>
    <xdr:from>
      <xdr:col>9</xdr:col>
      <xdr:colOff>38100</xdr:colOff>
      <xdr:row>7</xdr:row>
      <xdr:rowOff>19050</xdr:rowOff>
    </xdr:from>
    <xdr:to>
      <xdr:col>10</xdr:col>
      <xdr:colOff>514350</xdr:colOff>
      <xdr:row>8</xdr:row>
      <xdr:rowOff>161925</xdr:rowOff>
    </xdr:to>
    <xdr:sp macro="" textlink="">
      <xdr:nvSpPr>
        <xdr:cNvPr id="5" name="Rounded Rectangle 4">
          <a:extLst>
            <a:ext uri="{FF2B5EF4-FFF2-40B4-BE49-F238E27FC236}">
              <a16:creationId xmlns:a16="http://schemas.microsoft.com/office/drawing/2014/main" id="{00000000-0008-0000-0600-000005000000}"/>
            </a:ext>
          </a:extLst>
        </xdr:cNvPr>
        <xdr:cNvSpPr/>
      </xdr:nvSpPr>
      <xdr:spPr>
        <a:xfrm>
          <a:off x="5524500" y="1352550"/>
          <a:ext cx="1085850" cy="33337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ysClr val="windowText" lastClr="000000"/>
              </a:solidFill>
            </a:rPr>
            <a:t>Death</a:t>
          </a:r>
        </a:p>
      </xdr:txBody>
    </xdr:sp>
    <xdr:clientData/>
  </xdr:twoCellAnchor>
  <xdr:twoCellAnchor>
    <xdr:from>
      <xdr:col>11</xdr:col>
      <xdr:colOff>257175</xdr:colOff>
      <xdr:row>7</xdr:row>
      <xdr:rowOff>38101</xdr:rowOff>
    </xdr:from>
    <xdr:to>
      <xdr:col>13</xdr:col>
      <xdr:colOff>19050</xdr:colOff>
      <xdr:row>9</xdr:row>
      <xdr:rowOff>1</xdr:rowOff>
    </xdr:to>
    <xdr:sp macro="" textlink="">
      <xdr:nvSpPr>
        <xdr:cNvPr id="6" name="Rounded Rectangle 5">
          <a:extLst>
            <a:ext uri="{FF2B5EF4-FFF2-40B4-BE49-F238E27FC236}">
              <a16:creationId xmlns:a16="http://schemas.microsoft.com/office/drawing/2014/main" id="{00000000-0008-0000-0600-000006000000}"/>
            </a:ext>
          </a:extLst>
        </xdr:cNvPr>
        <xdr:cNvSpPr/>
      </xdr:nvSpPr>
      <xdr:spPr>
        <a:xfrm>
          <a:off x="6962775" y="1371601"/>
          <a:ext cx="981075" cy="342900"/>
        </a:xfrm>
        <a:prstGeom prst="round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ysClr val="windowText" lastClr="000000"/>
              </a:solidFill>
            </a:rPr>
            <a:t>Active</a:t>
          </a:r>
        </a:p>
      </xdr:txBody>
    </xdr:sp>
    <xdr:clientData/>
  </xdr:twoCellAnchor>
  <xdr:oneCellAnchor>
    <xdr:from>
      <xdr:col>5</xdr:col>
      <xdr:colOff>457200</xdr:colOff>
      <xdr:row>8</xdr:row>
      <xdr:rowOff>114300</xdr:rowOff>
    </xdr:from>
    <xdr:ext cx="184731" cy="264560"/>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3505200" y="163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266700</xdr:colOff>
      <xdr:row>7</xdr:row>
      <xdr:rowOff>142875</xdr:rowOff>
    </xdr:from>
    <xdr:ext cx="184731" cy="264560"/>
    <xdr:sp macro="" textlink="">
      <xdr:nvSpPr>
        <xdr:cNvPr id="8" name="TextBox 7">
          <a:extLst>
            <a:ext uri="{FF2B5EF4-FFF2-40B4-BE49-F238E27FC236}">
              <a16:creationId xmlns:a16="http://schemas.microsoft.com/office/drawing/2014/main" id="{00000000-0008-0000-0600-000008000000}"/>
            </a:ext>
          </a:extLst>
        </xdr:cNvPr>
        <xdr:cNvSpPr txBox="1"/>
      </xdr:nvSpPr>
      <xdr:spPr>
        <a:xfrm>
          <a:off x="3924300" y="147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419100</xdr:colOff>
      <xdr:row>7</xdr:row>
      <xdr:rowOff>85725</xdr:rowOff>
    </xdr:from>
    <xdr:ext cx="184731" cy="264560"/>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3467100" y="1419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19050</xdr:colOff>
      <xdr:row>8</xdr:row>
      <xdr:rowOff>142875</xdr:rowOff>
    </xdr:from>
    <xdr:ext cx="184731" cy="264560"/>
    <xdr:sp macro="" textlink="">
      <xdr:nvSpPr>
        <xdr:cNvPr id="10" name="TextBox 9">
          <a:extLst>
            <a:ext uri="{FF2B5EF4-FFF2-40B4-BE49-F238E27FC236}">
              <a16:creationId xmlns:a16="http://schemas.microsoft.com/office/drawing/2014/main" id="{00000000-0008-0000-0600-00000A000000}"/>
            </a:ext>
          </a:extLst>
        </xdr:cNvPr>
        <xdr:cNvSpPr txBox="1"/>
      </xdr:nvSpPr>
      <xdr:spPr>
        <a:xfrm>
          <a:off x="3676650" y="1666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276226</xdr:colOff>
      <xdr:row>7</xdr:row>
      <xdr:rowOff>152400</xdr:rowOff>
    </xdr:from>
    <xdr:ext cx="553072" cy="264560"/>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3324226" y="1485900"/>
          <a:ext cx="5530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t>3.44cr</a:t>
          </a:r>
        </a:p>
      </xdr:txBody>
    </xdr:sp>
    <xdr:clientData/>
  </xdr:oneCellAnchor>
  <xdr:oneCellAnchor>
    <xdr:from>
      <xdr:col>8</xdr:col>
      <xdr:colOff>57150</xdr:colOff>
      <xdr:row>7</xdr:row>
      <xdr:rowOff>142875</xdr:rowOff>
    </xdr:from>
    <xdr:ext cx="535596" cy="264560"/>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4933950" y="1476375"/>
          <a:ext cx="5355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98.3%</a:t>
          </a:r>
        </a:p>
      </xdr:txBody>
    </xdr:sp>
    <xdr:clientData/>
  </xdr:oneCellAnchor>
  <xdr:oneCellAnchor>
    <xdr:from>
      <xdr:col>9</xdr:col>
      <xdr:colOff>371476</xdr:colOff>
      <xdr:row>7</xdr:row>
      <xdr:rowOff>152400</xdr:rowOff>
    </xdr:from>
    <xdr:ext cx="549826" cy="264560"/>
    <xdr:sp macro="" textlink="">
      <xdr:nvSpPr>
        <xdr:cNvPr id="13" name="TextBox 12">
          <a:extLst>
            <a:ext uri="{FF2B5EF4-FFF2-40B4-BE49-F238E27FC236}">
              <a16:creationId xmlns:a16="http://schemas.microsoft.com/office/drawing/2014/main" id="{00000000-0008-0000-0600-00000D000000}"/>
            </a:ext>
          </a:extLst>
        </xdr:cNvPr>
        <xdr:cNvSpPr txBox="1"/>
      </xdr:nvSpPr>
      <xdr:spPr>
        <a:xfrm>
          <a:off x="5857876" y="1485900"/>
          <a:ext cx="5498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t>1.3%</a:t>
          </a:r>
        </a:p>
      </xdr:txBody>
    </xdr:sp>
    <xdr:clientData/>
  </xdr:oneCellAnchor>
  <xdr:oneCellAnchor>
    <xdr:from>
      <xdr:col>12</xdr:col>
      <xdr:colOff>123825</xdr:colOff>
      <xdr:row>7</xdr:row>
      <xdr:rowOff>152400</xdr:rowOff>
    </xdr:from>
    <xdr:ext cx="464101" cy="264560"/>
    <xdr:sp macro="" textlink="">
      <xdr:nvSpPr>
        <xdr:cNvPr id="14" name="TextBox 13">
          <a:extLst>
            <a:ext uri="{FF2B5EF4-FFF2-40B4-BE49-F238E27FC236}">
              <a16:creationId xmlns:a16="http://schemas.microsoft.com/office/drawing/2014/main" id="{00000000-0008-0000-0600-00000E000000}"/>
            </a:ext>
          </a:extLst>
        </xdr:cNvPr>
        <xdr:cNvSpPr txBox="1"/>
      </xdr:nvSpPr>
      <xdr:spPr>
        <a:xfrm>
          <a:off x="7439025" y="1485900"/>
          <a:ext cx="4641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0.4%</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externalLinkPath" Target="file:///C:\Users\p7pha\Downloads\Viz_Ass_4.xlsx" TargetMode="Externa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d lomte" refreshedDate="45308.695314467594" createdVersion="8" refreshedVersion="8" minRefreshableVersion="3" recordCount="36" xr:uid="{00000000-000A-0000-FFFF-FFFF2F000000}">
  <cacheSource type="worksheet">
    <worksheetSource ref="A1:L37" sheet="Q1"/>
  </cacheSource>
  <cacheFields count="15">
    <cacheField name="State/UTs" numFmtId="0">
      <sharedItems count="36">
        <s v="Andaman and Nicobar"/>
        <s v="Andhra Pradesh"/>
        <s v="Arunachal Pradesh"/>
        <s v="Assam"/>
        <s v="Bihar"/>
        <s v="Chandigarh"/>
        <s v="Chhattisgarh"/>
        <s v="Daman and Diu"/>
        <s v="Delhi"/>
        <s v="Goa"/>
        <s v="Gujarat"/>
        <s v="Haryana"/>
        <s v="Himachal Pradesh"/>
        <s v="Jammu and Kashmir"/>
        <s v="Jharkhand"/>
        <s v="Karnataka"/>
        <s v="Kerala"/>
        <s v="Ladakh"/>
        <s v="Lakshadweep"/>
        <s v="Madhya Pradesh"/>
        <s v="Maharashtra"/>
        <s v="Manipur"/>
        <s v="Meghalaya"/>
        <s v="Mizoram"/>
        <s v="Nagaland"/>
        <s v="Odisha"/>
        <s v="Puducherry"/>
        <s v="Punjab"/>
        <s v="Rajasthan"/>
        <s v="Sikkim"/>
        <s v="Tamil Nadu"/>
        <s v="Telengana"/>
        <s v="Tripura"/>
        <s v="Uttar Pradesh"/>
        <s v="Uttarakhand"/>
        <s v="West Bengal"/>
      </sharedItems>
    </cacheField>
    <cacheField name="Zone" numFmtId="0">
      <sharedItems count="4">
        <s v="South"/>
        <s v="East"/>
        <s v="North"/>
        <s v="West"/>
      </sharedItems>
    </cacheField>
    <cacheField name="Total Cases" numFmtId="0">
      <sharedItems containsSemiMixedTypes="0" containsString="0" containsNumber="1" containsInteger="1" minValue="7670" maxValue="6623344" count="36">
        <n v="7670"/>
        <n v="2069770"/>
        <n v="55216"/>
        <n v="613784"/>
        <n v="726153"/>
        <n v="65380"/>
        <n v="1006326"/>
        <n v="10682"/>
        <n v="1440388"/>
        <n v="178467"/>
        <n v="826924"/>
        <n v="771420"/>
        <n v="225712"/>
        <n v="334006"/>
        <n v="348992"/>
        <n v="2991614"/>
        <n v="5055224"/>
        <n v="21148"/>
        <n v="10365"/>
        <n v="792956"/>
        <n v="6623344"/>
        <n v="124432"/>
        <n v="84013"/>
        <n v="128604"/>
        <n v="31978"/>
        <n v="1045209"/>
        <n v="128401"/>
        <n v="602778"/>
        <n v="954503"/>
        <n v="32096"/>
        <n v="2714025"/>
        <n v="673469"/>
        <n v="84665"/>
        <n v="1710261"/>
        <n v="344014"/>
        <n v="1603318"/>
      </sharedItems>
    </cacheField>
    <cacheField name="Active" numFmtId="0">
      <sharedItems containsSemiMixedTypes="0" containsString="0" containsNumber="1" containsInteger="1" minValue="0" maxValue="69258"/>
    </cacheField>
    <cacheField name="Discharged" numFmtId="0">
      <sharedItems containsSemiMixedTypes="0" containsString="0" containsNumber="1" containsInteger="1" minValue="7534" maxValue="6466913"/>
    </cacheField>
    <cacheField name="Deaths" numFmtId="0">
      <sharedItems containsSemiMixedTypes="0" containsString="0" containsNumber="1" containsInteger="1" minValue="4" maxValue="140565"/>
    </cacheField>
    <cacheField name="Active Ratio" numFmtId="0">
      <sharedItems containsSemiMixedTypes="0" containsString="0" containsNumber="1" minValue="0" maxValue="4.3899999999999997"/>
    </cacheField>
    <cacheField name="Discharge Ratio" numFmtId="0">
      <sharedItems containsSemiMixedTypes="0" containsString="0" containsNumber="1" minValue="95.25" maxValue="99.96"/>
    </cacheField>
    <cacheField name="Discharge Avg" numFmtId="0">
      <sharedItems count="2">
        <s v="Below Average"/>
        <s v="Above Average"/>
      </sharedItems>
    </cacheField>
    <cacheField name="Death Ratio" numFmtId="0">
      <sharedItems containsSemiMixedTypes="0" containsString="0" containsNumber="1" minValue="0.04" maxValue="2.75"/>
    </cacheField>
    <cacheField name="Death Avg" numFmtId="0">
      <sharedItems count="2">
        <s v="Above Average"/>
        <s v="Below Average"/>
      </sharedItems>
    </cacheField>
    <cacheField name="Population" numFmtId="0">
      <sharedItems containsSemiMixedTypes="0" containsString="0" containsNumber="1" containsInteger="1" minValue="66001" maxValue="231502578"/>
    </cacheField>
    <cacheField name="Recovery %" numFmtId="0" formula="(Discharged/'Total Cases')" databaseField="0"/>
    <cacheField name="Death % " numFmtId="0" formula=" (Deaths/'Total Cases')" databaseField="0"/>
    <cacheField name="Active %" numFmtId="0" formula=" (Active/'Total Cases')" databaseField="0"/>
  </cacheFields>
  <extLst>
    <ext xmlns:x14="http://schemas.microsoft.com/office/spreadsheetml/2009/9/main" uri="{725AE2AE-9491-48be-B2B4-4EB974FC3084}">
      <x14:pivotCacheDefinition pivotCacheId="579357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d lomte" refreshedDate="45309.356288425923" createdVersion="8" refreshedVersion="8" minRefreshableVersion="3" recordCount="155" xr:uid="{00000000-000A-0000-FFFF-FFFF30000000}">
  <cacheSource type="worksheet">
    <worksheetSource name="Table1"/>
  </cacheSource>
  <cacheFields count="19">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Unit Sales" numFmtId="1">
      <sharedItems containsSemiMixedTypes="0" containsString="0" containsNumber="1" minValue="110" maxValue="540561"/>
    </cacheField>
    <cacheField name="Price" numFmtId="164">
      <sharedItems containsSemiMixedTypes="0" containsString="0" containsNumber="1" minValue="9235" maxValue="85500"/>
    </cacheField>
    <cacheField name="Year Resale Value" numFmtId="164">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ount="2">
        <s v="Passenger"/>
        <s v="Car"/>
      </sharedItems>
    </cacheField>
    <cacheField name="Fuel Efficiency" numFmtId="0">
      <sharedItems containsSemiMixedTypes="0" containsString="0" containsNumber="1" containsInteger="1" minValue="15" maxValue="45"/>
    </cacheField>
    <cacheField name="Power Perf Factor" numFmtId="0">
      <sharedItems containsSemiMixedTypes="0" containsString="0" containsNumber="1" minValue="23.276272330000001" maxValue="188.14432300000001"/>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Latest Launch" numFmtId="14">
      <sharedItems containsSemiMixedTypes="0" containsNonDate="0" containsDate="1" containsString="0" minDate="2008-02-13T00:00:00" maxDate="2012-12-30T00:00:00"/>
    </cacheField>
  </cacheFields>
  <extLst>
    <ext xmlns:x14="http://schemas.microsoft.com/office/spreadsheetml/2009/9/main" uri="{725AE2AE-9491-48be-B2B4-4EB974FC3084}">
      <x14:pivotCacheDefinition pivotCacheId="119071367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hp" refreshedDate="45308.786839351851" createdVersion="4" refreshedVersion="4" minRefreshableVersion="3" recordCount="37" xr:uid="{00000000-000A-0000-FFFF-FFFF2A000000}">
  <cacheSource type="worksheet">
    <worksheetSource ref="A1:L1048576" sheet="Sheet1" r:id="rId1"/>
  </cacheSource>
  <cacheFields count="12">
    <cacheField name="State/UTs" numFmtId="0">
      <sharedItems containsBlank="1" count="37">
        <s v="Andaman and Nicobar"/>
        <s v="Andhra Pradesh"/>
        <s v="Arunachal Pradesh"/>
        <s v="Assam"/>
        <s v="Bihar"/>
        <s v="Chandigarh"/>
        <s v="Chhattisgarh"/>
        <s v="Daman and Diu"/>
        <s v="Delhi"/>
        <s v="Goa"/>
        <s v="Gujarat"/>
        <s v="Haryana"/>
        <s v="Himachal Pradesh"/>
        <s v="Jammu and Kashmir"/>
        <s v="Jharkhand"/>
        <s v="Karnataka"/>
        <s v="Kerala"/>
        <s v="Ladakh"/>
        <s v="Lakshadweep"/>
        <s v="Madhya Pradesh"/>
        <s v="Maharashtra"/>
        <s v="Manipur"/>
        <s v="Meghalaya"/>
        <s v="Mizoram"/>
        <s v="Nagaland"/>
        <s v="Odisha"/>
        <s v="Puducherry"/>
        <s v="Punjab"/>
        <s v="Rajasthan"/>
        <s v="Sikkim"/>
        <s v="Tamil Nadu"/>
        <s v="Telengana"/>
        <s v="Tripura"/>
        <s v="Uttar Pradesh"/>
        <s v="Uttarakhand"/>
        <s v="West Bengal"/>
        <m/>
      </sharedItems>
    </cacheField>
    <cacheField name="Zone" numFmtId="0">
      <sharedItems containsBlank="1"/>
    </cacheField>
    <cacheField name="Total Cases" numFmtId="0">
      <sharedItems containsString="0" containsBlank="1" containsNumber="1" containsInteger="1" minValue="7670" maxValue="6623344" count="37">
        <n v="7670"/>
        <n v="2069770"/>
        <n v="55216"/>
        <n v="613784"/>
        <n v="726153"/>
        <n v="65380"/>
        <n v="1006326"/>
        <n v="10682"/>
        <n v="1440388"/>
        <n v="178467"/>
        <n v="826924"/>
        <n v="771420"/>
        <n v="225712"/>
        <n v="334006"/>
        <n v="348992"/>
        <n v="2991614"/>
        <n v="5055224"/>
        <n v="21148"/>
        <n v="10365"/>
        <n v="792956"/>
        <n v="6623344"/>
        <n v="124432"/>
        <n v="84013"/>
        <n v="128604"/>
        <n v="31978"/>
        <n v="1045209"/>
        <n v="128401"/>
        <n v="602778"/>
        <n v="954503"/>
        <n v="32096"/>
        <n v="2714025"/>
        <n v="673469"/>
        <n v="84665"/>
        <n v="1710261"/>
        <n v="344014"/>
        <n v="1603318"/>
        <m/>
      </sharedItems>
    </cacheField>
    <cacheField name="Active" numFmtId="0">
      <sharedItems containsString="0" containsBlank="1" containsNumber="1" containsInteger="1" minValue="0" maxValue="69258" count="36">
        <n v="7"/>
        <n v="3128"/>
        <n v="42"/>
        <n v="3272"/>
        <n v="29"/>
        <n v="24"/>
        <n v="230"/>
        <n v="0"/>
        <n v="361"/>
        <n v="263"/>
        <n v="226"/>
        <n v="140"/>
        <n v="1100"/>
        <n v="1450"/>
        <n v="141"/>
        <n v="8056"/>
        <n v="69258"/>
        <n v="154"/>
        <n v="75"/>
        <n v="15866"/>
        <n v="799"/>
        <n v="277"/>
        <n v="5651"/>
        <n v="163"/>
        <n v="2534"/>
        <n v="275"/>
        <n v="318"/>
        <n v="71"/>
        <n v="121"/>
        <n v="9751"/>
        <n v="3741"/>
        <n v="116"/>
        <n v="90"/>
        <n v="158"/>
        <n v="8031"/>
        <m/>
      </sharedItems>
    </cacheField>
    <cacheField name="Discharged" numFmtId="0">
      <sharedItems containsString="0" containsBlank="1" containsNumber="1" containsInteger="1" minValue="7534" maxValue="6466913" count="37">
        <n v="7534"/>
        <n v="2052230"/>
        <n v="54894"/>
        <n v="604465"/>
        <n v="716462"/>
        <n v="64536"/>
        <n v="992508"/>
        <n v="10678"/>
        <n v="1414934"/>
        <n v="174830"/>
        <n v="816608"/>
        <n v="761230"/>
        <n v="220800"/>
        <n v="328108"/>
        <n v="343713"/>
        <n v="2945415"/>
        <n v="4950281"/>
        <n v="20783"/>
        <n v="10314"/>
        <n v="782357"/>
        <n v="6466913"/>
        <n v="121687"/>
        <n v="82274"/>
        <n v="122494"/>
        <n v="31123"/>
        <n v="1034300"/>
        <n v="126263"/>
        <n v="585889"/>
        <n v="945478"/>
        <n v="31575"/>
        <n v="2668001"/>
        <n v="665755"/>
        <n v="83732"/>
        <n v="1687262"/>
        <n v="336453"/>
        <n v="1575980"/>
        <m/>
      </sharedItems>
    </cacheField>
    <cacheField name="Deaths" numFmtId="0">
      <sharedItems containsString="0" containsBlank="1" containsNumber="1" containsInteger="1" minValue="4" maxValue="140565" count="37">
        <n v="129"/>
        <n v="14412"/>
        <n v="280"/>
        <n v="6047"/>
        <n v="9662"/>
        <n v="820"/>
        <n v="13588"/>
        <n v="4"/>
        <n v="25093"/>
        <n v="3374"/>
        <n v="10090"/>
        <n v="10050"/>
        <n v="3812"/>
        <n v="4448"/>
        <n v="5138"/>
        <n v="38143"/>
        <n v="35685"/>
        <n v="211"/>
        <n v="51"/>
        <n v="10524"/>
        <n v="140565"/>
        <n v="1946"/>
        <n v="1462"/>
        <n v="459"/>
        <n v="692"/>
        <n v="8375"/>
        <n v="1863"/>
        <n v="16571"/>
        <n v="8954"/>
        <n v="400"/>
        <n v="36273"/>
        <n v="3973"/>
        <n v="817"/>
        <n v="22909"/>
        <n v="7403"/>
        <n v="19307"/>
        <m/>
      </sharedItems>
    </cacheField>
    <cacheField name="Active Ratio" numFmtId="0">
      <sharedItems containsString="0" containsBlank="1" containsNumber="1" minValue="0" maxValue="4.3899999999999997"/>
    </cacheField>
    <cacheField name="Discharge Ratio" numFmtId="0">
      <sharedItems containsString="0" containsBlank="1" containsNumber="1" minValue="95.25" maxValue="99.96" count="34">
        <n v="98.23"/>
        <n v="99.15"/>
        <n v="99.42"/>
        <n v="98.48"/>
        <n v="98.67"/>
        <n v="98.71"/>
        <n v="98.63"/>
        <n v="99.96"/>
        <n v="97.96"/>
        <n v="98.75"/>
        <n v="98.68"/>
        <n v="97.82"/>
        <n v="98.49"/>
        <n v="98.46"/>
        <n v="97.92"/>
        <n v="98.27"/>
        <n v="99.51"/>
        <n v="98.66"/>
        <n v="97.64"/>
        <n v="97.79"/>
        <n v="97.93"/>
        <n v="95.25"/>
        <n v="97.33"/>
        <n v="98.96"/>
        <n v="98.33"/>
        <n v="97.2"/>
        <n v="99.05"/>
        <n v="98.38"/>
        <n v="98.3"/>
        <n v="98.85"/>
        <n v="98.9"/>
        <n v="97.8"/>
        <n v="98.29"/>
        <m/>
      </sharedItems>
    </cacheField>
    <cacheField name="Discharge Avg" numFmtId="0">
      <sharedItems containsBlank="1"/>
    </cacheField>
    <cacheField name="Death Ratio" numFmtId="0">
      <sharedItems containsString="0" containsBlank="1" containsNumber="1" minValue="0.04" maxValue="2.75"/>
    </cacheField>
    <cacheField name="Death Avg" numFmtId="0">
      <sharedItems containsBlank="1"/>
    </cacheField>
    <cacheField name="Population" numFmtId="0">
      <sharedItems containsString="0" containsBlank="1" containsNumber="1" containsInteger="1" minValue="66001" maxValue="23150257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n v="7"/>
    <n v="7534"/>
    <n v="129"/>
    <n v="0.09"/>
    <n v="98.23"/>
    <x v="0"/>
    <n v="1.68"/>
    <x v="0"/>
    <n v="399001"/>
  </r>
  <r>
    <x v="1"/>
    <x v="0"/>
    <x v="1"/>
    <n v="3128"/>
    <n v="2052230"/>
    <n v="14412"/>
    <n v="0.15"/>
    <n v="99.15"/>
    <x v="1"/>
    <n v="0.7"/>
    <x v="1"/>
    <n v="91702478"/>
  </r>
  <r>
    <x v="2"/>
    <x v="1"/>
    <x v="2"/>
    <n v="42"/>
    <n v="54894"/>
    <n v="280"/>
    <n v="0.08"/>
    <n v="99.42"/>
    <x v="1"/>
    <n v="0.51"/>
    <x v="1"/>
    <n v="1711947"/>
  </r>
  <r>
    <x v="3"/>
    <x v="1"/>
    <x v="3"/>
    <n v="3272"/>
    <n v="604465"/>
    <n v="6047"/>
    <n v="0.53"/>
    <n v="98.48"/>
    <x v="1"/>
    <n v="0.99"/>
    <x v="1"/>
    <n v="35998752"/>
  </r>
  <r>
    <x v="4"/>
    <x v="1"/>
    <x v="4"/>
    <n v="29"/>
    <n v="716462"/>
    <n v="9662"/>
    <n v="0"/>
    <n v="98.67"/>
    <x v="1"/>
    <n v="1.33"/>
    <x v="0"/>
    <n v="128500364"/>
  </r>
  <r>
    <x v="5"/>
    <x v="2"/>
    <x v="5"/>
    <n v="24"/>
    <n v="64536"/>
    <n v="820"/>
    <n v="0.04"/>
    <n v="98.71"/>
    <x v="1"/>
    <n v="1.25"/>
    <x v="1"/>
    <n v="1158040"/>
  </r>
  <r>
    <x v="6"/>
    <x v="1"/>
    <x v="6"/>
    <n v="230"/>
    <n v="992508"/>
    <n v="13588"/>
    <n v="0.02"/>
    <n v="98.63"/>
    <x v="1"/>
    <n v="1.35"/>
    <x v="0"/>
    <n v="32199722"/>
  </r>
  <r>
    <x v="7"/>
    <x v="3"/>
    <x v="7"/>
    <n v="0"/>
    <n v="10678"/>
    <n v="4"/>
    <n v="0"/>
    <n v="99.96"/>
    <x v="1"/>
    <n v="0.04"/>
    <x v="1"/>
    <n v="773997"/>
  </r>
  <r>
    <x v="8"/>
    <x v="2"/>
    <x v="8"/>
    <n v="361"/>
    <n v="1414934"/>
    <n v="25093"/>
    <n v="0.03"/>
    <n v="98.23"/>
    <x v="0"/>
    <n v="1.74"/>
    <x v="0"/>
    <n v="19301096"/>
  </r>
  <r>
    <x v="9"/>
    <x v="3"/>
    <x v="9"/>
    <n v="263"/>
    <n v="174830"/>
    <n v="3374"/>
    <n v="0.15"/>
    <n v="97.96"/>
    <x v="0"/>
    <n v="1.89"/>
    <x v="0"/>
    <n v="1521992"/>
  </r>
  <r>
    <x v="10"/>
    <x v="3"/>
    <x v="10"/>
    <n v="226"/>
    <n v="816608"/>
    <n v="10090"/>
    <n v="0.03"/>
    <n v="98.75"/>
    <x v="1"/>
    <n v="1.22"/>
    <x v="1"/>
    <n v="70400153"/>
  </r>
  <r>
    <x v="11"/>
    <x v="2"/>
    <x v="11"/>
    <n v="140"/>
    <n v="761230"/>
    <n v="10050"/>
    <n v="0.02"/>
    <n v="98.68"/>
    <x v="1"/>
    <n v="1.3"/>
    <x v="0"/>
    <n v="28900667"/>
  </r>
  <r>
    <x v="12"/>
    <x v="2"/>
    <x v="12"/>
    <n v="1100"/>
    <n v="220800"/>
    <n v="3812"/>
    <n v="0.49"/>
    <n v="97.82"/>
    <x v="0"/>
    <n v="1.69"/>
    <x v="0"/>
    <n v="7503010"/>
  </r>
  <r>
    <x v="13"/>
    <x v="2"/>
    <x v="13"/>
    <n v="1450"/>
    <n v="328108"/>
    <n v="4448"/>
    <n v="0.43"/>
    <n v="98.23"/>
    <x v="0"/>
    <n v="1.33"/>
    <x v="0"/>
    <n v="14999397"/>
  </r>
  <r>
    <x v="14"/>
    <x v="1"/>
    <x v="14"/>
    <n v="141"/>
    <n v="343713"/>
    <n v="5138"/>
    <n v="0.04"/>
    <n v="98.49"/>
    <x v="1"/>
    <n v="1.47"/>
    <x v="0"/>
    <n v="40100376"/>
  </r>
  <r>
    <x v="15"/>
    <x v="0"/>
    <x v="15"/>
    <n v="8056"/>
    <n v="2945415"/>
    <n v="38143"/>
    <n v="0.27"/>
    <n v="98.46"/>
    <x v="1"/>
    <n v="1.27"/>
    <x v="1"/>
    <n v="69599762"/>
  </r>
  <r>
    <x v="16"/>
    <x v="0"/>
    <x v="16"/>
    <n v="69258"/>
    <n v="4950281"/>
    <n v="35685"/>
    <n v="1.37"/>
    <n v="97.92"/>
    <x v="0"/>
    <n v="0.71"/>
    <x v="1"/>
    <n v="34698876"/>
  </r>
  <r>
    <x v="17"/>
    <x v="2"/>
    <x v="17"/>
    <n v="154"/>
    <n v="20783"/>
    <n v="211"/>
    <n v="0.73"/>
    <n v="98.27"/>
    <x v="0"/>
    <n v="1"/>
    <x v="1"/>
    <n v="290492"/>
  </r>
  <r>
    <x v="18"/>
    <x v="0"/>
    <x v="18"/>
    <n v="0"/>
    <n v="10314"/>
    <n v="51"/>
    <n v="0"/>
    <n v="99.51"/>
    <x v="1"/>
    <n v="0.49"/>
    <x v="1"/>
    <n v="66001"/>
  </r>
  <r>
    <x v="19"/>
    <x v="3"/>
    <x v="19"/>
    <n v="75"/>
    <n v="782357"/>
    <n v="10524"/>
    <n v="0.01"/>
    <n v="98.66"/>
    <x v="1"/>
    <n v="1.33"/>
    <x v="0"/>
    <n v="85002417"/>
  </r>
  <r>
    <x v="20"/>
    <x v="3"/>
    <x v="20"/>
    <n v="15866"/>
    <n v="6466913"/>
    <n v="140565"/>
    <n v="0.24"/>
    <n v="97.64"/>
    <x v="0"/>
    <n v="2.12"/>
    <x v="0"/>
    <n v="124904071"/>
  </r>
  <r>
    <x v="21"/>
    <x v="1"/>
    <x v="21"/>
    <n v="799"/>
    <n v="121687"/>
    <n v="1946"/>
    <n v="0.64"/>
    <n v="97.79"/>
    <x v="0"/>
    <n v="1.56"/>
    <x v="0"/>
    <n v="3436948"/>
  </r>
  <r>
    <x v="22"/>
    <x v="1"/>
    <x v="22"/>
    <n v="277"/>
    <n v="82274"/>
    <n v="1462"/>
    <n v="0.33"/>
    <n v="97.93"/>
    <x v="0"/>
    <n v="1.74"/>
    <x v="0"/>
    <n v="3772103"/>
  </r>
  <r>
    <x v="23"/>
    <x v="1"/>
    <x v="23"/>
    <n v="5651"/>
    <n v="122494"/>
    <n v="459"/>
    <n v="4.3899999999999997"/>
    <n v="95.25"/>
    <x v="0"/>
    <n v="0.36"/>
    <x v="1"/>
    <n v="1308967"/>
  </r>
  <r>
    <x v="24"/>
    <x v="1"/>
    <x v="24"/>
    <n v="163"/>
    <n v="31123"/>
    <n v="692"/>
    <n v="0.51"/>
    <n v="97.33"/>
    <x v="0"/>
    <n v="2.16"/>
    <x v="0"/>
    <n v="2073074"/>
  </r>
  <r>
    <x v="25"/>
    <x v="1"/>
    <x v="25"/>
    <n v="2534"/>
    <n v="1034300"/>
    <n v="8375"/>
    <n v="0.24"/>
    <n v="98.96"/>
    <x v="1"/>
    <n v="0.8"/>
    <x v="1"/>
    <n v="47099270"/>
  </r>
  <r>
    <x v="26"/>
    <x v="0"/>
    <x v="26"/>
    <n v="275"/>
    <n v="126263"/>
    <n v="1863"/>
    <n v="0.21"/>
    <n v="98.33"/>
    <x v="0"/>
    <n v="1.45"/>
    <x v="0"/>
    <n v="1646050"/>
  </r>
  <r>
    <x v="27"/>
    <x v="2"/>
    <x v="27"/>
    <n v="318"/>
    <n v="585889"/>
    <n v="16571"/>
    <n v="0.05"/>
    <n v="97.2"/>
    <x v="0"/>
    <n v="2.75"/>
    <x v="0"/>
    <n v="30501026"/>
  </r>
  <r>
    <x v="28"/>
    <x v="3"/>
    <x v="28"/>
    <n v="71"/>
    <n v="945478"/>
    <n v="8954"/>
    <n v="0.01"/>
    <n v="99.05"/>
    <x v="1"/>
    <n v="0.94"/>
    <x v="1"/>
    <n v="79502477"/>
  </r>
  <r>
    <x v="29"/>
    <x v="1"/>
    <x v="29"/>
    <n v="121"/>
    <n v="31575"/>
    <n v="400"/>
    <n v="0.38"/>
    <n v="98.38"/>
    <x v="1"/>
    <n v="1.25"/>
    <x v="1"/>
    <n v="658019"/>
  </r>
  <r>
    <x v="30"/>
    <x v="0"/>
    <x v="30"/>
    <n v="9751"/>
    <n v="2668001"/>
    <n v="36273"/>
    <n v="0.36"/>
    <n v="98.3"/>
    <x v="0"/>
    <n v="1.34"/>
    <x v="0"/>
    <n v="83697770"/>
  </r>
  <r>
    <x v="31"/>
    <x v="0"/>
    <x v="31"/>
    <n v="3741"/>
    <n v="665755"/>
    <n v="3973"/>
    <n v="0.56000000000000005"/>
    <n v="98.85"/>
    <x v="1"/>
    <n v="0.59"/>
    <x v="1"/>
    <n v="38157311"/>
  </r>
  <r>
    <x v="32"/>
    <x v="1"/>
    <x v="32"/>
    <n v="116"/>
    <n v="83732"/>
    <n v="817"/>
    <n v="0.14000000000000001"/>
    <n v="98.9"/>
    <x v="1"/>
    <n v="0.96"/>
    <x v="1"/>
    <n v="4184959"/>
  </r>
  <r>
    <x v="33"/>
    <x v="2"/>
    <x v="33"/>
    <n v="90"/>
    <n v="1687262"/>
    <n v="22909"/>
    <n v="0.01"/>
    <n v="98.66"/>
    <x v="1"/>
    <n v="1.34"/>
    <x v="0"/>
    <n v="231502578"/>
  </r>
  <r>
    <x v="34"/>
    <x v="2"/>
    <x v="34"/>
    <n v="158"/>
    <n v="336453"/>
    <n v="7403"/>
    <n v="0.05"/>
    <n v="97.8"/>
    <x v="0"/>
    <n v="2.15"/>
    <x v="0"/>
    <n v="11700099"/>
  </r>
  <r>
    <x v="35"/>
    <x v="1"/>
    <x v="35"/>
    <n v="8031"/>
    <n v="1575980"/>
    <n v="19307"/>
    <n v="0.5"/>
    <n v="98.29"/>
    <x v="0"/>
    <n v="1.2"/>
    <x v="1"/>
    <n v="1008966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16919"/>
    <n v="21500"/>
    <n v="16360"/>
    <n v="0.76093023255813952"/>
    <s v="GOOD"/>
    <n v="1.8"/>
    <n v="140"/>
    <s v="Medium HP"/>
    <x v="0"/>
    <n v="28"/>
    <n v="58.280149520000002"/>
    <n v="101.2"/>
    <n v="67.3"/>
    <n v="172.4"/>
    <n v="2.6389999999999998"/>
    <n v="13.2"/>
    <d v="2012-02-02T00:00:00"/>
  </r>
  <r>
    <x v="0"/>
    <x v="1"/>
    <n v="39384"/>
    <n v="28400"/>
    <n v="19875"/>
    <n v="0.69982394366197187"/>
    <s v="GOOD"/>
    <n v="3.2"/>
    <n v="225"/>
    <s v="Medium HP"/>
    <x v="0"/>
    <n v="25"/>
    <n v="91.370777660000002"/>
    <n v="108.1"/>
    <n v="70.3"/>
    <n v="192.9"/>
    <n v="3.5169999999999999"/>
    <n v="17.2"/>
    <d v="2011-06-03T00:00:00"/>
  </r>
  <r>
    <x v="0"/>
    <x v="2"/>
    <n v="8588"/>
    <n v="42000"/>
    <n v="29725"/>
    <n v="0.70773809523809528"/>
    <s v="GOOD"/>
    <n v="3.5"/>
    <n v="210"/>
    <s v="Medium HP"/>
    <x v="0"/>
    <n v="22"/>
    <n v="91.389779329999996"/>
    <n v="114.6"/>
    <n v="71.400000000000006"/>
    <n v="196.6"/>
    <n v="3.85"/>
    <n v="18"/>
    <d v="2011-03-10T00:00:00"/>
  </r>
  <r>
    <x v="1"/>
    <x v="3"/>
    <n v="20397"/>
    <n v="23990"/>
    <n v="22255"/>
    <n v="0.92767819924968742"/>
    <s v="GOOD"/>
    <n v="1.8"/>
    <n v="150"/>
    <s v="Medium HP"/>
    <x v="0"/>
    <n v="27"/>
    <n v="62.777639200000003"/>
    <n v="102.6"/>
    <n v="68.2"/>
    <n v="178"/>
    <n v="2.9980000000000002"/>
    <n v="16.399999999999999"/>
    <d v="2011-10-08T00:00:00"/>
  </r>
  <r>
    <x v="1"/>
    <x v="4"/>
    <n v="18780"/>
    <n v="33950"/>
    <n v="23555"/>
    <n v="0.6938144329896907"/>
    <s v="GOOD"/>
    <n v="2.8"/>
    <n v="200"/>
    <s v="Medium HP"/>
    <x v="0"/>
    <n v="22"/>
    <n v="84.565105020000004"/>
    <n v="108.7"/>
    <n v="76.099999999999994"/>
    <n v="192"/>
    <n v="3.5609999999999999"/>
    <n v="18.5"/>
    <d v="2011-08-09T00:00:00"/>
  </r>
  <r>
    <x v="1"/>
    <x v="5"/>
    <n v="1380"/>
    <n v="62000"/>
    <n v="39000"/>
    <n v="0.62903225806451613"/>
    <s v="POOR"/>
    <n v="4.2"/>
    <n v="310"/>
    <s v="High HP"/>
    <x v="0"/>
    <n v="21"/>
    <n v="134.65685819999999"/>
    <n v="113"/>
    <n v="74"/>
    <n v="198.2"/>
    <n v="3.9020000000000001"/>
    <n v="23.7"/>
    <d v="2012-02-27T00:00:00"/>
  </r>
  <r>
    <x v="2"/>
    <x v="6"/>
    <n v="19747"/>
    <n v="26990"/>
    <n v="24500"/>
    <n v="0.9077436087439793"/>
    <s v="GOOD"/>
    <n v="2.5"/>
    <n v="170"/>
    <s v="Medium HP"/>
    <x v="0"/>
    <n v="26"/>
    <n v="71.191206710000003"/>
    <n v="107.3"/>
    <n v="68.400000000000006"/>
    <n v="176"/>
    <n v="3.1789999999999998"/>
    <n v="16.600000000000001"/>
    <d v="2011-06-28T00:00:00"/>
  </r>
  <r>
    <x v="2"/>
    <x v="7"/>
    <n v="9231"/>
    <n v="33400"/>
    <n v="28675"/>
    <n v="0.85853293413173648"/>
    <s v="GOOD"/>
    <n v="2.8"/>
    <n v="193"/>
    <s v="Medium HP"/>
    <x v="0"/>
    <n v="24"/>
    <n v="81.877068559999998"/>
    <n v="107.3"/>
    <n v="68.5"/>
    <n v="176"/>
    <n v="3.1970000000000001"/>
    <n v="16.600000000000001"/>
    <d v="2012-01-29T00:00:00"/>
  </r>
  <r>
    <x v="2"/>
    <x v="8"/>
    <n v="17527"/>
    <n v="38900"/>
    <n v="36125"/>
    <n v="0.92866323907455017"/>
    <s v="GOOD"/>
    <n v="2.8"/>
    <n v="193"/>
    <s v="Medium HP"/>
    <x v="0"/>
    <n v="25"/>
    <n v="83.998723799999993"/>
    <n v="111.4"/>
    <n v="70.900000000000006"/>
    <n v="188"/>
    <n v="3.472"/>
    <n v="18.5"/>
    <d v="2011-04-04T00:00:00"/>
  </r>
  <r>
    <x v="3"/>
    <x v="9"/>
    <n v="91561"/>
    <n v="21975"/>
    <n v="12475"/>
    <n v="0.56769055745164965"/>
    <s v="POOR"/>
    <n v="3.1"/>
    <n v="175"/>
    <s v="Medium HP"/>
    <x v="0"/>
    <n v="25"/>
    <n v="71.181451319999994"/>
    <n v="109"/>
    <n v="72.7"/>
    <n v="194.6"/>
    <n v="3.3679999999999999"/>
    <n v="17.5"/>
    <d v="2011-11-02T00:00:00"/>
  </r>
  <r>
    <x v="3"/>
    <x v="10"/>
    <n v="39350"/>
    <n v="25300"/>
    <n v="13740"/>
    <n v="0.54308300395256914"/>
    <s v="POOR"/>
    <n v="3.8"/>
    <n v="240"/>
    <s v="Medium HP"/>
    <x v="0"/>
    <n v="23"/>
    <n v="95.636702529999994"/>
    <n v="109"/>
    <n v="72.7"/>
    <n v="196.2"/>
    <n v="3.5430000000000001"/>
    <n v="17.5"/>
    <d v="2011-09-03T00:00:00"/>
  </r>
  <r>
    <x v="3"/>
    <x v="11"/>
    <n v="27851"/>
    <n v="31965"/>
    <n v="20190"/>
    <n v="0.63162834350070385"/>
    <s v="POOR"/>
    <n v="3.8"/>
    <n v="205"/>
    <s v="Medium HP"/>
    <x v="0"/>
    <n v="24"/>
    <n v="85.828408249999995"/>
    <n v="113.8"/>
    <n v="74.7"/>
    <n v="206.8"/>
    <n v="3.778"/>
    <n v="18.5"/>
    <d v="2012-03-23T00:00:00"/>
  </r>
  <r>
    <x v="3"/>
    <x v="12"/>
    <n v="83257"/>
    <n v="27885"/>
    <n v="13360"/>
    <n v="0.4791106329567868"/>
    <s v="POOR"/>
    <n v="3.8"/>
    <n v="205"/>
    <s v="Medium HP"/>
    <x v="0"/>
    <n v="25"/>
    <n v="84.254525810000004"/>
    <n v="112.2"/>
    <n v="73.5"/>
    <n v="200"/>
    <n v="3.5910000000000002"/>
    <n v="17.5"/>
    <d v="2011-07-23T00:00:00"/>
  </r>
  <r>
    <x v="4"/>
    <x v="13"/>
    <n v="63729"/>
    <n v="39895"/>
    <n v="22525"/>
    <n v="0.56460709362075445"/>
    <s v="POOR"/>
    <n v="4.5999999999999996"/>
    <n v="275"/>
    <s v="Medium HP"/>
    <x v="0"/>
    <n v="22"/>
    <n v="113.85459760000001"/>
    <n v="115.3"/>
    <n v="74.5"/>
    <n v="207.2"/>
    <n v="3.9780000000000002"/>
    <n v="18.5"/>
    <d v="2012-02-23T00:00:00"/>
  </r>
  <r>
    <x v="4"/>
    <x v="14"/>
    <n v="15943"/>
    <n v="44475"/>
    <n v="27100"/>
    <n v="0.60933108487914556"/>
    <s v="POOR"/>
    <n v="4.5999999999999996"/>
    <n v="275"/>
    <s v="Medium HP"/>
    <x v="0"/>
    <n v="22"/>
    <n v="115.6213578"/>
    <n v="112.2"/>
    <n v="75"/>
    <n v="201"/>
    <n v="3.875"/>
    <n v="18.5"/>
    <d v="2011-04-29T00:00:00"/>
  </r>
  <r>
    <x v="4"/>
    <x v="15"/>
    <n v="6536"/>
    <n v="39665"/>
    <n v="25725"/>
    <n v="0.6485566620446237"/>
    <s v="POOR"/>
    <n v="4.5999999999999996"/>
    <n v="275"/>
    <s v="Medium HP"/>
    <x v="0"/>
    <n v="22"/>
    <n v="113.7658739"/>
    <n v="108"/>
    <n v="75.5"/>
    <n v="200.6"/>
    <n v="3.843"/>
    <n v="19"/>
    <d v="2011-11-27T00:00:00"/>
  </r>
  <r>
    <x v="4"/>
    <x v="16"/>
    <n v="11185"/>
    <n v="31010"/>
    <n v="18225"/>
    <n v="0.58771364076104482"/>
    <s v="POOR"/>
    <n v="3"/>
    <n v="200"/>
    <s v="Medium HP"/>
    <x v="0"/>
    <n v="22"/>
    <n v="83.483093580000002"/>
    <n v="107.4"/>
    <n v="70.3"/>
    <n v="194.8"/>
    <n v="3.77"/>
    <n v="18"/>
    <d v="2011-09-28T00:00:00"/>
  </r>
  <r>
    <x v="4"/>
    <x v="17"/>
    <n v="14785"/>
    <n v="46225"/>
    <n v="31245"/>
    <n v="0.67593293672255272"/>
    <s v="POOR"/>
    <n v="5.7"/>
    <n v="255"/>
    <s v="Medium HP"/>
    <x v="1"/>
    <n v="15"/>
    <n v="109.5091165"/>
    <n v="117.5"/>
    <n v="77"/>
    <n v="201.2"/>
    <n v="5.5720000000000001"/>
    <n v="30"/>
    <d v="2012-04-17T00:00:00"/>
  </r>
  <r>
    <x v="5"/>
    <x v="18"/>
    <n v="145519"/>
    <n v="13260"/>
    <n v="9250"/>
    <n v="0.69758672699849167"/>
    <s v="GOOD"/>
    <n v="2.2000000000000002"/>
    <n v="115"/>
    <s v="Medium HP"/>
    <x v="0"/>
    <n v="27"/>
    <n v="46.363347470000001"/>
    <n v="104.1"/>
    <n v="67.900000000000006"/>
    <n v="180.9"/>
    <n v="2.6760000000000002"/>
    <n v="14.3"/>
    <d v="2011-08-17T00:00:00"/>
  </r>
  <r>
    <x v="5"/>
    <x v="19"/>
    <n v="135126"/>
    <n v="16535"/>
    <n v="11225"/>
    <n v="0.67886301784094349"/>
    <s v="POOR"/>
    <n v="3.1"/>
    <n v="170"/>
    <s v="Medium HP"/>
    <x v="0"/>
    <n v="25"/>
    <n v="67.314462160000005"/>
    <n v="107"/>
    <n v="69.400000000000006"/>
    <n v="190.4"/>
    <n v="3.0510000000000002"/>
    <n v="15"/>
    <d v="2012-03-19T00:00:00"/>
  </r>
  <r>
    <x v="5"/>
    <x v="20"/>
    <n v="24629"/>
    <n v="18890"/>
    <n v="10310"/>
    <n v="0.54579142403388037"/>
    <s v="POOR"/>
    <n v="3.1"/>
    <n v="175"/>
    <s v="Medium HP"/>
    <x v="0"/>
    <n v="25"/>
    <n v="69.991395600000004"/>
    <n v="107.5"/>
    <n v="72.5"/>
    <n v="200.9"/>
    <n v="3.33"/>
    <n v="16.600000000000001"/>
    <d v="2011-05-24T00:00:00"/>
  </r>
  <r>
    <x v="5"/>
    <x v="21"/>
    <n v="42593"/>
    <n v="19390"/>
    <n v="11525"/>
    <n v="0.59437854564208359"/>
    <s v="POOR"/>
    <n v="3.4"/>
    <n v="180"/>
    <s v="Medium HP"/>
    <x v="0"/>
    <n v="27"/>
    <n v="72.030917189999997"/>
    <n v="110.5"/>
    <n v="72.7"/>
    <n v="197.9"/>
    <n v="3.34"/>
    <n v="17"/>
    <d v="2011-12-22T00:00:00"/>
  </r>
  <r>
    <x v="5"/>
    <x v="22"/>
    <n v="26402"/>
    <n v="24340"/>
    <n v="13025"/>
    <n v="0.53512736236647496"/>
    <s v="POOR"/>
    <n v="3.8"/>
    <n v="200"/>
    <s v="Medium HP"/>
    <x v="0"/>
    <n v="25"/>
    <n v="81.118543329999994"/>
    <n v="101.1"/>
    <n v="74.099999999999994"/>
    <n v="193.2"/>
    <n v="3.5"/>
    <n v="16.8"/>
    <d v="2011-10-23T00:00:00"/>
  </r>
  <r>
    <x v="5"/>
    <x v="23"/>
    <n v="17947"/>
    <n v="55705"/>
    <n v="36225"/>
    <n v="0.65030069114083111"/>
    <s v="POOR"/>
    <n v="5.7"/>
    <n v="345"/>
    <s v="High HP"/>
    <x v="0"/>
    <n v="22"/>
    <n v="141.14115000000001"/>
    <n v="104.5"/>
    <n v="73.599999999999994"/>
    <n v="179.7"/>
    <n v="3.21"/>
    <n v="19.100000000000001"/>
    <d v="2012-05-12T00:00:00"/>
  </r>
  <r>
    <x v="5"/>
    <x v="24"/>
    <n v="32299"/>
    <n v="13960"/>
    <n v="9125"/>
    <n v="0.65365329512893988"/>
    <s v="POOR"/>
    <n v="1.8"/>
    <n v="120"/>
    <s v="Medium HP"/>
    <x v="0"/>
    <n v="33"/>
    <n v="48.297636099999998"/>
    <n v="97.1"/>
    <n v="66.7"/>
    <n v="174.3"/>
    <n v="2.3980000000000001"/>
    <n v="13.2"/>
    <d v="2011-09-11T00:00:00"/>
  </r>
  <r>
    <x v="5"/>
    <x v="25"/>
    <n v="21855"/>
    <n v="9235"/>
    <n v="5160"/>
    <n v="0.55874390904168925"/>
    <s v="POOR"/>
    <n v="1"/>
    <n v="55"/>
    <s v="Low HP"/>
    <x v="0"/>
    <n v="45"/>
    <n v="23.276272330000001"/>
    <n v="93.1"/>
    <n v="62.6"/>
    <n v="149.4"/>
    <n v="1.895"/>
    <n v="10.3"/>
    <d v="2012-04-13T00:00:00"/>
  </r>
  <r>
    <x v="5"/>
    <x v="26"/>
    <n v="107995"/>
    <n v="18890"/>
    <n v="11550"/>
    <n v="0.61143462149285333"/>
    <s v="POOR"/>
    <n v="3.4"/>
    <n v="180"/>
    <s v="Medium HP"/>
    <x v="0"/>
    <n v="27"/>
    <n v="71.838039440000003"/>
    <n v="110.5"/>
    <n v="73"/>
    <n v="200"/>
    <n v="3.3889999999999998"/>
    <n v="17"/>
    <d v="2011-06-18T00:00:00"/>
  </r>
  <r>
    <x v="6"/>
    <x v="27"/>
    <n v="7854"/>
    <n v="19840"/>
    <n v="12360"/>
    <n v="0.62298387096774188"/>
    <s v="POOR"/>
    <n v="2.5"/>
    <n v="163"/>
    <s v="Medium HP"/>
    <x v="0"/>
    <n v="24"/>
    <n v="65.957183959999995"/>
    <n v="103.7"/>
    <n v="69.7"/>
    <n v="190.9"/>
    <n v="2.9670000000000001"/>
    <n v="15.9"/>
    <d v="2012-01-16T00:00:00"/>
  </r>
  <r>
    <x v="6"/>
    <x v="28"/>
    <n v="32775"/>
    <n v="24495"/>
    <n v="14180"/>
    <n v="0.57889365176566643"/>
    <s v="POOR"/>
    <n v="2.5"/>
    <n v="168"/>
    <s v="Medium HP"/>
    <x v="0"/>
    <n v="24"/>
    <n v="69.521355049999997"/>
    <n v="106"/>
    <n v="69.2"/>
    <n v="193"/>
    <n v="3.3319999999999999"/>
    <n v="16"/>
    <d v="2011-11-17T00:00:00"/>
  </r>
  <r>
    <x v="6"/>
    <x v="29"/>
    <n v="31148"/>
    <n v="22245"/>
    <n v="13725"/>
    <n v="0.61699258260283207"/>
    <s v="POOR"/>
    <n v="2.7"/>
    <n v="200"/>
    <s v="Medium HP"/>
    <x v="0"/>
    <n v="26"/>
    <n v="80.02378204"/>
    <n v="113"/>
    <n v="74.400000000000006"/>
    <n v="209.1"/>
    <n v="3.452"/>
    <n v="17"/>
    <d v="2012-06-06T00:00:00"/>
  </r>
  <r>
    <x v="6"/>
    <x v="30"/>
    <n v="32305.999999999996"/>
    <n v="16480"/>
    <n v="12640"/>
    <n v="0.76699029126213591"/>
    <s v="GOOD"/>
    <n v="2"/>
    <n v="132"/>
    <s v="Medium HP"/>
    <x v="0"/>
    <n v="27"/>
    <n v="53.566199869999998"/>
    <n v="108"/>
    <n v="71"/>
    <n v="186"/>
    <n v="2.911"/>
    <n v="16"/>
    <d v="2011-10-06T00:00:00"/>
  </r>
  <r>
    <x v="6"/>
    <x v="31"/>
    <n v="13462"/>
    <n v="28340"/>
    <n v="17325"/>
    <n v="0.61132674664784759"/>
    <s v="POOR"/>
    <n v="3.5"/>
    <n v="253"/>
    <s v="Medium HP"/>
    <x v="0"/>
    <n v="23"/>
    <n v="101.3292807"/>
    <n v="113"/>
    <n v="74.400000000000006"/>
    <n v="207.7"/>
    <n v="3.5640000000000001"/>
    <n v="17"/>
    <d v="2012-05-08T00:00:00"/>
  </r>
  <r>
    <x v="6"/>
    <x v="32"/>
    <n v="30696"/>
    <n v="29185"/>
    <n v="18425"/>
    <n v="0.63131745759808122"/>
    <s v="POOR"/>
    <n v="3.5"/>
    <n v="253"/>
    <s v="Medium HP"/>
    <x v="0"/>
    <n v="23"/>
    <n v="101.6552441"/>
    <n v="113"/>
    <n v="74.400000000000006"/>
    <n v="197.8"/>
    <n v="3.5670000000000002"/>
    <n v="17"/>
    <d v="2012-02-10T00:00:00"/>
  </r>
  <r>
    <x v="7"/>
    <x v="33"/>
    <n v="76034"/>
    <n v="12640"/>
    <n v="7750"/>
    <n v="0.61313291139240511"/>
    <s v="POOR"/>
    <n v="2"/>
    <n v="132"/>
    <s v="Medium HP"/>
    <x v="0"/>
    <n v="29"/>
    <n v="52.084898750000001"/>
    <n v="105"/>
    <n v="74.400000000000006"/>
    <n v="174.4"/>
    <n v="2.5670000000000002"/>
    <n v="12.5"/>
    <d v="2011-12-12T00:00:00"/>
  </r>
  <r>
    <x v="7"/>
    <x v="34"/>
    <n v="4734"/>
    <n v="19045"/>
    <n v="12545"/>
    <n v="0.65870307167235498"/>
    <s v="POOR"/>
    <n v="2.5"/>
    <n v="163"/>
    <s v="Medium HP"/>
    <x v="0"/>
    <n v="24"/>
    <n v="65.650508340000002"/>
    <n v="103.7"/>
    <n v="69.099999999999994"/>
    <n v="190.2"/>
    <n v="2.879"/>
    <n v="15.9"/>
    <d v="2012-07-01T00:00:00"/>
  </r>
  <r>
    <x v="7"/>
    <x v="35"/>
    <n v="71186"/>
    <n v="20230"/>
    <n v="10185"/>
    <n v="0.5034602076124568"/>
    <s v="POOR"/>
    <n v="2.5"/>
    <n v="168"/>
    <s v="Medium HP"/>
    <x v="0"/>
    <n v="24"/>
    <n v="67.876107840000003"/>
    <n v="108"/>
    <n v="71"/>
    <n v="186"/>
    <n v="3.0579999999999998"/>
    <n v="16"/>
    <d v="2011-10-31T00:00:00"/>
  </r>
  <r>
    <x v="7"/>
    <x v="36"/>
    <n v="88028"/>
    <n v="22505"/>
    <n v="12275"/>
    <n v="0.54543434792268386"/>
    <s v="POOR"/>
    <n v="2.7"/>
    <n v="202"/>
    <s v="Medium HP"/>
    <x v="0"/>
    <n v="22"/>
    <n v="80.831470170000003"/>
    <n v="113"/>
    <n v="74.7"/>
    <n v="203.7"/>
    <n v="3.4889999999999999"/>
    <n v="17"/>
    <d v="2012-06-02T00:00:00"/>
  </r>
  <r>
    <x v="7"/>
    <x v="37"/>
    <n v="916"/>
    <n v="69725"/>
    <n v="58470"/>
    <n v="0.83858013624955186"/>
    <s v="GOOD"/>
    <n v="8"/>
    <n v="450"/>
    <s v="High HP"/>
    <x v="0"/>
    <n v="16"/>
    <n v="188.14432300000001"/>
    <n v="96.2"/>
    <n v="75.7"/>
    <n v="176.7"/>
    <n v="3.375"/>
    <n v="19"/>
    <d v="2011-08-07T00:00:00"/>
  </r>
  <r>
    <x v="7"/>
    <x v="38"/>
    <n v="227061"/>
    <n v="19460"/>
    <n v="15060"/>
    <n v="0.77389516957862281"/>
    <s v="GOOD"/>
    <n v="5.2"/>
    <n v="230"/>
    <s v="Medium HP"/>
    <x v="1"/>
    <n v="17"/>
    <n v="90.211700050000005"/>
    <n v="138.69999999999999"/>
    <n v="79.3"/>
    <n v="224.2"/>
    <n v="4.47"/>
    <n v="26"/>
    <d v="2012-03-06T00:00:00"/>
  </r>
  <r>
    <x v="7"/>
    <x v="39"/>
    <n v="16767"/>
    <n v="21315"/>
    <n v="15510"/>
    <n v="0.72765657987332866"/>
    <s v="GOOD"/>
    <n v="3.9"/>
    <n v="175"/>
    <s v="Medium HP"/>
    <x v="1"/>
    <n v="15"/>
    <n v="71.135291609999996"/>
    <n v="109.6"/>
    <n v="78.8"/>
    <n v="192.6"/>
    <n v="4.2450000000000001"/>
    <n v="32"/>
    <d v="2012-01-06T00:00:00"/>
  </r>
  <r>
    <x v="7"/>
    <x v="40"/>
    <n v="31038"/>
    <n v="18575"/>
    <n v="13425"/>
    <n v="0.7227456258411844"/>
    <s v="GOOD"/>
    <n v="3.9"/>
    <n v="175"/>
    <s v="Medium HP"/>
    <x v="1"/>
    <n v="16"/>
    <n v="70.078321540000005"/>
    <n v="127.2"/>
    <n v="78.8"/>
    <n v="208.5"/>
    <n v="4.298"/>
    <n v="32"/>
    <d v="2012-07-26T00:00:00"/>
  </r>
  <r>
    <x v="7"/>
    <x v="41"/>
    <n v="111313"/>
    <n v="16980"/>
    <n v="11260"/>
    <n v="0.66313309776207308"/>
    <s v="POOR"/>
    <n v="2.5"/>
    <n v="120"/>
    <s v="Medium HP"/>
    <x v="1"/>
    <n v="19"/>
    <n v="49.64500177"/>
    <n v="131"/>
    <n v="71.5"/>
    <n v="215"/>
    <n v="3.5569999999999999"/>
    <n v="22"/>
    <d v="2011-11-25T00:00:00"/>
  </r>
  <r>
    <x v="7"/>
    <x v="42"/>
    <n v="101323"/>
    <n v="26310"/>
    <n v="21436"/>
    <n v="0.81474724439376667"/>
    <s v="GOOD"/>
    <n v="5.2"/>
    <n v="230"/>
    <s v="Medium HP"/>
    <x v="1"/>
    <n v="17"/>
    <n v="92.85412522"/>
    <n v="115.7"/>
    <n v="71.7"/>
    <n v="193.5"/>
    <n v="4.3940000000000001"/>
    <n v="25"/>
    <d v="2012-06-27T00:00:00"/>
  </r>
  <r>
    <x v="7"/>
    <x v="43"/>
    <n v="181749"/>
    <n v="19565"/>
    <n v="12025"/>
    <n v="0.61461794019933558"/>
    <s v="POOR"/>
    <n v="2.4"/>
    <n v="150"/>
    <s v="Medium HP"/>
    <x v="1"/>
    <n v="24"/>
    <n v="61.227000310000001"/>
    <n v="113.3"/>
    <n v="76.8"/>
    <n v="186.3"/>
    <n v="3.5329999999999999"/>
    <n v="20"/>
    <d v="2011-09-01T00:00:00"/>
  </r>
  <r>
    <x v="8"/>
    <x v="44"/>
    <n v="70227"/>
    <n v="12070"/>
    <n v="7425"/>
    <n v="0.61516155758077884"/>
    <s v="POOR"/>
    <n v="2"/>
    <n v="110"/>
    <s v="Medium HP"/>
    <x v="0"/>
    <n v="30"/>
    <n v="44.083709460000001"/>
    <n v="98.4"/>
    <n v="67"/>
    <n v="174.7"/>
    <n v="2.468"/>
    <n v="12.7"/>
    <d v="2012-03-31T00:00:00"/>
  </r>
  <r>
    <x v="8"/>
    <x v="45"/>
    <n v="113369"/>
    <n v="21560"/>
    <n v="12760"/>
    <n v="0.59183673469387754"/>
    <s v="POOR"/>
    <n v="3.8"/>
    <n v="190"/>
    <s v="Medium HP"/>
    <x v="0"/>
    <n v="24"/>
    <n v="76.509184559999994"/>
    <n v="101.3"/>
    <n v="73.099999999999994"/>
    <n v="183.2"/>
    <n v="3.2029999999999998"/>
    <n v="15.7"/>
    <d v="2012-01-31T00:00:00"/>
  </r>
  <r>
    <x v="8"/>
    <x v="46"/>
    <n v="35068"/>
    <n v="17035"/>
    <n v="8835"/>
    <n v="0.5186380980334605"/>
    <s v="POOR"/>
    <n v="2.5"/>
    <n v="170"/>
    <s v="Medium HP"/>
    <x v="0"/>
    <n v="25"/>
    <n v="67.351010720000005"/>
    <n v="106.5"/>
    <n v="69.099999999999994"/>
    <n v="184.6"/>
    <n v="2.7690000000000001"/>
    <n v="15"/>
    <d v="2012-08-20T00:00:00"/>
  </r>
  <r>
    <x v="8"/>
    <x v="47"/>
    <n v="245815"/>
    <n v="17885"/>
    <n v="10055"/>
    <n v="0.56220296337713171"/>
    <s v="POOR"/>
    <n v="3"/>
    <n v="155"/>
    <s v="Medium HP"/>
    <x v="0"/>
    <n v="24"/>
    <n v="62.503739500000002"/>
    <n v="108.5"/>
    <n v="73"/>
    <n v="197.6"/>
    <n v="3.3679999999999999"/>
    <n v="16"/>
    <d v="2011-12-20T00:00:00"/>
  </r>
  <r>
    <x v="8"/>
    <x v="48"/>
    <n v="175670"/>
    <n v="12315"/>
    <n v="8670"/>
    <n v="0.7040194884287454"/>
    <s v="GOOD"/>
    <n v="2"/>
    <n v="107"/>
    <s v="Medium HP"/>
    <x v="0"/>
    <n v="30"/>
    <n v="43.117132009999999"/>
    <n v="103"/>
    <n v="66.900000000000006"/>
    <n v="174.8"/>
    <n v="2.5640000000000001"/>
    <n v="13.2"/>
    <d v="2012-07-22T00:00:00"/>
  </r>
  <r>
    <x v="8"/>
    <x v="49"/>
    <n v="63403"/>
    <n v="22195"/>
    <n v="14210"/>
    <n v="0.64023428700157692"/>
    <s v="POOR"/>
    <n v="4.5999999999999996"/>
    <n v="200"/>
    <s v="Medium HP"/>
    <x v="0"/>
    <n v="21"/>
    <n v="80.499536710000001"/>
    <n v="114.7"/>
    <n v="78.2"/>
    <n v="212"/>
    <n v="3.9079999999999999"/>
    <n v="19"/>
    <d v="2011-09-26T00:00:00"/>
  </r>
  <r>
    <x v="8"/>
    <x v="50"/>
    <n v="276747"/>
    <n v="31930"/>
    <n v="16640"/>
    <n v="0.52113999373629816"/>
    <s v="POOR"/>
    <n v="4"/>
    <n v="210"/>
    <s v="Medium HP"/>
    <x v="1"/>
    <n v="19"/>
    <n v="87.635495779999999"/>
    <n v="111.6"/>
    <n v="70.2"/>
    <n v="190.7"/>
    <n v="3.8759999999999999"/>
    <n v="21"/>
    <d v="2012-04-25T00:00:00"/>
  </r>
  <r>
    <x v="8"/>
    <x v="51"/>
    <n v="155787"/>
    <n v="21410"/>
    <n v="13175"/>
    <n v="0.6153666510976179"/>
    <s v="POOR"/>
    <n v="3"/>
    <n v="150"/>
    <s v="Medium HP"/>
    <x v="1"/>
    <n v="21"/>
    <n v="62.095048390000002"/>
    <n v="120.7"/>
    <n v="76.599999999999994"/>
    <n v="200.9"/>
    <n v="3.7610000000000001"/>
    <n v="26"/>
    <d v="2012-02-25T00:00:00"/>
  </r>
  <r>
    <x v="8"/>
    <x v="52"/>
    <n v="125338"/>
    <n v="36135"/>
    <n v="23575"/>
    <n v="0.65241455652414559"/>
    <s v="POOR"/>
    <n v="4.5999999999999996"/>
    <n v="240"/>
    <s v="Medium HP"/>
    <x v="1"/>
    <n v="16"/>
    <n v="100.0248023"/>
    <n v="119"/>
    <n v="78.7"/>
    <n v="204.6"/>
    <n v="4.8079999999999998"/>
    <n v="26"/>
    <d v="2012-09-14T00:00:00"/>
  </r>
  <r>
    <x v="8"/>
    <x v="53"/>
    <n v="220650"/>
    <n v="12050"/>
    <n v="7850"/>
    <n v="0.65145228215767637"/>
    <s v="POOR"/>
    <n v="2.5"/>
    <n v="119"/>
    <s v="Medium HP"/>
    <x v="1"/>
    <n v="23"/>
    <n v="47.389531310000002"/>
    <n v="117.5"/>
    <n v="69.400000000000006"/>
    <n v="200.7"/>
    <n v="3.0859999999999999"/>
    <n v="20"/>
    <d v="2012-01-14T00:00:00"/>
  </r>
  <r>
    <x v="8"/>
    <x v="54"/>
    <n v="540561"/>
    <n v="26935"/>
    <n v="15075"/>
    <n v="0.55968071282717657"/>
    <s v="POOR"/>
    <n v="4.5999999999999996"/>
    <n v="220"/>
    <s v="Medium HP"/>
    <x v="1"/>
    <n v="18"/>
    <n v="89.401934729999994"/>
    <n v="138.5"/>
    <n v="79.099999999999994"/>
    <n v="224.5"/>
    <n v="4.2409999999999997"/>
    <n v="25.1"/>
    <d v="2012-08-16T00:00:00"/>
  </r>
  <r>
    <x v="9"/>
    <x v="55"/>
    <n v="199685"/>
    <n v="12885"/>
    <n v="9850"/>
    <n v="0.76445479239425684"/>
    <s v="GOOD"/>
    <n v="1.6"/>
    <n v="106"/>
    <s v="Medium HP"/>
    <x v="0"/>
    <n v="32"/>
    <n v="42.879097340000001"/>
    <n v="103.2"/>
    <n v="67.099999999999994"/>
    <n v="175.1"/>
    <n v="2.339"/>
    <n v="11.9"/>
    <d v="2011-10-21T00:00:00"/>
  </r>
  <r>
    <x v="9"/>
    <x v="56"/>
    <n v="230902"/>
    <n v="15350"/>
    <n v="13210"/>
    <n v="0.86058631921824102"/>
    <s v="GOOD"/>
    <n v="2.2999999999999998"/>
    <n v="135"/>
    <s v="Medium HP"/>
    <x v="0"/>
    <n v="27"/>
    <n v="54.269548290000003"/>
    <n v="106.9"/>
    <n v="70.3"/>
    <n v="188.8"/>
    <n v="2.9319999999999999"/>
    <n v="17.100000000000001"/>
    <d v="2012-05-20T00:00:00"/>
  </r>
  <r>
    <x v="9"/>
    <x v="57"/>
    <n v="73203"/>
    <n v="20550"/>
    <n v="17710"/>
    <n v="0.8618004866180049"/>
    <s v="GOOD"/>
    <n v="2"/>
    <n v="146"/>
    <s v="Medium HP"/>
    <x v="1"/>
    <n v="24"/>
    <n v="60.087966620000003"/>
    <n v="103.2"/>
    <n v="68.900000000000006"/>
    <n v="177.6"/>
    <n v="3.2189999999999999"/>
    <n v="15.3"/>
    <d v="2012-03-21T00:00:00"/>
  </r>
  <r>
    <x v="9"/>
    <x v="58"/>
    <n v="12855"/>
    <n v="26600"/>
    <n v="17525"/>
    <n v="0.65883458646616544"/>
    <s v="POOR"/>
    <n v="3.2"/>
    <n v="205"/>
    <s v="Medium HP"/>
    <x v="1"/>
    <n v="19"/>
    <n v="83.602500800000001"/>
    <n v="106.4"/>
    <n v="70.400000000000006"/>
    <n v="178.2"/>
    <n v="3.8570000000000002"/>
    <n v="21.1"/>
    <d v="2012-10-09T00:00:00"/>
  </r>
  <r>
    <x v="9"/>
    <x v="59"/>
    <n v="76029"/>
    <n v="26000"/>
    <n v="19490"/>
    <n v="0.74961538461538457"/>
    <s v="GOOD"/>
    <n v="3.5"/>
    <n v="210"/>
    <s v="Medium HP"/>
    <x v="1"/>
    <n v="23"/>
    <n v="85.217691340000002"/>
    <n v="118.1"/>
    <n v="75.599999999999994"/>
    <n v="201.2"/>
    <n v="4.2880000000000003"/>
    <n v="20"/>
    <d v="2012-02-08T00:00:00"/>
  </r>
  <r>
    <x v="10"/>
    <x v="60"/>
    <n v="41184"/>
    <n v="9699"/>
    <n v="5860"/>
    <n v="0.6041859985565522"/>
    <s v="POOR"/>
    <n v="1.5"/>
    <n v="92"/>
    <s v="Low HP"/>
    <x v="0"/>
    <n v="31"/>
    <n v="36.672283579999998"/>
    <n v="96.1"/>
    <n v="65.7"/>
    <n v="166.7"/>
    <n v="2.2400000000000002"/>
    <n v="11.9"/>
    <d v="2012-09-10T00:00:00"/>
  </r>
  <r>
    <x v="10"/>
    <x v="61"/>
    <n v="66692"/>
    <n v="11799"/>
    <n v="7825"/>
    <n v="0.66319179591490807"/>
    <s v="POOR"/>
    <n v="2"/>
    <n v="140"/>
    <s v="Medium HP"/>
    <x v="0"/>
    <n v="27"/>
    <n v="54.590045160000003"/>
    <n v="100.4"/>
    <n v="66.900000000000006"/>
    <n v="174"/>
    <n v="2.6259999999999999"/>
    <n v="14.5"/>
    <d v="2011-11-15T00:00:00"/>
  </r>
  <r>
    <x v="10"/>
    <x v="62"/>
    <n v="29450"/>
    <n v="14999"/>
    <n v="8910"/>
    <n v="0.59403960264017597"/>
    <s v="POOR"/>
    <n v="2.4"/>
    <n v="148"/>
    <s v="Medium HP"/>
    <x v="0"/>
    <n v="25"/>
    <n v="58.758248999999999"/>
    <n v="106.3"/>
    <n v="71.599999999999994"/>
    <n v="185.4"/>
    <n v="3.0720000000000001"/>
    <n v="17.2"/>
    <d v="2012-06-14T00:00:00"/>
  </r>
  <r>
    <x v="11"/>
    <x v="63"/>
    <n v="23713"/>
    <n v="29465"/>
    <n v="19690"/>
    <n v="0.66825046665535381"/>
    <s v="POOR"/>
    <n v="3"/>
    <n v="227"/>
    <s v="Medium HP"/>
    <x v="0"/>
    <n v="25"/>
    <n v="92.436889230000006"/>
    <n v="108.3"/>
    <n v="70.2"/>
    <n v="193.7"/>
    <n v="3.3420000000000001"/>
    <n v="18.5"/>
    <d v="2012-04-15T00:00:00"/>
  </r>
  <r>
    <x v="12"/>
    <x v="64"/>
    <n v="15467"/>
    <n v="42800"/>
    <n v="33219"/>
    <n v="0.77614485981308412"/>
    <s v="GOOD"/>
    <n v="3"/>
    <n v="240"/>
    <s v="Medium HP"/>
    <x v="0"/>
    <n v="21"/>
    <n v="102.17898479999999"/>
    <n v="114.5"/>
    <n v="71.599999999999994"/>
    <n v="191.3"/>
    <n v="3.65"/>
    <n v="18.399999999999999"/>
    <d v="2012-11-03T00:00:00"/>
  </r>
  <r>
    <x v="13"/>
    <x v="65"/>
    <n v="55557"/>
    <n v="14460"/>
    <n v="13475"/>
    <n v="0.931881051175657"/>
    <s v="GOOD"/>
    <n v="2.5"/>
    <n v="120"/>
    <s v="Medium HP"/>
    <x v="1"/>
    <n v="17"/>
    <n v="48.672897910000003"/>
    <n v="93.4"/>
    <n v="66.7"/>
    <n v="152"/>
    <n v="3.0449999999999999"/>
    <n v="19"/>
    <d v="2012-03-04T00:00:00"/>
  </r>
  <r>
    <x v="13"/>
    <x v="66"/>
    <n v="80556"/>
    <n v="21620"/>
    <n v="13775"/>
    <n v="0.63714153561517117"/>
    <s v="POOR"/>
    <n v="4"/>
    <n v="190"/>
    <s v="Medium HP"/>
    <x v="1"/>
    <n v="20"/>
    <n v="76.584439619999998"/>
    <n v="101.4"/>
    <n v="69.400000000000006"/>
    <n v="167.5"/>
    <n v="3.194"/>
    <n v="20"/>
    <d v="2012-10-05T00:00:00"/>
  </r>
  <r>
    <x v="13"/>
    <x v="67"/>
    <n v="157040"/>
    <n v="26895"/>
    <n v="18810"/>
    <n v="0.69938650306748462"/>
    <s v="GOOD"/>
    <n v="4"/>
    <n v="195"/>
    <s v="Medium HP"/>
    <x v="1"/>
    <n v="19"/>
    <n v="80.387779120000005"/>
    <n v="105.9"/>
    <n v="72.3"/>
    <n v="181.5"/>
    <n v="3.88"/>
    <n v="20.5"/>
    <d v="2011-12-10T00:00:00"/>
  </r>
  <r>
    <x v="14"/>
    <x v="68"/>
    <n v="24072"/>
    <n v="31505"/>
    <n v="26975"/>
    <n v="0.85621329947627356"/>
    <s v="GOOD"/>
    <n v="3"/>
    <n v="210"/>
    <s v="Medium HP"/>
    <x v="0"/>
    <n v="23"/>
    <n v="87.211001039999999"/>
    <n v="105.1"/>
    <n v="70.5"/>
    <n v="190.2"/>
    <n v="3.3730000000000002"/>
    <n v="18.5"/>
    <d v="2012-07-09T00:00:00"/>
  </r>
  <r>
    <x v="14"/>
    <x v="69"/>
    <n v="12698"/>
    <n v="37805"/>
    <n v="32075.000000000004"/>
    <n v="0.8484327469911388"/>
    <s v="GOOD"/>
    <n v="3"/>
    <n v="225"/>
    <s v="Medium HP"/>
    <x v="0"/>
    <n v="23"/>
    <n v="94.946698400000002"/>
    <n v="110.2"/>
    <n v="70.900000000000006"/>
    <n v="189.2"/>
    <n v="3.6379999999999999"/>
    <n v="19.8"/>
    <d v="2012-05-10T00:00:00"/>
  </r>
  <r>
    <x v="14"/>
    <x v="70"/>
    <n v="3334"/>
    <n v="46305"/>
    <n v="38955"/>
    <n v="0.84126984126984128"/>
    <s v="GOOD"/>
    <n v="4"/>
    <n v="300"/>
    <s v="High HP"/>
    <x v="0"/>
    <n v="21"/>
    <n v="125.0133574"/>
    <n v="110.2"/>
    <n v="70.900000000000006"/>
    <n v="189.2"/>
    <n v="3.6930000000000001"/>
    <n v="19.8"/>
    <d v="2012-11-28T00:00:00"/>
  </r>
  <r>
    <x v="14"/>
    <x v="71"/>
    <n v="6375"/>
    <n v="54005"/>
    <n v="40375"/>
    <n v="0.74761596148504772"/>
    <s v="GOOD"/>
    <n v="4"/>
    <n v="290"/>
    <s v="Medium HP"/>
    <x v="0"/>
    <n v="22"/>
    <n v="124.44671630000001"/>
    <n v="112.2"/>
    <n v="72"/>
    <n v="196.7"/>
    <n v="3.89"/>
    <n v="22.5"/>
    <d v="2012-03-29T00:00:00"/>
  </r>
  <r>
    <x v="14"/>
    <x v="72"/>
    <n v="9126"/>
    <n v="60105"/>
    <n v="43870"/>
    <n v="0.72988936028616591"/>
    <s v="GOOD"/>
    <n v="4.7"/>
    <n v="230"/>
    <s v="Medium HP"/>
    <x v="1"/>
    <n v="15"/>
    <n v="105.760458"/>
    <n v="112.2"/>
    <n v="76.400000000000006"/>
    <n v="192.5"/>
    <n v="5.4009999999999998"/>
    <n v="25.4"/>
    <d v="2012-10-30T00:00:00"/>
  </r>
  <r>
    <x v="14"/>
    <x v="73"/>
    <n v="51238"/>
    <n v="34605"/>
    <n v="29140"/>
    <n v="0.84207484467562488"/>
    <s v="GOOD"/>
    <n v="3"/>
    <n v="220"/>
    <s v="Medium HP"/>
    <x v="1"/>
    <n v="21"/>
    <n v="91.943801559999997"/>
    <n v="103"/>
    <n v="71.5"/>
    <n v="180.1"/>
    <n v="3.9"/>
    <n v="17.2"/>
    <d v="2012-01-04T00:00:00"/>
  </r>
  <r>
    <x v="15"/>
    <x v="74"/>
    <n v="13798"/>
    <n v="39080"/>
    <n v="20525"/>
    <n v="0.52520470829068577"/>
    <s v="POOR"/>
    <n v="4.5999999999999996"/>
    <n v="275"/>
    <s v="Medium HP"/>
    <x v="0"/>
    <n v="22"/>
    <n v="113.5402069"/>
    <n v="109"/>
    <n v="73.599999999999994"/>
    <n v="208.5"/>
    <n v="3.8679999999999999"/>
    <n v="20"/>
    <d v="2012-08-03T00:00:00"/>
  </r>
  <r>
    <x v="15"/>
    <x v="75"/>
    <n v="48911"/>
    <n v="43330"/>
    <n v="21725"/>
    <n v="0.5013847219016847"/>
    <s v="POOR"/>
    <n v="4.5999999999999996"/>
    <n v="215"/>
    <s v="Medium HP"/>
    <x v="0"/>
    <n v="21"/>
    <n v="93.957916900000001"/>
    <n v="117.7"/>
    <n v="78.2"/>
    <n v="215.3"/>
    <n v="4.1210000000000004"/>
    <n v="19"/>
    <d v="2012-06-04T00:00:00"/>
  </r>
  <r>
    <x v="15"/>
    <x v="76"/>
    <n v="22925"/>
    <n v="42660"/>
    <n v="20765"/>
    <n v="0.48675574308485703"/>
    <s v="POOR"/>
    <n v="5.4"/>
    <n v="300"/>
    <s v="High HP"/>
    <x v="1"/>
    <n v="15"/>
    <n v="123.97204670000001"/>
    <n v="119"/>
    <n v="79.900000000000006"/>
    <n v="204.8"/>
    <n v="5.3929999999999998"/>
    <n v="30"/>
    <d v="2012-12-23T00:00:00"/>
  </r>
  <r>
    <x v="16"/>
    <x v="77"/>
    <n v="26232"/>
    <n v="13987"/>
    <n v="8325"/>
    <n v="0.59519553871452058"/>
    <s v="POOR"/>
    <n v="1.8"/>
    <n v="113"/>
    <s v="Medium HP"/>
    <x v="0"/>
    <n v="30"/>
    <n v="45.832180559999998"/>
    <n v="98.4"/>
    <n v="66.5"/>
    <n v="173.6"/>
    <n v="2.25"/>
    <n v="13.2"/>
    <d v="2012-04-23T00:00:00"/>
  </r>
  <r>
    <x v="16"/>
    <x v="78"/>
    <n v="42541"/>
    <n v="19047"/>
    <n v="10395"/>
    <n v="0.54575523704520401"/>
    <s v="POOR"/>
    <n v="2.4"/>
    <n v="154"/>
    <s v="Medium HP"/>
    <x v="0"/>
    <n v="24"/>
    <n v="62.441962349999997"/>
    <n v="100.8"/>
    <n v="68.900000000000006"/>
    <n v="175.4"/>
    <n v="2.91"/>
    <n v="15.9"/>
    <d v="2012-11-24T00:00:00"/>
  </r>
  <r>
    <x v="16"/>
    <x v="79"/>
    <n v="55616"/>
    <n v="17357"/>
    <n v="10595"/>
    <n v="0.61041654663824396"/>
    <s v="POOR"/>
    <n v="2.4"/>
    <n v="145"/>
    <s v="Medium HP"/>
    <x v="0"/>
    <n v="25"/>
    <n v="58.606772919999997"/>
    <n v="103.7"/>
    <n v="68.5"/>
    <n v="187.8"/>
    <n v="2.9449999999999998"/>
    <n v="16.3"/>
    <d v="2012-01-29T00:00:00"/>
  </r>
  <r>
    <x v="16"/>
    <x v="80"/>
    <n v="5711"/>
    <n v="24997"/>
    <n v="16575"/>
    <n v="0.66307956954834579"/>
    <s v="POOR"/>
    <n v="3.5"/>
    <n v="210"/>
    <s v="Medium HP"/>
    <x v="0"/>
    <n v="22"/>
    <n v="84.83077858"/>
    <n v="107.1"/>
    <n v="70.3"/>
    <n v="194.1"/>
    <n v="3.4430000000000001"/>
    <n v="19"/>
    <d v="2012-08-28T00:00:00"/>
  </r>
  <r>
    <x v="16"/>
    <x v="81"/>
    <n v="110"/>
    <n v="25450"/>
    <n v="20940"/>
    <n v="0.82278978388998036"/>
    <s v="GOOD"/>
    <n v="3"/>
    <n v="161"/>
    <s v="Medium HP"/>
    <x v="0"/>
    <n v="21"/>
    <n v="67.544154939999999"/>
    <n v="97.2"/>
    <n v="72.400000000000006"/>
    <n v="180.3"/>
    <n v="3.1309999999999998"/>
    <n v="19.8"/>
    <d v="2012-06-29T00:00:00"/>
  </r>
  <r>
    <x v="16"/>
    <x v="82"/>
    <n v="11337"/>
    <n v="31807"/>
    <n v="19125"/>
    <n v="0.601282736504543"/>
    <s v="POOR"/>
    <n v="3.5"/>
    <n v="200"/>
    <s v="Medium HP"/>
    <x v="1"/>
    <n v="18"/>
    <n v="83.920815039999994"/>
    <n v="107.3"/>
    <n v="69.900000000000006"/>
    <n v="186.6"/>
    <n v="4.5199999999999996"/>
    <n v="24.3"/>
    <d v="2012-01-17T00:00:00"/>
  </r>
  <r>
    <x v="16"/>
    <x v="83"/>
    <n v="39348"/>
    <n v="22527"/>
    <n v="13880"/>
    <n v="0.6161495094775159"/>
    <s v="POOR"/>
    <n v="3"/>
    <n v="173"/>
    <s v="Medium HP"/>
    <x v="1"/>
    <n v="20"/>
    <n v="70.660941789999995"/>
    <n v="107.3"/>
    <n v="66.7"/>
    <n v="178.3"/>
    <n v="3.51"/>
    <n v="19.5"/>
    <d v="2012-05-18T00:00:00"/>
  </r>
  <r>
    <x v="17"/>
    <x v="84"/>
    <n v="14351"/>
    <n v="16239.999999999998"/>
    <n v="8800"/>
    <n v="0.54187192118226613"/>
    <s v="POOR"/>
    <n v="2"/>
    <n v="125"/>
    <s v="Medium HP"/>
    <x v="0"/>
    <n v="28"/>
    <n v="50.997747609999998"/>
    <n v="106.5"/>
    <n v="69.099999999999994"/>
    <n v="184.8"/>
    <n v="2.7690000000000001"/>
    <n v="15"/>
    <d v="2012-12-19T00:00:00"/>
  </r>
  <r>
    <x v="17"/>
    <x v="85"/>
    <n v="26529"/>
    <n v="16540"/>
    <n v="13890"/>
    <n v="0.83978234582829503"/>
    <s v="GOOD"/>
    <n v="2"/>
    <n v="125"/>
    <s v="Medium HP"/>
    <x v="0"/>
    <n v="30"/>
    <n v="51.113474259999997"/>
    <n v="106.4"/>
    <n v="69.599999999999994"/>
    <n v="185"/>
    <n v="2.8919999999999999"/>
    <n v="16"/>
    <d v="2012-02-23T00:00:00"/>
  </r>
  <r>
    <x v="17"/>
    <x v="86"/>
    <n v="67956"/>
    <n v="19035"/>
    <n v="11030"/>
    <n v="0.57945889151562913"/>
    <s v="POOR"/>
    <n v="3"/>
    <n v="153"/>
    <s v="Medium HP"/>
    <x v="0"/>
    <n v="24"/>
    <n v="62.239966629999998"/>
    <n v="108.5"/>
    <n v="73"/>
    <n v="199.7"/>
    <n v="3.379"/>
    <n v="16"/>
    <d v="2012-09-22T00:00:00"/>
  </r>
  <r>
    <x v="17"/>
    <x v="87"/>
    <n v="81174"/>
    <n v="22605"/>
    <n v="14875"/>
    <n v="0.65804025658040255"/>
    <s v="POOR"/>
    <n v="4.5999999999999996"/>
    <n v="200"/>
    <s v="Medium HP"/>
    <x v="0"/>
    <n v="21"/>
    <n v="80.657696459999997"/>
    <n v="114.7"/>
    <n v="78.2"/>
    <n v="212"/>
    <n v="3.9580000000000002"/>
    <n v="19"/>
    <d v="2012-07-24T00:00:00"/>
  </r>
  <r>
    <x v="17"/>
    <x v="88"/>
    <n v="27609"/>
    <n v="27560"/>
    <n v="20430"/>
    <n v="0.74129172714078373"/>
    <s v="GOOD"/>
    <n v="4"/>
    <n v="210"/>
    <s v="Medium HP"/>
    <x v="1"/>
    <n v="18"/>
    <n v="85.949744249999995"/>
    <n v="111.6"/>
    <n v="70.2"/>
    <n v="190.1"/>
    <n v="3.8759999999999999"/>
    <n v="21"/>
    <d v="2008-02-13T00:00:00"/>
  </r>
  <r>
    <x v="17"/>
    <x v="89"/>
    <n v="20380"/>
    <n v="22510"/>
    <n v="14795"/>
    <n v="0.65726343847179036"/>
    <s v="POOR"/>
    <n v="3.3"/>
    <n v="170"/>
    <s v="Medium HP"/>
    <x v="1"/>
    <n v="21"/>
    <n v="69.671460999999994"/>
    <n v="112.2"/>
    <n v="74.900000000000006"/>
    <n v="194.7"/>
    <n v="3.944"/>
    <n v="20"/>
    <d v="2009-10-20T00:00:00"/>
  </r>
  <r>
    <x v="18"/>
    <x v="90"/>
    <n v="18392"/>
    <n v="31750"/>
    <n v="26050"/>
    <n v="0.82047244094488192"/>
    <s v="GOOD"/>
    <n v="2.2999999999999998"/>
    <n v="185"/>
    <s v="Medium HP"/>
    <x v="0"/>
    <n v="26"/>
    <n v="78.280730879999993"/>
    <n v="105.9"/>
    <n v="67.7"/>
    <n v="177.4"/>
    <n v="3.25"/>
    <n v="16.399999999999999"/>
    <d v="2011-04-24T00:00:00"/>
  </r>
  <r>
    <x v="18"/>
    <x v="91"/>
    <n v="27602"/>
    <n v="49900"/>
    <n v="41450"/>
    <n v="0.83066132264529058"/>
    <s v="GOOD"/>
    <n v="3.2"/>
    <n v="221"/>
    <s v="Medium HP"/>
    <x v="0"/>
    <n v="25"/>
    <n v="98.249737499999995"/>
    <n v="111.5"/>
    <n v="70.8"/>
    <n v="189.4"/>
    <n v="3.823"/>
    <n v="21.1"/>
    <d v="2011-07-12T00:00:00"/>
  </r>
  <r>
    <x v="18"/>
    <x v="92"/>
    <n v="16774"/>
    <n v="69700"/>
    <n v="50375"/>
    <n v="0.72274031563845054"/>
    <s v="GOOD"/>
    <n v="4.3"/>
    <n v="275"/>
    <s v="Medium HP"/>
    <x v="0"/>
    <n v="21"/>
    <n v="125.2738757"/>
    <n v="121.5"/>
    <n v="73.099999999999994"/>
    <n v="203.1"/>
    <n v="4.133"/>
    <n v="23.2"/>
    <d v="2011-06-13T00:00:00"/>
  </r>
  <r>
    <x v="18"/>
    <x v="93"/>
    <n v="3311"/>
    <n v="82600"/>
    <n v="58600"/>
    <n v="0.70944309927360771"/>
    <s v="GOOD"/>
    <n v="5"/>
    <n v="302"/>
    <s v="High HP"/>
    <x v="0"/>
    <n v="20"/>
    <n v="139.98229359999999"/>
    <n v="99"/>
    <n v="71.3"/>
    <n v="177.1"/>
    <n v="4.125"/>
    <n v="21.1"/>
    <d v="2011-03-17T00:00:00"/>
  </r>
  <r>
    <x v="18"/>
    <x v="94"/>
    <n v="7998"/>
    <n v="38900"/>
    <n v="32436"/>
    <n v="0.83383033419023134"/>
    <s v="GOOD"/>
    <n v="2.2999999999999998"/>
    <n v="190"/>
    <s v="Medium HP"/>
    <x v="0"/>
    <n v="26"/>
    <n v="82.807361929999999"/>
    <n v="94.5"/>
    <n v="67.5"/>
    <n v="157.9"/>
    <n v="3.0550000000000002"/>
    <n v="15.9"/>
    <d v="2011-01-16T00:00:00"/>
  </r>
  <r>
    <x v="18"/>
    <x v="95"/>
    <n v="1526"/>
    <n v="41000"/>
    <n v="28635"/>
    <n v="0.69841463414634142"/>
    <s v="GOOD"/>
    <n v="2.2999999999999998"/>
    <n v="185"/>
    <s v="Medium HP"/>
    <x v="0"/>
    <n v="27"/>
    <n v="81.848969240000002"/>
    <n v="94.5"/>
    <n v="67.5"/>
    <n v="157.30000000000001"/>
    <n v="2.9750000000000001"/>
    <n v="14"/>
    <d v="2011-08-06T00:00:00"/>
  </r>
  <r>
    <x v="18"/>
    <x v="96"/>
    <n v="11592"/>
    <n v="41600"/>
    <n v="29200"/>
    <n v="0.70192307692307687"/>
    <s v="GOOD"/>
    <n v="3.2"/>
    <n v="215"/>
    <s v="Medium HP"/>
    <x v="0"/>
    <n v="26"/>
    <n v="92.925791770000004"/>
    <n v="105.9"/>
    <n v="67.8"/>
    <n v="180.3"/>
    <n v="3.2130000000000001"/>
    <n v="16.399999999999999"/>
    <d v="2011-07-08T00:00:00"/>
  </r>
  <r>
    <x v="18"/>
    <x v="97"/>
    <n v="954"/>
    <n v="85500"/>
    <n v="63423"/>
    <n v="0.74178947368421055"/>
    <s v="GOOD"/>
    <n v="5"/>
    <n v="302"/>
    <s v="High HP"/>
    <x v="0"/>
    <n v="20"/>
    <n v="141.10098450000001"/>
    <n v="113.6"/>
    <n v="73.099999999999994"/>
    <n v="196.6"/>
    <n v="4.1150000000000002"/>
    <n v="23.2"/>
    <d v="2011-04-11T00:00:00"/>
  </r>
  <r>
    <x v="18"/>
    <x v="98"/>
    <n v="28976"/>
    <n v="35300"/>
    <n v="28720"/>
    <n v="0.81359773371104815"/>
    <s v="GOOD"/>
    <n v="3.2"/>
    <n v="215"/>
    <s v="Medium HP"/>
    <x v="1"/>
    <n v="20"/>
    <n v="90.495532130000001"/>
    <n v="111"/>
    <n v="72.2"/>
    <n v="180.6"/>
    <n v="4.3869999999999996"/>
    <n v="19"/>
    <d v="2011-02-10T00:00:00"/>
  </r>
  <r>
    <x v="19"/>
    <x v="99"/>
    <n v="42643"/>
    <n v="13499"/>
    <n v="8450"/>
    <n v="0.62597229424401812"/>
    <s v="POOR"/>
    <n v="1.8"/>
    <n v="126"/>
    <s v="Medium HP"/>
    <x v="0"/>
    <n v="30"/>
    <n v="50.241977910000003"/>
    <n v="99.8"/>
    <n v="67.3"/>
    <n v="177.5"/>
    <n v="2.593"/>
    <n v="13.2"/>
    <d v="2011-08-31T00:00:00"/>
  </r>
  <r>
    <x v="19"/>
    <x v="100"/>
    <n v="88094"/>
    <n v="20390"/>
    <n v="11295"/>
    <n v="0.55394801373222169"/>
    <s v="POOR"/>
    <n v="2.4"/>
    <n v="155"/>
    <s v="Medium HP"/>
    <x v="0"/>
    <n v="25"/>
    <n v="63.313727829999998"/>
    <n v="103.1"/>
    <n v="69.099999999999994"/>
    <n v="183.5"/>
    <n v="3.012"/>
    <n v="15.9"/>
    <d v="2011-08-02T00:00:00"/>
  </r>
  <r>
    <x v="19"/>
    <x v="101"/>
    <n v="79853"/>
    <n v="26249"/>
    <n v="15125"/>
    <n v="0.57621242714008147"/>
    <s v="POOR"/>
    <n v="3"/>
    <n v="222"/>
    <s v="Medium HP"/>
    <x v="0"/>
    <n v="25"/>
    <n v="89.427820310000001"/>
    <n v="108.3"/>
    <n v="70.3"/>
    <n v="190.5"/>
    <n v="3.294"/>
    <n v="18.5"/>
    <d v="2011-05-06T00:00:00"/>
  </r>
  <r>
    <x v="19"/>
    <x v="102"/>
    <n v="27308"/>
    <n v="26399"/>
    <n v="15380"/>
    <n v="0.58259782567521501"/>
    <s v="POOR"/>
    <n v="3.3"/>
    <n v="170"/>
    <s v="Medium HP"/>
    <x v="1"/>
    <n v="21"/>
    <n v="71.171664129999996"/>
    <n v="112.2"/>
    <n v="74.900000000000006"/>
    <n v="194.8"/>
    <n v="3.9910000000000001"/>
    <n v="20"/>
    <d v="2011-03-07T00:00:00"/>
  </r>
  <r>
    <x v="19"/>
    <x v="103"/>
    <n v="42574"/>
    <n v="29299"/>
    <n v="17810"/>
    <n v="0.60787057578756953"/>
    <s v="POOR"/>
    <n v="3.3"/>
    <n v="170"/>
    <s v="Medium HP"/>
    <x v="1"/>
    <n v="19"/>
    <n v="72.290355079999998"/>
    <n v="106.3"/>
    <n v="71.7"/>
    <n v="182.6"/>
    <n v="3.9470000000000001"/>
    <n v="21"/>
    <d v="2011-09-25T00:00:00"/>
  </r>
  <r>
    <x v="19"/>
    <x v="104"/>
    <n v="54158"/>
    <n v="22799"/>
    <n v="13093"/>
    <n v="0.57427957366551163"/>
    <s v="POOR"/>
    <n v="3.3"/>
    <n v="170"/>
    <s v="Medium HP"/>
    <x v="1"/>
    <n v="18"/>
    <n v="69.78294434"/>
    <n v="104.3"/>
    <n v="70.400000000000006"/>
    <n v="178"/>
    <n v="3.8210000000000002"/>
    <n v="19.399999999999999"/>
    <d v="2011-01-24T00:00:00"/>
  </r>
  <r>
    <x v="19"/>
    <x v="105"/>
    <n v="65004.999999999993"/>
    <n v="17890"/>
    <n v="10670"/>
    <n v="0.59642258244829516"/>
    <s v="POOR"/>
    <n v="3.3"/>
    <n v="170"/>
    <s v="Medium HP"/>
    <x v="1"/>
    <n v="18"/>
    <n v="67.889270589999995"/>
    <n v="116.1"/>
    <n v="66.5"/>
    <n v="196.1"/>
    <n v="3.2170000000000001"/>
    <n v="19.399999999999999"/>
    <d v="2011-08-27T00:00:00"/>
  </r>
  <r>
    <x v="20"/>
    <x v="106"/>
    <n v="1112"/>
    <n v="18145"/>
    <n v="11240"/>
    <n v="0.61945439515017908"/>
    <s v="POOR"/>
    <n v="3.1"/>
    <n v="150"/>
    <s v="Medium HP"/>
    <x v="0"/>
    <n v="25"/>
    <n v="60.861611549999999"/>
    <n v="107"/>
    <n v="69.400000000000006"/>
    <n v="192"/>
    <n v="3.1019999999999999"/>
    <n v="15.2"/>
    <d v="2011-05-31T00:00:00"/>
  </r>
  <r>
    <x v="20"/>
    <x v="107"/>
    <n v="38554"/>
    <n v="24150"/>
    <n v="17100"/>
    <n v="0.70807453416149069"/>
    <s v="GOOD"/>
    <n v="3.5"/>
    <n v="215"/>
    <s v="Medium HP"/>
    <x v="0"/>
    <n v="23"/>
    <n v="86.272522910000006"/>
    <n v="109"/>
    <n v="73.599999999999994"/>
    <n v="195.9"/>
    <n v="3.4550000000000001"/>
    <n v="18"/>
    <d v="2011-04-01T00:00:00"/>
  </r>
  <r>
    <x v="20"/>
    <x v="108"/>
    <n v="80255"/>
    <n v="18270"/>
    <n v="11459"/>
    <n v="0.62720306513409962"/>
    <s v="POOR"/>
    <n v="2.4"/>
    <n v="150"/>
    <s v="Medium HP"/>
    <x v="0"/>
    <n v="27"/>
    <n v="60.727446929999999"/>
    <n v="107"/>
    <n v="70.099999999999994"/>
    <n v="186.7"/>
    <n v="2.9580000000000002"/>
    <n v="15"/>
    <d v="2009-10-20T00:00:00"/>
  </r>
  <r>
    <x v="20"/>
    <x v="109"/>
    <n v="14690"/>
    <n v="36229"/>
    <n v="19890"/>
    <n v="0.54900770101300067"/>
    <s v="POOR"/>
    <n v="4"/>
    <n v="250"/>
    <s v="Medium HP"/>
    <x v="0"/>
    <n v="22"/>
    <n v="103.4416926"/>
    <n v="113.8"/>
    <n v="74.400000000000006"/>
    <n v="205.4"/>
    <n v="3.9670000000000001"/>
    <n v="18.5"/>
    <d v="2011-02-18T00:00:00"/>
  </r>
  <r>
    <x v="20"/>
    <x v="110"/>
    <n v="20017"/>
    <n v="31598"/>
    <n v="19925"/>
    <n v="0.63057788467624531"/>
    <s v="POOR"/>
    <n v="4.3"/>
    <n v="190"/>
    <s v="Medium HP"/>
    <x v="1"/>
    <n v="19"/>
    <n v="80.511672590000003"/>
    <n v="107"/>
    <n v="67.8"/>
    <n v="181.2"/>
    <n v="4.0679999999999996"/>
    <n v="17.5"/>
    <d v="2011-09-21T00:00:00"/>
  </r>
  <r>
    <x v="20"/>
    <x v="111"/>
    <n v="24361"/>
    <n v="25345"/>
    <n v="15240"/>
    <n v="0.60130203195896625"/>
    <s v="POOR"/>
    <n v="3.4"/>
    <n v="185"/>
    <s v="Medium HP"/>
    <x v="1"/>
    <n v="22"/>
    <n v="76.096570420000006"/>
    <n v="120"/>
    <n v="72.2"/>
    <n v="201.4"/>
    <n v="3.948"/>
    <n v="25"/>
    <d v="2011-06-25T00:00:00"/>
  </r>
  <r>
    <x v="21"/>
    <x v="33"/>
    <n v="32734"/>
    <n v="12640"/>
    <n v="7750"/>
    <n v="0.61313291139240511"/>
    <s v="POOR"/>
    <n v="2"/>
    <n v="132"/>
    <s v="Medium HP"/>
    <x v="0"/>
    <n v="29"/>
    <n v="52.084898750000001"/>
    <n v="105"/>
    <n v="74.400000000000006"/>
    <n v="174.4"/>
    <n v="2.5590000000000002"/>
    <n v="12.5"/>
    <d v="2011-04-26T00:00:00"/>
  </r>
  <r>
    <x v="21"/>
    <x v="112"/>
    <n v="5240"/>
    <n v="16079.999999999998"/>
    <n v="9800"/>
    <n v="0.60945273631840802"/>
    <s v="POOR"/>
    <n v="2"/>
    <n v="132"/>
    <s v="Medium HP"/>
    <x v="0"/>
    <n v="27"/>
    <n v="53.411897670000002"/>
    <n v="108"/>
    <n v="71"/>
    <n v="186.3"/>
    <n v="2.9420000000000002"/>
    <n v="16"/>
    <d v="2011-11-14T00:00:00"/>
  </r>
  <r>
    <x v="21"/>
    <x v="113"/>
    <n v="24155"/>
    <n v="18850"/>
    <n v="12025"/>
    <n v="0.63793103448275867"/>
    <s v="POOR"/>
    <n v="2.4"/>
    <n v="150"/>
    <s v="Medium HP"/>
    <x v="1"/>
    <n v="24"/>
    <n v="60.951185119999998"/>
    <n v="113.3"/>
    <n v="76.8"/>
    <n v="186.3"/>
    <n v="3.528"/>
    <n v="20"/>
    <d v="2011-04-24T00:00:00"/>
  </r>
  <r>
    <x v="21"/>
    <x v="114"/>
    <n v="1872"/>
    <n v="43000"/>
    <n v="30434"/>
    <n v="0.70776744186046514"/>
    <s v="GOOD"/>
    <n v="3.5"/>
    <n v="253"/>
    <s v="Medium HP"/>
    <x v="0"/>
    <n v="21"/>
    <n v="106.98445630000001"/>
    <n v="113.3"/>
    <n v="76.3"/>
    <n v="165.4"/>
    <n v="2.85"/>
    <n v="12"/>
    <d v="2012-06-27T00:00:00"/>
  </r>
  <r>
    <x v="22"/>
    <x v="115"/>
    <n v="51645"/>
    <n v="21610"/>
    <n v="13790"/>
    <n v="0.6381304951411384"/>
    <s v="POOR"/>
    <n v="2.4"/>
    <n v="150"/>
    <s v="Medium HP"/>
    <x v="0"/>
    <n v="27"/>
    <n v="62.015870300000003"/>
    <n v="104.1"/>
    <n v="68.400000000000006"/>
    <n v="181.9"/>
    <n v="2.9060000000000001"/>
    <n v="15"/>
    <d v="2012-01-25T00:00:00"/>
  </r>
  <r>
    <x v="22"/>
    <x v="116"/>
    <n v="131097"/>
    <n v="19720"/>
    <n v="10290"/>
    <n v="0.52180527383367137"/>
    <s v="POOR"/>
    <n v="3.4"/>
    <n v="175"/>
    <s v="Medium HP"/>
    <x v="0"/>
    <n v="25"/>
    <n v="70.389737260000004"/>
    <n v="107"/>
    <n v="70.400000000000006"/>
    <n v="186.3"/>
    <n v="3.0910000000000002"/>
    <n v="15.2"/>
    <d v="2012-11-26T00:00:00"/>
  </r>
  <r>
    <x v="22"/>
    <x v="117"/>
    <n v="19911"/>
    <n v="25310"/>
    <n v="17805"/>
    <n v="0.70347688660608454"/>
    <s v="GOOD"/>
    <n v="3.8"/>
    <n v="200"/>
    <s v="Medium HP"/>
    <x v="0"/>
    <n v="25"/>
    <n v="81.492726160000004"/>
    <n v="101.1"/>
    <n v="74.5"/>
    <n v="193.4"/>
    <n v="3.492"/>
    <n v="16.8"/>
    <d v="2012-06-16T00:00:00"/>
  </r>
  <r>
    <x v="22"/>
    <x v="118"/>
    <n v="92364"/>
    <n v="21665"/>
    <n v="14010"/>
    <n v="0.6466651280867759"/>
    <s v="POOR"/>
    <n v="3.8"/>
    <n v="195"/>
    <s v="Medium HP"/>
    <x v="0"/>
    <n v="25"/>
    <n v="78.318168130000004"/>
    <n v="110.5"/>
    <n v="72.7"/>
    <n v="196.5"/>
    <n v="3.3959999999999999"/>
    <n v="18"/>
    <d v="2012-10-15T00:00:00"/>
  </r>
  <r>
    <x v="22"/>
    <x v="119"/>
    <n v="35945"/>
    <n v="23755"/>
    <n v="13225"/>
    <n v="0.55672490002104824"/>
    <s v="POOR"/>
    <n v="3.8"/>
    <n v="205"/>
    <s v="Medium HP"/>
    <x v="0"/>
    <n v="24"/>
    <n v="82.661355599999993"/>
    <n v="112.2"/>
    <n v="72.599999999999994"/>
    <n v="202.5"/>
    <n v="3.59"/>
    <n v="17.5"/>
    <d v="2011-05-18T00:00:00"/>
  </r>
  <r>
    <x v="22"/>
    <x v="120"/>
    <n v="39572"/>
    <n v="25635"/>
    <n v="14215"/>
    <n v="0.55451531109810803"/>
    <s v="POOR"/>
    <n v="3.4"/>
    <n v="185"/>
    <s v="Medium HP"/>
    <x v="1"/>
    <n v="23"/>
    <n v="76.208439519999999"/>
    <n v="120"/>
    <n v="72.7"/>
    <n v="201.3"/>
    <n v="3.9420000000000002"/>
    <n v="25"/>
    <d v="2012-07-22T00:00:00"/>
  </r>
  <r>
    <x v="23"/>
    <x v="121"/>
    <n v="8982"/>
    <n v="41430"/>
    <n v="41250"/>
    <n v="0.99565532223026787"/>
    <s v="GOOD"/>
    <n v="2.7"/>
    <n v="217"/>
    <s v="Medium HP"/>
    <x v="0"/>
    <n v="22"/>
    <n v="93.437330700000004"/>
    <n v="95.2"/>
    <n v="70.099999999999994"/>
    <n v="171"/>
    <n v="2.778"/>
    <n v="17"/>
    <d v="2012-02-19T00:00:00"/>
  </r>
  <r>
    <x v="23"/>
    <x v="122"/>
    <n v="1280"/>
    <n v="71020"/>
    <n v="60625"/>
    <n v="0.85363277949873273"/>
    <s v="GOOD"/>
    <n v="3.4"/>
    <n v="300"/>
    <s v="High HP"/>
    <x v="0"/>
    <n v="21"/>
    <n v="134.3909754"/>
    <n v="92.6"/>
    <n v="69.5"/>
    <n v="174.5"/>
    <n v="3.032"/>
    <n v="17"/>
    <d v="2012-12-21T00:00:00"/>
  </r>
  <r>
    <x v="23"/>
    <x v="123"/>
    <n v="1866"/>
    <n v="74970"/>
    <n v="67550"/>
    <n v="0.90102707749766575"/>
    <s v="GOOD"/>
    <n v="3.4"/>
    <n v="300"/>
    <s v="High HP"/>
    <x v="0"/>
    <n v="23"/>
    <n v="135.91470960000001"/>
    <n v="92.6"/>
    <n v="69.5"/>
    <n v="174.5"/>
    <n v="3.0750000000000002"/>
    <n v="17"/>
    <d v="2011-07-11T00:00:00"/>
  </r>
  <r>
    <x v="24"/>
    <x v="124"/>
    <n v="9191"/>
    <n v="33120"/>
    <n v="22789"/>
    <n v="0.68807367149758458"/>
    <s v="POOR"/>
    <n v="2.2999999999999998"/>
    <n v="170"/>
    <s v="Medium HP"/>
    <x v="0"/>
    <n v="23"/>
    <n v="73.503778190000006"/>
    <n v="106.4"/>
    <n v="70.599999999999994"/>
    <n v="189.2"/>
    <n v="3.28"/>
    <n v="18.5"/>
    <d v="2012-11-09T00:00:00"/>
  </r>
  <r>
    <x v="24"/>
    <x v="125"/>
    <n v="12115"/>
    <n v="26100"/>
    <n v="18255"/>
    <n v="0.69942528735632181"/>
    <s v="GOOD"/>
    <n v="2"/>
    <n v="185"/>
    <s v="Medium HP"/>
    <x v="0"/>
    <n v="23"/>
    <n v="76.02304771"/>
    <n v="102.6"/>
    <n v="67.400000000000006"/>
    <n v="182.2"/>
    <n v="2.99"/>
    <n v="16.899999999999999"/>
    <d v="2011-06-12T00:00:00"/>
  </r>
  <r>
    <x v="25"/>
    <x v="126"/>
    <n v="80620"/>
    <n v="10685"/>
    <n v="9200"/>
    <n v="0.86102012166588671"/>
    <s v="GOOD"/>
    <n v="1.9"/>
    <n v="100"/>
    <s v="Medium HP"/>
    <x v="0"/>
    <n v="33"/>
    <n v="39.986424749999998"/>
    <n v="102.4"/>
    <n v="66.400000000000006"/>
    <n v="176.9"/>
    <n v="2.3319999999999999"/>
    <n v="12.1"/>
    <d v="2012-08-16T00:00:00"/>
  </r>
  <r>
    <x v="25"/>
    <x v="127"/>
    <n v="24546"/>
    <n v="12535"/>
    <n v="10590"/>
    <n v="0.84483446350219382"/>
    <s v="GOOD"/>
    <n v="1.9"/>
    <n v="100"/>
    <s v="Medium HP"/>
    <x v="0"/>
    <n v="33"/>
    <n v="40.700072419999998"/>
    <n v="102.4"/>
    <n v="66.400000000000006"/>
    <n v="180"/>
    <n v="2.367"/>
    <n v="12.1"/>
    <d v="2011-03-16T00:00:00"/>
  </r>
  <r>
    <x v="25"/>
    <x v="128"/>
    <n v="5223"/>
    <n v="14290"/>
    <n v="10790"/>
    <n v="0.75507347795661306"/>
    <s v="GOOD"/>
    <n v="1.9"/>
    <n v="124"/>
    <s v="Medium HP"/>
    <x v="0"/>
    <n v="31"/>
    <n v="49.865773670000003"/>
    <n v="102.4"/>
    <n v="66.400000000000006"/>
    <n v="176.9"/>
    <n v="2.452"/>
    <n v="12.1"/>
    <d v="2011-01-15T00:00:00"/>
  </r>
  <r>
    <x v="25"/>
    <x v="129"/>
    <n v="8472"/>
    <n v="18835"/>
    <n v="13700"/>
    <n v="0.72736925935757901"/>
    <s v="GOOD"/>
    <n v="2.2000000000000002"/>
    <n v="137"/>
    <s v="Medium HP"/>
    <x v="0"/>
    <n v="27"/>
    <n v="56.295243040000003"/>
    <n v="106.5"/>
    <n v="69"/>
    <n v="190.4"/>
    <n v="3.0750000000000002"/>
    <n v="13.1"/>
    <d v="2011-08-05T00:00:00"/>
  </r>
  <r>
    <x v="25"/>
    <x v="130"/>
    <n v="49989"/>
    <n v="15010"/>
    <n v="9900"/>
    <n v="0.65956029313790809"/>
    <s v="POOR"/>
    <n v="2.2000000000000002"/>
    <n v="137"/>
    <s v="Medium HP"/>
    <x v="0"/>
    <n v="28"/>
    <n v="54.819728249999997"/>
    <n v="106.5"/>
    <n v="69"/>
    <n v="190.4"/>
    <n v="2.91"/>
    <n v="13.1"/>
    <d v="2012-12-04T00:00:00"/>
  </r>
  <r>
    <x v="26"/>
    <x v="131"/>
    <n v="47107"/>
    <n v="22695"/>
    <n v="16770"/>
    <n v="0.73892927957699939"/>
    <s v="GOOD"/>
    <n v="2.5"/>
    <n v="165"/>
    <s v="Medium HP"/>
    <x v="0"/>
    <n v="25"/>
    <n v="67.765907600000006"/>
    <n v="103.5"/>
    <n v="67.5"/>
    <n v="185.8"/>
    <n v="3.415"/>
    <n v="16.899999999999999"/>
    <d v="2011-07-07T00:00:00"/>
  </r>
  <r>
    <x v="26"/>
    <x v="132"/>
    <n v="33028"/>
    <n v="20095"/>
    <n v="14832"/>
    <n v="0.73809405324707644"/>
    <s v="GOOD"/>
    <n v="2.5"/>
    <n v="165"/>
    <s v="Medium HP"/>
    <x v="1"/>
    <n v="24"/>
    <n v="66.762943309999997"/>
    <n v="99.4"/>
    <n v="68.3"/>
    <n v="175.2"/>
    <n v="3.125"/>
    <n v="15.9"/>
    <d v="2012-09-10T00:00:00"/>
  </r>
  <r>
    <x v="27"/>
    <x v="133"/>
    <n v="142535"/>
    <n v="13108"/>
    <n v="10025"/>
    <n v="0.76480012206286241"/>
    <s v="GOOD"/>
    <n v="1.8"/>
    <n v="120"/>
    <s v="Medium HP"/>
    <x v="0"/>
    <n v="33"/>
    <n v="47.96897242"/>
    <n v="97"/>
    <n v="66.7"/>
    <n v="174"/>
    <n v="2.42"/>
    <n v="13.2"/>
    <d v="2011-04-11T00:00:00"/>
  </r>
  <r>
    <x v="27"/>
    <x v="134"/>
    <n v="247994"/>
    <n v="17518"/>
    <n v="13245"/>
    <n v="0.75607946112569924"/>
    <s v="GOOD"/>
    <n v="2.2000000000000002"/>
    <n v="133"/>
    <s v="Medium HP"/>
    <x v="0"/>
    <n v="27"/>
    <n v="54.372419649999998"/>
    <n v="105.2"/>
    <n v="70.099999999999994"/>
    <n v="188.5"/>
    <n v="2.9980000000000002"/>
    <n v="18.5"/>
    <d v="2011-02-10T00:00:00"/>
  </r>
  <r>
    <x v="27"/>
    <x v="135"/>
    <n v="63849"/>
    <n v="25545"/>
    <n v="18140"/>
    <n v="0.71011939714229788"/>
    <s v="GOOD"/>
    <n v="3"/>
    <n v="210"/>
    <s v="Medium HP"/>
    <x v="0"/>
    <n v="26"/>
    <n v="84.911898260000001"/>
    <n v="107.1"/>
    <n v="71.7"/>
    <n v="191.9"/>
    <n v="3.4169999999999998"/>
    <n v="18.5"/>
    <d v="2011-08-31T00:00:00"/>
  </r>
  <r>
    <x v="27"/>
    <x v="136"/>
    <n v="33269"/>
    <n v="16875"/>
    <n v="15445"/>
    <n v="0.91525925925925922"/>
    <s v="GOOD"/>
    <n v="1.8"/>
    <n v="140"/>
    <s v="Medium HP"/>
    <x v="0"/>
    <n v="31"/>
    <n v="56.496030339999997"/>
    <n v="102.4"/>
    <n v="68.3"/>
    <n v="170.5"/>
    <n v="2.4249999999999998"/>
    <n v="14.5"/>
    <d v="2012-12-29T00:00:00"/>
  </r>
  <r>
    <x v="27"/>
    <x v="137"/>
    <n v="84087"/>
    <n v="11528"/>
    <n v="9575"/>
    <n v="0.83058639833448988"/>
    <s v="GOOD"/>
    <n v="2.4"/>
    <n v="142"/>
    <s v="Medium HP"/>
    <x v="1"/>
    <n v="23"/>
    <n v="55.297116580000001"/>
    <n v="103.3"/>
    <n v="66.5"/>
    <n v="178.7"/>
    <n v="2.58"/>
    <n v="15.1"/>
    <d v="2011-08-01T00:00:00"/>
  </r>
  <r>
    <x v="27"/>
    <x v="138"/>
    <n v="65119"/>
    <n v="22368"/>
    <n v="18689"/>
    <n v="0.83552396280400576"/>
    <s v="GOOD"/>
    <n v="3"/>
    <n v="194"/>
    <s v="Medium HP"/>
    <x v="1"/>
    <n v="22"/>
    <n v="78.027219470000006"/>
    <n v="114.2"/>
    <n v="73.400000000000006"/>
    <n v="193.5"/>
    <n v="3.7589999999999999"/>
    <n v="20.9"/>
    <d v="2012-10-05T00:00:00"/>
  </r>
  <r>
    <x v="27"/>
    <x v="139"/>
    <n v="25106"/>
    <n v="16888"/>
    <n v="13325"/>
    <n v="0.78902179062055899"/>
    <s v="GOOD"/>
    <n v="2"/>
    <n v="127"/>
    <s v="Medium HP"/>
    <x v="1"/>
    <n v="27"/>
    <n v="51.955108869999997"/>
    <n v="94.9"/>
    <n v="66.7"/>
    <n v="163.80000000000001"/>
    <n v="2.6680000000000001"/>
    <n v="15.3"/>
    <d v="2011-05-06T00:00:00"/>
  </r>
  <r>
    <x v="27"/>
    <x v="140"/>
    <n v="68411"/>
    <n v="22288"/>
    <n v="19425"/>
    <n v="0.87154522613065322"/>
    <s v="GOOD"/>
    <n v="2.7"/>
    <n v="150"/>
    <s v="Medium HP"/>
    <x v="1"/>
    <n v="23"/>
    <n v="62.35557713"/>
    <n v="105.3"/>
    <n v="66.5"/>
    <n v="183.3"/>
    <n v="3.44"/>
    <n v="18.5"/>
    <d v="2011-03-07T00:00:00"/>
  </r>
  <r>
    <x v="27"/>
    <x v="141"/>
    <n v="9835"/>
    <n v="51728"/>
    <n v="34080"/>
    <n v="0.65883080729972165"/>
    <s v="POOR"/>
    <n v="4.7"/>
    <n v="230"/>
    <s v="Medium HP"/>
    <x v="1"/>
    <n v="15"/>
    <n v="102.5289842"/>
    <n v="112.2"/>
    <n v="76.400000000000006"/>
    <n v="192.5"/>
    <n v="5.1150000000000002"/>
    <n v="25.4"/>
    <d v="2011-09-25T00:00:00"/>
  </r>
  <r>
    <x v="28"/>
    <x v="142"/>
    <n v="9761"/>
    <n v="14900"/>
    <n v="11425"/>
    <n v="0.76677852348993292"/>
    <s v="GOOD"/>
    <n v="2"/>
    <n v="115"/>
    <s v="Medium HP"/>
    <x v="0"/>
    <n v="26"/>
    <n v="46.943876760000002"/>
    <n v="98.9"/>
    <n v="68.3"/>
    <n v="163.30000000000001"/>
    <n v="2.7669999999999999"/>
    <n v="14.5"/>
    <d v="2011-01-24T00:00:00"/>
  </r>
  <r>
    <x v="28"/>
    <x v="143"/>
    <n v="83721"/>
    <n v="16700"/>
    <n v="13240"/>
    <n v="0.792814371257485"/>
    <s v="GOOD"/>
    <n v="2"/>
    <n v="115"/>
    <s v="Medium HP"/>
    <x v="0"/>
    <n v="26"/>
    <n v="47.638236659999997"/>
    <n v="98.9"/>
    <n v="68.3"/>
    <n v="172.3"/>
    <n v="2.8530000000000002"/>
    <n v="14.5"/>
    <d v="2011-08-27T00:00:00"/>
  </r>
  <r>
    <x v="28"/>
    <x v="144"/>
    <n v="51102"/>
    <n v="21200"/>
    <n v="16725"/>
    <n v="0.78891509433962259"/>
    <s v="GOOD"/>
    <n v="1.8"/>
    <n v="150"/>
    <s v="Medium HP"/>
    <x v="0"/>
    <n v="27"/>
    <n v="61.701381359999999"/>
    <n v="106.4"/>
    <n v="68.5"/>
    <n v="184.1"/>
    <n v="3.0430000000000001"/>
    <n v="16.399999999999999"/>
    <d v="2012-10-30T00:00:00"/>
  </r>
  <r>
    <x v="28"/>
    <x v="145"/>
    <n v="9569"/>
    <n v="19990"/>
    <n v="16575"/>
    <n v="0.82916458229114554"/>
    <s v="GOOD"/>
    <n v="2"/>
    <n v="115"/>
    <s v="Medium HP"/>
    <x v="0"/>
    <n v="26"/>
    <n v="48.907372250000002"/>
    <n v="97.4"/>
    <n v="66.7"/>
    <n v="160.4"/>
    <n v="3.0790000000000002"/>
    <n v="13.7"/>
    <d v="2011-05-31T00:00:00"/>
  </r>
  <r>
    <x v="28"/>
    <x v="146"/>
    <n v="5596"/>
    <n v="17500"/>
    <n v="13760"/>
    <n v="0.78628571428571425"/>
    <s v="GOOD"/>
    <n v="2"/>
    <n v="115"/>
    <s v="Medium HP"/>
    <x v="0"/>
    <n v="26"/>
    <n v="47.946841059999997"/>
    <n v="98.9"/>
    <n v="68.3"/>
    <n v="163.30000000000001"/>
    <n v="2.762"/>
    <n v="14.6"/>
    <d v="2011-04-01T00:00:00"/>
  </r>
  <r>
    <x v="28"/>
    <x v="147"/>
    <n v="49463"/>
    <n v="15900"/>
    <n v="11986"/>
    <n v="0.75383647798742137"/>
    <s v="GOOD"/>
    <n v="2"/>
    <n v="115"/>
    <s v="Medium HP"/>
    <x v="0"/>
    <n v="26"/>
    <n v="47.329632259999997"/>
    <n v="98.9"/>
    <n v="67.900000000000006"/>
    <n v="161.1"/>
    <n v="2.7690000000000001"/>
    <n v="14.5"/>
    <d v="2011-10-20T00:00:00"/>
  </r>
  <r>
    <x v="29"/>
    <x v="148"/>
    <n v="16957"/>
    <n v="23400"/>
    <n v="14334"/>
    <n v="0.61256410256410254"/>
    <s v="POOR"/>
    <n v="1.9"/>
    <n v="160"/>
    <s v="Medium HP"/>
    <x v="0"/>
    <n v="25"/>
    <n v="66.113056799999995"/>
    <n v="100.5"/>
    <n v="67.599999999999994"/>
    <n v="176.6"/>
    <n v="2.9980000000000002"/>
    <n v="15.8"/>
    <d v="2011-02-18T00:00:00"/>
  </r>
  <r>
    <x v="29"/>
    <x v="149"/>
    <n v="3545"/>
    <n v="24400"/>
    <n v="15252"/>
    <n v="0.62508196721311471"/>
    <s v="POOR"/>
    <n v="1.9"/>
    <n v="160"/>
    <s v="Medium HP"/>
    <x v="0"/>
    <n v="25"/>
    <n v="66.498812299999997"/>
    <n v="100.5"/>
    <n v="67.599999999999994"/>
    <n v="176.6"/>
    <n v="3.0419999999999998"/>
    <n v="15.8"/>
    <d v="2011-09-21T00:00:00"/>
  </r>
  <r>
    <x v="29"/>
    <x v="150"/>
    <n v="15245"/>
    <n v="27500"/>
    <n v="18900"/>
    <n v="0.68727272727272726"/>
    <s v="POOR"/>
    <n v="2.4"/>
    <n v="168"/>
    <s v="Medium HP"/>
    <x v="0"/>
    <n v="25"/>
    <n v="70.654495449999999"/>
    <n v="104.9"/>
    <n v="69.3"/>
    <n v="185.9"/>
    <n v="3.2080000000000002"/>
    <n v="17.899999999999999"/>
    <d v="2012-11-24T00:00:00"/>
  </r>
  <r>
    <x v="29"/>
    <x v="151"/>
    <n v="17531"/>
    <n v="28800"/>
    <n v="20223"/>
    <n v="0.70218749999999996"/>
    <s v="GOOD"/>
    <n v="2.4"/>
    <n v="168"/>
    <s v="Medium HP"/>
    <x v="0"/>
    <n v="25"/>
    <n v="71.1559776"/>
    <n v="104.9"/>
    <n v="69.3"/>
    <n v="186.2"/>
    <n v="3.2589999999999999"/>
    <n v="17.899999999999999"/>
    <d v="2011-06-25T00:00:00"/>
  </r>
  <r>
    <x v="29"/>
    <x v="152"/>
    <n v="3493"/>
    <n v="45500"/>
    <n v="34175"/>
    <n v="0.75109890109890109"/>
    <s v="GOOD"/>
    <n v="2.2999999999999998"/>
    <n v="236"/>
    <s v="Medium HP"/>
    <x v="0"/>
    <n v="23"/>
    <n v="101.6233572"/>
    <n v="104.9"/>
    <n v="71.5"/>
    <n v="185.7"/>
    <n v="3.601"/>
    <n v="18.5"/>
    <d v="2011-04-26T00:00:00"/>
  </r>
  <r>
    <x v="29"/>
    <x v="153"/>
    <n v="18969"/>
    <n v="36000"/>
    <n v="26403"/>
    <n v="0.73341666666666672"/>
    <s v="GOOD"/>
    <n v="2.9"/>
    <n v="201"/>
    <s v="Medium HP"/>
    <x v="0"/>
    <n v="24"/>
    <n v="85.735654510000003"/>
    <n v="109.9"/>
    <n v="72.099999999999994"/>
    <n v="189.8"/>
    <n v="3.6"/>
    <n v="21.1"/>
    <d v="2011-11-14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D00000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5:G42" firstHeaderRow="1" firstDataRow="1" firstDataCol="1"/>
  <pivotFields count="15">
    <pivotField axis="axisRow" showAll="0" sortType="de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multipleItemSelectionAllowed="1" showAll="0">
      <items count="3">
        <item x="0"/>
        <item x="1"/>
        <item t="default"/>
      </items>
    </pivotField>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7">
    <i>
      <x v="27"/>
    </i>
    <i>
      <x v="24"/>
    </i>
    <i>
      <x v="34"/>
    </i>
    <i>
      <x v="20"/>
    </i>
    <i>
      <x v="9"/>
    </i>
    <i>
      <x v="22"/>
    </i>
    <i>
      <x v="8"/>
    </i>
    <i>
      <x v="12"/>
    </i>
    <i>
      <x/>
    </i>
    <i>
      <x v="21"/>
    </i>
    <i>
      <x v="14"/>
    </i>
    <i>
      <x v="26"/>
    </i>
    <i>
      <x v="6"/>
    </i>
    <i>
      <x v="30"/>
    </i>
    <i>
      <x v="33"/>
    </i>
    <i>
      <x v="13"/>
    </i>
    <i>
      <x v="19"/>
    </i>
    <i>
      <x v="4"/>
    </i>
    <i>
      <x v="11"/>
    </i>
    <i>
      <x v="15"/>
    </i>
    <i>
      <x v="5"/>
    </i>
    <i>
      <x v="29"/>
    </i>
    <i>
      <x v="10"/>
    </i>
    <i>
      <x v="35"/>
    </i>
    <i>
      <x v="17"/>
    </i>
    <i>
      <x v="3"/>
    </i>
    <i>
      <x v="32"/>
    </i>
    <i>
      <x v="28"/>
    </i>
    <i>
      <x v="25"/>
    </i>
    <i>
      <x v="16"/>
    </i>
    <i>
      <x v="1"/>
    </i>
    <i>
      <x v="31"/>
    </i>
    <i>
      <x v="2"/>
    </i>
    <i>
      <x v="18"/>
    </i>
    <i>
      <x v="23"/>
    </i>
    <i>
      <x v="7"/>
    </i>
    <i t="grand">
      <x/>
    </i>
  </rowItems>
  <colItems count="1">
    <i/>
  </colItems>
  <dataFields count="1">
    <dataField name="Sum of Death Ratio" fld="9" baseField="0" baseItem="0"/>
  </dataFields>
  <chartFormats count="2">
    <chartFormat chart="0" format="5"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C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3:D40" firstHeaderRow="1" firstDataRow="1" firstDataCol="1"/>
  <pivotFields count="15">
    <pivotField axis="axisRow" showAll="0" measureFilter="1" sortType="a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7">
    <i>
      <x v="18"/>
    </i>
    <i>
      <x v="7"/>
    </i>
    <i>
      <x v="4"/>
    </i>
    <i>
      <x v="19"/>
    </i>
    <i>
      <x v="28"/>
    </i>
    <i>
      <x v="33"/>
    </i>
    <i t="grand">
      <x/>
    </i>
  </rowItems>
  <colItems count="1">
    <i/>
  </colItems>
  <dataFields count="1">
    <dataField name="Sum of Active Ratio" fld="6" baseField="0" baseItem="0"/>
  </dataFields>
  <formats count="1">
    <format dxfId="24">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0" count="6">
              <x v="4"/>
              <x v="7"/>
              <x v="18"/>
              <x v="19"/>
              <x v="28"/>
              <x v="33"/>
            </reference>
          </references>
        </pivotArea>
      </pivotAreas>
    </conditionalFormat>
  </conditionalFormats>
  <pivotTableStyleInfo name="PivotStyleLight16" showRowHeaders="1" showColHeaders="1" showRowStripes="0" showColStripes="0" showLastColumn="1"/>
  <filters count="1">
    <filter fld="0" type="count" evalOrder="-1" id="4"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B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B39" firstHeaderRow="1" firstDataRow="1" firstDataCol="1"/>
  <pivotFields count="15">
    <pivotField axis="axisRow" showAll="0" measureFilter="1" sortType="de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23"/>
    </i>
    <i>
      <x v="16"/>
    </i>
    <i>
      <x v="17"/>
    </i>
    <i>
      <x v="21"/>
    </i>
    <i>
      <x v="31"/>
    </i>
    <i t="grand">
      <x/>
    </i>
  </rowItems>
  <colItems count="1">
    <i/>
  </colItems>
  <dataFields count="1">
    <dataField name="Sum of Active Ratio" fld="6" baseField="0" baseItem="0"/>
  </dataFields>
  <formats count="1">
    <format dxfId="25">
      <pivotArea outline="0" collapsedLevelsAreSubtotals="1" fieldPosition="0"/>
    </format>
  </formats>
  <conditionalFormats count="1">
    <conditionalFormat priority="2">
      <pivotAreas count="1">
        <pivotArea type="data" collapsedLevelsAreSubtotals="1" fieldPosition="0">
          <references count="2">
            <reference field="4294967294" count="1" selected="0">
              <x v="0"/>
            </reference>
            <reference field="0" count="5">
              <x v="16"/>
              <x v="17"/>
              <x v="21"/>
              <x v="23"/>
              <x v="31"/>
            </reference>
          </references>
        </pivotArea>
      </pivotAreas>
    </conditionalFormat>
  </conditional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8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5:D21" firstHeaderRow="1" firstDataRow="1" firstDataCol="1"/>
  <pivotFields count="15">
    <pivotField axis="axisRow" showAll="0" measureFilter="1" sortType="a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23"/>
    </i>
    <i>
      <x v="27"/>
    </i>
    <i>
      <x v="24"/>
    </i>
    <i>
      <x v="20"/>
    </i>
    <i>
      <x v="21"/>
    </i>
    <i t="grand">
      <x/>
    </i>
  </rowItems>
  <colItems count="1">
    <i/>
  </colItems>
  <dataFields count="1">
    <dataField name="Sum of Discharge Ratio" fld="7" baseField="0" baseItem="0"/>
  </dataFields>
  <formats count="1">
    <format dxfId="26">
      <pivotArea outline="0" collapsedLevelsAreSubtotals="1" fieldPosition="0"/>
    </format>
  </formats>
  <conditionalFormats count="1">
    <conditionalFormat priority="5">
      <pivotAreas count="1">
        <pivotArea type="data" collapsedLevelsAreSubtotals="1" fieldPosition="0">
          <references count="2">
            <reference field="4294967294" count="1" selected="0">
              <x v="0"/>
            </reference>
            <reference field="0" count="5">
              <x v="20"/>
              <x v="21"/>
              <x v="23"/>
              <x v="24"/>
              <x v="27"/>
            </reference>
          </references>
        </pivotArea>
      </pivotAreas>
    </conditionalFormat>
  </conditionalFormats>
  <pivotTableStyleInfo name="PivotStyleLight16" showRowHeaders="1" showColHeaders="1" showRowStripes="0" showColStripes="0" showLastColumn="1"/>
  <filters count="1">
    <filter fld="0" type="count" evalOrder="-1" id="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45:G82" firstHeaderRow="1" firstDataRow="1" firstDataCol="1"/>
  <pivotFields count="15">
    <pivotField axis="axisRow"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showAll="0"/>
    <pivotField dataField="1" showAll="0"/>
    <pivotField showAll="0">
      <items count="3">
        <item x="1"/>
        <item x="0"/>
        <item t="default"/>
      </items>
    </pivotField>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Discharge Ratio"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11" firstHeaderRow="1" firstDataRow="1" firstDataCol="1"/>
  <pivotFields count="15">
    <pivotField axis="axisRow" showAll="0" measureFilter="1" sortType="descending" defaultSubtota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autoSortScope>
        <pivotArea dataOnly="0" outline="0" fieldPosition="0">
          <references count="1">
            <reference field="4294967294" count="1" selected="0">
              <x v="0"/>
            </reference>
          </references>
        </pivotArea>
      </autoSortScope>
    </pivotField>
    <pivotField showAll="0" defaultSubtotal="0"/>
    <pivotField dataField="1" showAll="0" defaultSubtotal="0">
      <items count="36">
        <item x="0"/>
        <item x="18"/>
        <item x="7"/>
        <item x="17"/>
        <item x="24"/>
        <item x="29"/>
        <item x="2"/>
        <item x="5"/>
        <item x="22"/>
        <item x="32"/>
        <item x="21"/>
        <item x="26"/>
        <item x="23"/>
        <item x="9"/>
        <item x="12"/>
        <item x="13"/>
        <item x="34"/>
        <item x="14"/>
        <item x="27"/>
        <item x="3"/>
        <item x="31"/>
        <item x="4"/>
        <item x="11"/>
        <item x="19"/>
        <item x="10"/>
        <item x="28"/>
        <item x="6"/>
        <item x="25"/>
        <item x="8"/>
        <item x="35"/>
        <item x="33"/>
        <item x="1"/>
        <item x="30"/>
        <item x="15"/>
        <item x="16"/>
        <item x="2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6">
    <i>
      <x v="20"/>
    </i>
    <i>
      <x v="16"/>
    </i>
    <i>
      <x v="15"/>
    </i>
    <i>
      <x v="30"/>
    </i>
    <i>
      <x v="1"/>
    </i>
    <i t="grand">
      <x/>
    </i>
  </rowItems>
  <colItems count="1">
    <i/>
  </colItems>
  <dataFields count="1">
    <dataField name="Sum of Total Cases" fld="2" baseField="0" baseItem="0"/>
  </dataFields>
  <conditionalFormats count="1">
    <conditionalFormat priority="8">
      <pivotAreas count="1">
        <pivotArea type="data" collapsedLevelsAreSubtotals="1" fieldPosition="0">
          <references count="2">
            <reference field="4294967294" count="1" selected="0">
              <x v="0"/>
            </reference>
            <reference field="0" count="5">
              <x v="1"/>
              <x v="15"/>
              <x v="16"/>
              <x v="20"/>
              <x v="30"/>
            </reference>
          </references>
        </pivotArea>
      </pivotAreas>
    </conditionalFormat>
  </conditional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S23:T28" firstHeaderRow="1" firstDataRow="1" firstDataCol="1"/>
  <pivotFields count="15">
    <pivotField showAll="0"/>
    <pivotField axis="axisRow" showAll="0">
      <items count="5">
        <item x="1"/>
        <item x="2"/>
        <item x="0"/>
        <item x="3"/>
        <item t="default"/>
      </items>
    </pivotField>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5">
    <i>
      <x/>
    </i>
    <i>
      <x v="1"/>
    </i>
    <i>
      <x v="2"/>
    </i>
    <i>
      <x v="3"/>
    </i>
    <i t="grand">
      <x/>
    </i>
  </rowItems>
  <colItems count="1">
    <i/>
  </colItems>
  <dataFields count="1">
    <dataField name="Sum of Total Cases" fld="2"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1" count="1" selected="0">
            <x v="0"/>
          </reference>
        </references>
      </pivotArea>
    </chartFormat>
    <chartFormat chart="10" format="12">
      <pivotArea type="data" outline="0" fieldPosition="0">
        <references count="2">
          <reference field="4294967294" count="1" selected="0">
            <x v="0"/>
          </reference>
          <reference field="1" count="1" selected="0">
            <x v="1"/>
          </reference>
        </references>
      </pivotArea>
    </chartFormat>
    <chartFormat chart="10" format="13">
      <pivotArea type="data" outline="0" fieldPosition="0">
        <references count="2">
          <reference field="4294967294" count="1" selected="0">
            <x v="0"/>
          </reference>
          <reference field="1" count="1" selected="0">
            <x v="2"/>
          </reference>
        </references>
      </pivotArea>
    </chartFormat>
    <chartFormat chart="10" format="1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21" firstHeaderRow="1" firstDataRow="1" firstDataCol="1"/>
  <pivotFields count="15">
    <pivotField axis="axisRow" showAll="0" measureFilter="1" sortType="de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7"/>
    </i>
    <i>
      <x v="18"/>
    </i>
    <i>
      <x v="2"/>
    </i>
    <i>
      <x v="1"/>
    </i>
    <i>
      <x v="28"/>
    </i>
    <i t="grand">
      <x/>
    </i>
  </rowItems>
  <colItems count="1">
    <i/>
  </colItems>
  <dataFields count="1">
    <dataField name="Sum of Discharge Ratio" fld="7" baseField="0" baseItem="0"/>
  </dataFields>
  <conditionalFormats count="2">
    <conditionalFormat priority="7">
      <pivotAreas count="1">
        <pivotArea type="data" collapsedLevelsAreSubtotals="1" fieldPosition="0">
          <references count="2">
            <reference field="4294967294" count="1" selected="0">
              <x v="0"/>
            </reference>
            <reference field="0" count="5">
              <x v="1"/>
              <x v="2"/>
              <x v="7"/>
              <x v="18"/>
              <x v="28"/>
            </reference>
          </references>
        </pivotArea>
      </pivotAreas>
    </conditionalFormat>
    <conditionalFormat priority="6">
      <pivotAreas count="1">
        <pivotArea type="data" collapsedLevelsAreSubtotals="1" fieldPosition="0">
          <references count="2">
            <reference field="4294967294" count="1" selected="0">
              <x v="0"/>
            </reference>
            <reference field="0" count="5">
              <x v="1"/>
              <x v="2"/>
              <x v="7"/>
              <x v="18"/>
              <x v="28"/>
            </reference>
          </references>
        </pivotArea>
      </pivotAreas>
    </conditionalFormat>
  </conditional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D44" firstHeaderRow="0" firstDataRow="1" firstDataCol="0"/>
  <pivotFields count="15">
    <pivotField showAll="0"/>
    <pivotField showAll="0"/>
    <pivotField dataField="1" showAll="0"/>
    <pivotField showAll="0"/>
    <pivotField showAll="0"/>
    <pivotField showAll="0"/>
    <pivotField dataField="1" showAll="0"/>
    <pivotField dataField="1" showAll="0"/>
    <pivotField showAll="0"/>
    <pivotField dataField="1" showAll="0"/>
    <pivotField showAll="0"/>
    <pivotField showAll="0"/>
    <pivotField dragToRow="0" dragToCol="0" dragToPage="0" showAll="0" defaultSubtotal="0"/>
    <pivotField dragToRow="0" dragToCol="0" dragToPage="0" showAll="0" defaultSubtotal="0"/>
    <pivotField dragToRow="0" dragToCol="0" dragToPage="0" showAll="0" defaultSubtotal="0"/>
  </pivotFields>
  <rowItems count="1">
    <i/>
  </rowItems>
  <colFields count="1">
    <field x="-2"/>
  </colFields>
  <colItems count="4">
    <i>
      <x/>
    </i>
    <i i="1">
      <x v="1"/>
    </i>
    <i i="2">
      <x v="2"/>
    </i>
    <i i="3">
      <x v="3"/>
    </i>
  </colItems>
  <dataFields count="4">
    <dataField name="Sum of Total Cases" fld="2" baseField="0" baseItem="0" numFmtId="1"/>
    <dataField name="Average of Discharge Ratio" fld="7" subtotal="average" baseField="0" baseItem="1"/>
    <dataField name="Average of Death Ratio" fld="9" subtotal="average" baseField="0" baseItem="1"/>
    <dataField name="Average of Active Ratio" fld="6" subtotal="average" baseField="0" baseItem="1"/>
  </dataFields>
  <formats count="2">
    <format dxfId="28">
      <pivotArea outline="0" collapsedLevelsAreSubtotals="1" fieldPosition="0"/>
    </format>
    <format dxfId="2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D11" firstHeaderRow="1" firstDataRow="1" firstDataCol="1"/>
  <pivotFields count="15">
    <pivotField axis="axisRow" showAll="0" measureFilter="1" sortType="a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i>
    <i>
      <x v="18"/>
    </i>
    <i>
      <x v="7"/>
    </i>
    <i>
      <x v="17"/>
    </i>
    <i>
      <x v="24"/>
    </i>
    <i t="grand">
      <x/>
    </i>
  </rowItems>
  <colItems count="1">
    <i/>
  </colItems>
  <dataFields count="1">
    <dataField name="Sum of Total Cases" fld="2" baseField="0" baseItem="0"/>
  </dataFields>
  <pivotTableStyleInfo name="PivotStyleLight16" showRowHeaders="1" showColHeaders="1" showRowStripes="0" showColStripes="0" showLastColumn="1"/>
  <filters count="1">
    <filter fld="0"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S81:U118" firstHeaderRow="0" firstDataRow="1" firstDataCol="1"/>
  <pivotFields count="15">
    <pivotField axis="axisRow"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dataField="1"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Sum of Total Cases" fld="2" baseField="0" baseItem="0"/>
    <dataField name="Sum of Discharged" fld="4"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0A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4:D30" firstHeaderRow="1" firstDataRow="1" firstDataCol="1"/>
  <pivotFields count="15">
    <pivotField axis="axisRow" showAll="0" measureFilter="1" sortType="a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7"/>
    </i>
    <i>
      <x v="23"/>
    </i>
    <i>
      <x v="18"/>
    </i>
    <i>
      <x v="2"/>
    </i>
    <i>
      <x v="31"/>
    </i>
    <i t="grand">
      <x/>
    </i>
  </rowItems>
  <colItems count="1">
    <i/>
  </colItems>
  <dataFields count="1">
    <dataField name="Sum of Death Ratio" fld="9" baseField="0" baseItem="0"/>
  </dataFields>
  <formats count="1">
    <format dxfId="29">
      <pivotArea outline="0" collapsedLevelsAreSubtotals="1" fieldPosition="0"/>
    </format>
  </formats>
  <conditionalFormats count="1">
    <conditionalFormat priority="3">
      <pivotAreas count="1">
        <pivotArea type="data" collapsedLevelsAreSubtotals="1" fieldPosition="0">
          <references count="2">
            <reference field="4294967294" count="1" selected="0">
              <x v="0"/>
            </reference>
            <reference field="0" count="5">
              <x v="2"/>
              <x v="7"/>
              <x v="18"/>
              <x v="23"/>
              <x v="31"/>
            </reference>
          </references>
        </pivotArea>
      </pivotAreas>
    </conditionalFormat>
  </conditionalFormats>
  <pivotTableStyleInfo name="PivotStyleLight16" showRowHeaders="1" showColHeaders="1" showRowStripes="0" showColStripes="0" showLastColumn="1"/>
  <filters count="1">
    <filter fld="0" type="count" evalOrder="-1" id="7"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100-000009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30" firstHeaderRow="1" firstDataRow="1" firstDataCol="1"/>
  <pivotFields count="15">
    <pivotField axis="axisRow" showAll="0" measureFilter="1" sortType="de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27"/>
    </i>
    <i>
      <x v="24"/>
    </i>
    <i>
      <x v="34"/>
    </i>
    <i>
      <x v="20"/>
    </i>
    <i>
      <x v="9"/>
    </i>
    <i t="grand">
      <x/>
    </i>
  </rowItems>
  <colItems count="1">
    <i/>
  </colItems>
  <dataFields count="1">
    <dataField name="Sum of Death Ratio" fld="9" baseField="0" baseItem="0"/>
  </dataFields>
  <formats count="1">
    <format dxfId="30">
      <pivotArea outline="0" collapsedLevelsAreSubtotals="1" fieldPosition="0"/>
    </format>
  </formats>
  <conditionalFormats count="1">
    <conditionalFormat priority="4">
      <pivotAreas count="1">
        <pivotArea type="data" collapsedLevelsAreSubtotals="1" fieldPosition="0">
          <references count="2">
            <reference field="4294967294" count="1" selected="0">
              <x v="0"/>
            </reference>
            <reference field="0" count="5">
              <x v="9"/>
              <x v="20"/>
              <x v="24"/>
              <x v="27"/>
              <x v="34"/>
            </reference>
          </references>
        </pivotArea>
      </pivotAreas>
    </conditionalFormat>
  </conditional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S40:U77" firstHeaderRow="0" firstDataRow="1" firstDataCol="1"/>
  <pivotFields count="15">
    <pivotField axis="axisRow" showAll="0" sortType="de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dataField="1"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7">
    <i>
      <x v="16"/>
    </i>
    <i>
      <x v="20"/>
    </i>
    <i>
      <x v="30"/>
    </i>
    <i>
      <x v="15"/>
    </i>
    <i>
      <x v="35"/>
    </i>
    <i>
      <x v="23"/>
    </i>
    <i>
      <x v="31"/>
    </i>
    <i>
      <x v="3"/>
    </i>
    <i>
      <x v="1"/>
    </i>
    <i>
      <x v="25"/>
    </i>
    <i>
      <x v="13"/>
    </i>
    <i>
      <x v="12"/>
    </i>
    <i>
      <x v="21"/>
    </i>
    <i>
      <x v="8"/>
    </i>
    <i>
      <x v="27"/>
    </i>
    <i>
      <x v="22"/>
    </i>
    <i>
      <x v="26"/>
    </i>
    <i>
      <x v="9"/>
    </i>
    <i>
      <x v="6"/>
    </i>
    <i>
      <x v="10"/>
    </i>
    <i>
      <x v="24"/>
    </i>
    <i>
      <x v="34"/>
    </i>
    <i>
      <x v="17"/>
    </i>
    <i>
      <x v="14"/>
    </i>
    <i>
      <x v="11"/>
    </i>
    <i>
      <x v="29"/>
    </i>
    <i>
      <x v="32"/>
    </i>
    <i>
      <x v="33"/>
    </i>
    <i>
      <x v="19"/>
    </i>
    <i>
      <x v="28"/>
    </i>
    <i>
      <x v="2"/>
    </i>
    <i>
      <x v="4"/>
    </i>
    <i>
      <x v="5"/>
    </i>
    <i>
      <x/>
    </i>
    <i>
      <x v="7"/>
    </i>
    <i>
      <x v="18"/>
    </i>
    <i t="grand">
      <x/>
    </i>
  </rowItems>
  <colFields count="1">
    <field x="-2"/>
  </colFields>
  <colItems count="2">
    <i>
      <x/>
    </i>
    <i i="1">
      <x v="1"/>
    </i>
  </colItems>
  <dataFields count="2">
    <dataField name="Sum of Active" fld="3" baseField="0" baseItem="0"/>
    <dataField name="Sum of Deaths" fld="5"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5:B75" firstHeaderRow="1" firstDataRow="1" firstDataCol="1"/>
  <pivotFields count="19">
    <pivotField showAll="0"/>
    <pivotField axis="axisRow" showAll="0">
      <items count="155">
        <item h="1" x="81"/>
        <item h="1" x="32"/>
        <item h="1" x="6"/>
        <item h="1" x="7"/>
        <item x="140"/>
        <item h="1" x="8"/>
        <item h="1" x="125"/>
        <item h="1" x="124"/>
        <item h="1" x="3"/>
        <item h="1" x="4"/>
        <item h="1" x="5"/>
        <item h="1" x="60"/>
        <item h="1" x="56"/>
        <item h="1" x="108"/>
        <item h="1" x="100"/>
        <item h="1" x="109"/>
        <item x="135"/>
        <item h="1" x="34"/>
        <item h="1" x="147"/>
        <item h="1" x="119"/>
        <item h="1" x="121"/>
        <item h="1" x="110"/>
        <item h="1" x="112"/>
        <item h="1" x="152"/>
        <item h="1" x="145"/>
        <item h="1" x="22"/>
        <item x="134"/>
        <item h="1" x="43"/>
        <item h="1" x="123"/>
        <item h="1" x="122"/>
        <item h="1" x="16"/>
        <item h="1" x="18"/>
        <item h="1" x="90"/>
        <item x="136"/>
        <item h="1" x="9"/>
        <item h="1" x="66"/>
        <item h="1" x="30"/>
        <item h="1" x="55"/>
        <item h="1" x="97"/>
        <item h="1" x="96"/>
        <item h="1" x="29"/>
        <item h="1" x="74"/>
        <item h="1" x="46"/>
        <item x="133"/>
        <item h="1" x="23"/>
        <item h="1" x="85"/>
        <item h="1" x="49"/>
        <item h="1" x="57"/>
        <item h="1" x="106"/>
        <item h="1" x="41"/>
        <item h="1" x="13"/>
        <item h="1" x="80"/>
        <item h="1" x="42"/>
        <item h="1" x="91"/>
        <item h="1" x="78"/>
        <item h="1" x="61"/>
        <item h="1" x="15"/>
        <item h="1" x="68"/>
        <item h="1" x="17"/>
        <item h="1" x="44"/>
        <item h="1" x="52"/>
        <item h="1" x="50"/>
        <item h="1" x="117"/>
        <item h="1" x="48"/>
        <item h="1" x="132"/>
        <item h="1" x="105"/>
        <item h="1" x="54"/>
        <item h="1" x="79"/>
        <item h="1" x="142"/>
        <item h="1" x="116"/>
        <item h="1" x="67"/>
        <item h="1" x="87"/>
        <item h="1" x="118"/>
        <item h="1" x="69"/>
        <item h="1" x="70"/>
        <item h="1" x="146"/>
        <item h="1" x="63"/>
        <item h="1" x="26"/>
        <item h="1" x="0"/>
        <item h="1" x="36"/>
        <item h="1" x="107"/>
        <item h="1" x="143"/>
        <item x="141"/>
        <item h="1" x="12"/>
        <item h="1" x="31"/>
        <item h="1" x="130"/>
        <item h="1" x="71"/>
        <item h="1" x="20"/>
        <item h="1" x="129"/>
        <item h="1" x="72"/>
        <item h="1" x="19"/>
        <item h="1" x="101"/>
        <item h="1" x="98"/>
        <item h="1" x="25"/>
        <item h="1" x="77"/>
        <item h="1" x="120"/>
        <item h="1" x="21"/>
        <item h="1" x="82"/>
        <item h="1" x="83"/>
        <item h="1" x="88"/>
        <item h="1" x="45"/>
        <item h="1" x="84"/>
        <item h="1" x="76"/>
        <item h="1" x="33"/>
        <item h="1" x="59"/>
        <item h="1" x="131"/>
        <item h="1" x="11"/>
        <item h="1" x="144"/>
        <item h="1" x="58"/>
        <item h="1" x="103"/>
        <item h="1" x="24"/>
        <item h="1" x="114"/>
        <item h="1" x="102"/>
        <item h="1" x="38"/>
        <item h="1" x="40"/>
        <item h="1" x="39"/>
        <item h="1" x="53"/>
        <item x="139"/>
        <item h="1" x="10"/>
        <item h="1" x="2"/>
        <item h="1" x="73"/>
        <item h="1" x="148"/>
        <item h="1" x="150"/>
        <item h="1" x="153"/>
        <item h="1" x="86"/>
        <item h="1" x="127"/>
        <item h="1" x="92"/>
        <item h="1" x="28"/>
        <item h="1" x="27"/>
        <item h="1" x="99"/>
        <item h="1" x="14"/>
        <item x="138"/>
        <item h="1" x="111"/>
        <item h="1" x="126"/>
        <item h="1" x="93"/>
        <item h="1" x="94"/>
        <item h="1" x="95"/>
        <item h="1" x="62"/>
        <item h="1" x="35"/>
        <item h="1" x="64"/>
        <item h="1" x="115"/>
        <item h="1" x="128"/>
        <item x="137"/>
        <item h="1" x="47"/>
        <item h="1" x="1"/>
        <item h="1" x="75"/>
        <item h="1" x="149"/>
        <item h="1" x="151"/>
        <item h="1" x="89"/>
        <item h="1" x="37"/>
        <item h="1" x="113"/>
        <item h="1" x="51"/>
        <item h="1" x="65"/>
        <item h="1" x="104"/>
        <item t="default"/>
      </items>
    </pivotField>
    <pivotField numFmtId="1" showAll="0"/>
    <pivotField numFmtId="164" showAll="0"/>
    <pivotField numFmtId="164" showAll="0"/>
    <pivotField numFmtId="9"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pivotFields>
  <rowFields count="1">
    <field x="1"/>
  </rowFields>
  <rowItems count="10">
    <i>
      <x v="4"/>
    </i>
    <i>
      <x v="16"/>
    </i>
    <i>
      <x v="26"/>
    </i>
    <i>
      <x v="33"/>
    </i>
    <i>
      <x v="43"/>
    </i>
    <i>
      <x v="82"/>
    </i>
    <i>
      <x v="117"/>
    </i>
    <i>
      <x v="131"/>
    </i>
    <i>
      <x v="142"/>
    </i>
    <i t="grand">
      <x/>
    </i>
  </rowItems>
  <colItems count="1">
    <i/>
  </colItems>
  <dataFields count="1">
    <dataField name="Sum of Power Perf Factor" fld="12" baseField="0" baseItem="0"/>
  </dataField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2:B52" firstHeaderRow="1" firstDataRow="1" firstDataCol="1"/>
  <pivotFields count="19">
    <pivotField showAll="0"/>
    <pivotField axis="axisRow" showAll="0">
      <items count="155">
        <item h="1" x="81"/>
        <item h="1" x="32"/>
        <item h="1" x="6"/>
        <item h="1" x="7"/>
        <item x="140"/>
        <item h="1" x="8"/>
        <item h="1" x="125"/>
        <item h="1" x="124"/>
        <item h="1" x="3"/>
        <item h="1" x="4"/>
        <item h="1" x="5"/>
        <item h="1" x="60"/>
        <item h="1" x="56"/>
        <item h="1" x="108"/>
        <item h="1" x="100"/>
        <item h="1" x="109"/>
        <item x="135"/>
        <item h="1" x="34"/>
        <item h="1" x="147"/>
        <item h="1" x="119"/>
        <item h="1" x="121"/>
        <item h="1" x="110"/>
        <item h="1" x="112"/>
        <item h="1" x="152"/>
        <item h="1" x="145"/>
        <item h="1" x="22"/>
        <item x="134"/>
        <item h="1" x="43"/>
        <item h="1" x="123"/>
        <item h="1" x="122"/>
        <item h="1" x="16"/>
        <item h="1" x="18"/>
        <item h="1" x="90"/>
        <item x="136"/>
        <item h="1" x="9"/>
        <item h="1" x="66"/>
        <item h="1" x="30"/>
        <item h="1" x="55"/>
        <item h="1" x="97"/>
        <item h="1" x="96"/>
        <item h="1" x="29"/>
        <item h="1" x="74"/>
        <item h="1" x="46"/>
        <item x="133"/>
        <item h="1" x="23"/>
        <item h="1" x="85"/>
        <item h="1" x="49"/>
        <item h="1" x="57"/>
        <item h="1" x="106"/>
        <item h="1" x="41"/>
        <item h="1" x="13"/>
        <item h="1" x="80"/>
        <item h="1" x="42"/>
        <item h="1" x="91"/>
        <item h="1" x="78"/>
        <item h="1" x="61"/>
        <item h="1" x="15"/>
        <item h="1" x="68"/>
        <item h="1" x="17"/>
        <item h="1" x="44"/>
        <item h="1" x="52"/>
        <item h="1" x="50"/>
        <item h="1" x="117"/>
        <item h="1" x="48"/>
        <item h="1" x="132"/>
        <item h="1" x="105"/>
        <item h="1" x="54"/>
        <item h="1" x="79"/>
        <item h="1" x="142"/>
        <item h="1" x="116"/>
        <item h="1" x="67"/>
        <item h="1" x="87"/>
        <item h="1" x="118"/>
        <item h="1" x="69"/>
        <item h="1" x="70"/>
        <item h="1" x="146"/>
        <item h="1" x="63"/>
        <item h="1" x="26"/>
        <item h="1" x="0"/>
        <item h="1" x="36"/>
        <item h="1" x="107"/>
        <item h="1" x="143"/>
        <item x="141"/>
        <item h="1" x="12"/>
        <item h="1" x="31"/>
        <item h="1" x="130"/>
        <item h="1" x="71"/>
        <item h="1" x="20"/>
        <item h="1" x="129"/>
        <item h="1" x="72"/>
        <item h="1" x="19"/>
        <item h="1" x="101"/>
        <item h="1" x="98"/>
        <item h="1" x="25"/>
        <item h="1" x="77"/>
        <item h="1" x="120"/>
        <item h="1" x="21"/>
        <item h="1" x="82"/>
        <item h="1" x="83"/>
        <item h="1" x="88"/>
        <item h="1" x="45"/>
        <item h="1" x="84"/>
        <item h="1" x="76"/>
        <item h="1" x="33"/>
        <item h="1" x="59"/>
        <item h="1" x="131"/>
        <item h="1" x="11"/>
        <item h="1" x="144"/>
        <item h="1" x="58"/>
        <item h="1" x="103"/>
        <item h="1" x="24"/>
        <item h="1" x="114"/>
        <item h="1" x="102"/>
        <item h="1" x="38"/>
        <item h="1" x="40"/>
        <item h="1" x="39"/>
        <item h="1" x="53"/>
        <item x="139"/>
        <item h="1" x="10"/>
        <item h="1" x="2"/>
        <item h="1" x="73"/>
        <item h="1" x="148"/>
        <item h="1" x="150"/>
        <item h="1" x="153"/>
        <item h="1" x="86"/>
        <item h="1" x="127"/>
        <item h="1" x="92"/>
        <item h="1" x="28"/>
        <item h="1" x="27"/>
        <item h="1" x="99"/>
        <item h="1" x="14"/>
        <item x="138"/>
        <item h="1" x="111"/>
        <item h="1" x="126"/>
        <item h="1" x="93"/>
        <item h="1" x="94"/>
        <item h="1" x="95"/>
        <item h="1" x="62"/>
        <item h="1" x="35"/>
        <item h="1" x="64"/>
        <item h="1" x="115"/>
        <item h="1" x="128"/>
        <item x="137"/>
        <item h="1" x="47"/>
        <item h="1" x="1"/>
        <item h="1" x="75"/>
        <item h="1" x="149"/>
        <item h="1" x="151"/>
        <item h="1" x="89"/>
        <item h="1" x="37"/>
        <item h="1" x="113"/>
        <item h="1" x="51"/>
        <item h="1" x="65"/>
        <item h="1" x="104"/>
        <item t="default"/>
      </items>
    </pivotField>
    <pivotField dataField="1" numFmtId="1" showAll="0"/>
    <pivotField numFmtId="164" showAll="0"/>
    <pivotField numFmtId="164"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1">
    <field x="1"/>
  </rowFields>
  <rowItems count="10">
    <i>
      <x v="4"/>
    </i>
    <i>
      <x v="16"/>
    </i>
    <i>
      <x v="26"/>
    </i>
    <i>
      <x v="33"/>
    </i>
    <i>
      <x v="43"/>
    </i>
    <i>
      <x v="82"/>
    </i>
    <i>
      <x v="117"/>
    </i>
    <i>
      <x v="131"/>
    </i>
    <i>
      <x v="142"/>
    </i>
    <i t="grand">
      <x/>
    </i>
  </rowItems>
  <colItems count="1">
    <i/>
  </colItems>
  <dataFields count="1">
    <dataField name="Sum of Unit Sales" fld="2" baseField="0"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6"/>
          </reference>
        </references>
      </pivotArea>
    </chartFormat>
    <chartFormat chart="0" format="2">
      <pivotArea type="data" outline="0" fieldPosition="0">
        <references count="2">
          <reference field="4294967294" count="1" selected="0">
            <x v="0"/>
          </reference>
          <reference field="1" count="1" selected="0">
            <x v="4"/>
          </reference>
        </references>
      </pivotArea>
    </chartFormat>
    <chartFormat chart="0" format="3">
      <pivotArea type="data" outline="0" fieldPosition="0">
        <references count="2">
          <reference field="4294967294" count="1" selected="0">
            <x v="0"/>
          </reference>
          <reference field="1" count="1" selected="0">
            <x v="142"/>
          </reference>
        </references>
      </pivotArea>
    </chartFormat>
    <chartFormat chart="0" format="4">
      <pivotArea type="data" outline="0" fieldPosition="0">
        <references count="2">
          <reference field="4294967294" count="1" selected="0">
            <x v="0"/>
          </reference>
          <reference field="1" count="1" selected="0">
            <x v="82"/>
          </reference>
        </references>
      </pivotArea>
    </chartFormat>
    <chartFormat chart="0" format="5">
      <pivotArea type="data" outline="0" fieldPosition="0">
        <references count="2">
          <reference field="4294967294" count="1" selected="0">
            <x v="0"/>
          </reference>
          <reference field="1" count="1" selected="0">
            <x v="117"/>
          </reference>
        </references>
      </pivotArea>
    </chartFormat>
    <chartFormat chart="0" format="6">
      <pivotArea type="data" outline="0" fieldPosition="0">
        <references count="2">
          <reference field="4294967294" count="1" selected="0">
            <x v="0"/>
          </reference>
          <reference field="1" count="1" selected="0">
            <x v="43"/>
          </reference>
        </references>
      </pivotArea>
    </chartFormat>
    <chartFormat chart="0" format="7">
      <pivotArea type="data" outline="0" fieldPosition="0">
        <references count="2">
          <reference field="4294967294" count="1" selected="0">
            <x v="0"/>
          </reference>
          <reference field="1" count="1" selected="0">
            <x v="33"/>
          </reference>
        </references>
      </pivotArea>
    </chartFormat>
    <chartFormat chart="7" format="18" series="1">
      <pivotArea type="data" outline="0" fieldPosition="0">
        <references count="1">
          <reference field="4294967294" count="1" selected="0">
            <x v="0"/>
          </reference>
        </references>
      </pivotArea>
    </chartFormat>
    <chartFormat chart="7" format="19">
      <pivotArea type="data" outline="0" fieldPosition="0">
        <references count="2">
          <reference field="4294967294" count="1" selected="0">
            <x v="0"/>
          </reference>
          <reference field="1" count="1" selected="0">
            <x v="4"/>
          </reference>
        </references>
      </pivotArea>
    </chartFormat>
    <chartFormat chart="7" format="20">
      <pivotArea type="data" outline="0" fieldPosition="0">
        <references count="2">
          <reference field="4294967294" count="1" selected="0">
            <x v="0"/>
          </reference>
          <reference field="1" count="1" selected="0">
            <x v="16"/>
          </reference>
        </references>
      </pivotArea>
    </chartFormat>
    <chartFormat chart="7" format="21">
      <pivotArea type="data" outline="0" fieldPosition="0">
        <references count="2">
          <reference field="4294967294" count="1" selected="0">
            <x v="0"/>
          </reference>
          <reference field="1" count="1" selected="0">
            <x v="26"/>
          </reference>
        </references>
      </pivotArea>
    </chartFormat>
    <chartFormat chart="7" format="22">
      <pivotArea type="data" outline="0" fieldPosition="0">
        <references count="2">
          <reference field="4294967294" count="1" selected="0">
            <x v="0"/>
          </reference>
          <reference field="1" count="1" selected="0">
            <x v="33"/>
          </reference>
        </references>
      </pivotArea>
    </chartFormat>
    <chartFormat chart="7" format="23">
      <pivotArea type="data" outline="0" fieldPosition="0">
        <references count="2">
          <reference field="4294967294" count="1" selected="0">
            <x v="0"/>
          </reference>
          <reference field="1" count="1" selected="0">
            <x v="43"/>
          </reference>
        </references>
      </pivotArea>
    </chartFormat>
    <chartFormat chart="7" format="24">
      <pivotArea type="data" outline="0" fieldPosition="0">
        <references count="2">
          <reference field="4294967294" count="1" selected="0">
            <x v="0"/>
          </reference>
          <reference field="1" count="1" selected="0">
            <x v="82"/>
          </reference>
        </references>
      </pivotArea>
    </chartFormat>
    <chartFormat chart="7" format="25">
      <pivotArea type="data" outline="0" fieldPosition="0">
        <references count="2">
          <reference field="4294967294" count="1" selected="0">
            <x v="0"/>
          </reference>
          <reference field="1" count="1" selected="0">
            <x v="117"/>
          </reference>
        </references>
      </pivotArea>
    </chartFormat>
    <chartFormat chart="7" format="26">
      <pivotArea type="data" outline="0" fieldPosition="0">
        <references count="2">
          <reference field="4294967294" count="1" selected="0">
            <x v="0"/>
          </reference>
          <reference field="1" count="1" selected="0">
            <x v="131"/>
          </reference>
        </references>
      </pivotArea>
    </chartFormat>
    <chartFormat chart="7" format="27">
      <pivotArea type="data" outline="0" fieldPosition="0">
        <references count="2">
          <reference field="4294967294" count="1" selected="0">
            <x v="0"/>
          </reference>
          <reference field="1" count="1" selected="0">
            <x v="142"/>
          </reference>
        </references>
      </pivotArea>
    </chartFormat>
    <chartFormat chart="0" format="8">
      <pivotArea type="data" outline="0" fieldPosition="0">
        <references count="2">
          <reference field="4294967294" count="1" selected="0">
            <x v="0"/>
          </reference>
          <reference field="1" count="1" selected="0">
            <x v="26"/>
          </reference>
        </references>
      </pivotArea>
    </chartFormat>
    <chartFormat chart="0" format="9">
      <pivotArea type="data" outline="0" fieldPosition="0">
        <references count="2">
          <reference field="4294967294" count="1" selected="0">
            <x v="0"/>
          </reference>
          <reference field="1" count="1" selected="0">
            <x v="1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4:B34" firstHeaderRow="1" firstDataRow="1" firstDataCol="1"/>
  <pivotFields count="19">
    <pivotField showAll="0">
      <items count="31">
        <item x="0"/>
        <item x="1"/>
        <item x="2"/>
        <item x="3"/>
        <item x="4"/>
        <item x="5"/>
        <item x="6"/>
        <item x="7"/>
        <item x="8"/>
        <item x="9"/>
        <item x="10"/>
        <item x="11"/>
        <item x="12"/>
        <item x="13"/>
        <item x="14"/>
        <item x="15"/>
        <item x="18"/>
        <item x="17"/>
        <item x="16"/>
        <item x="19"/>
        <item x="20"/>
        <item x="21"/>
        <item x="22"/>
        <item x="23"/>
        <item x="24"/>
        <item x="25"/>
        <item x="26"/>
        <item x="27"/>
        <item x="28"/>
        <item x="29"/>
        <item t="default"/>
      </items>
    </pivotField>
    <pivotField axis="axisRow" showAll="0" sortType="ascending">
      <items count="155">
        <item h="1" x="81"/>
        <item h="1" x="32"/>
        <item h="1" x="6"/>
        <item h="1" x="7"/>
        <item x="140"/>
        <item h="1" x="8"/>
        <item h="1" x="125"/>
        <item h="1" x="124"/>
        <item h="1" x="3"/>
        <item h="1" x="4"/>
        <item h="1" x="5"/>
        <item h="1" x="60"/>
        <item h="1" x="56"/>
        <item h="1" x="108"/>
        <item h="1" x="100"/>
        <item h="1" x="109"/>
        <item x="135"/>
        <item h="1" x="34"/>
        <item h="1" x="147"/>
        <item h="1" x="119"/>
        <item h="1" x="121"/>
        <item h="1" x="110"/>
        <item h="1" x="112"/>
        <item h="1" x="152"/>
        <item h="1" x="145"/>
        <item h="1" x="22"/>
        <item x="134"/>
        <item h="1" x="43"/>
        <item h="1" x="123"/>
        <item h="1" x="122"/>
        <item h="1" x="16"/>
        <item h="1" x="18"/>
        <item h="1" x="90"/>
        <item x="136"/>
        <item h="1" x="9"/>
        <item h="1" x="66"/>
        <item h="1" x="30"/>
        <item h="1" x="55"/>
        <item h="1" x="97"/>
        <item h="1" x="96"/>
        <item h="1" x="29"/>
        <item h="1" x="74"/>
        <item h="1" x="46"/>
        <item x="133"/>
        <item h="1" x="23"/>
        <item h="1" x="85"/>
        <item h="1" x="49"/>
        <item h="1" x="57"/>
        <item h="1" x="106"/>
        <item h="1" x="41"/>
        <item h="1" x="13"/>
        <item h="1" x="80"/>
        <item h="1" x="42"/>
        <item h="1" x="91"/>
        <item h="1" x="78"/>
        <item h="1" x="61"/>
        <item h="1" x="15"/>
        <item h="1" x="68"/>
        <item h="1" x="17"/>
        <item h="1" x="44"/>
        <item h="1" x="52"/>
        <item h="1" x="50"/>
        <item h="1" x="117"/>
        <item h="1" x="48"/>
        <item h="1" x="132"/>
        <item h="1" x="105"/>
        <item h="1" x="54"/>
        <item h="1" x="79"/>
        <item h="1" x="142"/>
        <item h="1" x="116"/>
        <item h="1" x="67"/>
        <item h="1" x="87"/>
        <item h="1" x="118"/>
        <item h="1" x="69"/>
        <item h="1" x="70"/>
        <item h="1" x="146"/>
        <item h="1" x="63"/>
        <item h="1" x="26"/>
        <item h="1" x="0"/>
        <item h="1" x="36"/>
        <item h="1" x="107"/>
        <item h="1" x="143"/>
        <item x="141"/>
        <item h="1" x="12"/>
        <item h="1" x="31"/>
        <item h="1" x="130"/>
        <item h="1" x="71"/>
        <item h="1" x="20"/>
        <item h="1" x="129"/>
        <item h="1" x="72"/>
        <item h="1" x="19"/>
        <item h="1" x="101"/>
        <item h="1" x="98"/>
        <item h="1" x="25"/>
        <item h="1" x="77"/>
        <item h="1" x="120"/>
        <item h="1" x="21"/>
        <item h="1" x="82"/>
        <item h="1" x="83"/>
        <item h="1" x="88"/>
        <item h="1" x="45"/>
        <item h="1" x="84"/>
        <item h="1" x="76"/>
        <item h="1" x="33"/>
        <item h="1" x="59"/>
        <item h="1" x="131"/>
        <item h="1" x="11"/>
        <item h="1" x="144"/>
        <item h="1" x="58"/>
        <item h="1" x="103"/>
        <item h="1" x="24"/>
        <item h="1" x="114"/>
        <item h="1" x="102"/>
        <item h="1" x="38"/>
        <item h="1" x="40"/>
        <item h="1" x="39"/>
        <item h="1" x="53"/>
        <item x="139"/>
        <item h="1" x="10"/>
        <item h="1" x="2"/>
        <item h="1" x="73"/>
        <item h="1" x="148"/>
        <item h="1" x="150"/>
        <item h="1" x="153"/>
        <item h="1" x="86"/>
        <item h="1" x="127"/>
        <item h="1" x="92"/>
        <item h="1" x="28"/>
        <item h="1" x="27"/>
        <item h="1" x="99"/>
        <item h="1" x="14"/>
        <item x="138"/>
        <item h="1" x="111"/>
        <item h="1" x="126"/>
        <item h="1" x="93"/>
        <item h="1" x="94"/>
        <item h="1" x="95"/>
        <item h="1" x="62"/>
        <item h="1" x="35"/>
        <item h="1" x="64"/>
        <item h="1" x="115"/>
        <item h="1" x="128"/>
        <item x="137"/>
        <item h="1" x="47"/>
        <item h="1" x="1"/>
        <item h="1" x="75"/>
        <item h="1" x="149"/>
        <item h="1" x="151"/>
        <item h="1" x="89"/>
        <item h="1" x="37"/>
        <item h="1" x="113"/>
        <item h="1" x="51"/>
        <item h="1" x="65"/>
        <item h="1" x="104"/>
        <item t="default"/>
      </items>
    </pivotField>
    <pivotField numFmtId="1" showAll="0"/>
    <pivotField numFmtId="164" showAll="0"/>
    <pivotField numFmtId="164" showAll="0"/>
    <pivotField dataField="1" numFmtId="9"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numFmtId="14" showAll="0"/>
  </pivotFields>
  <rowFields count="1">
    <field x="1"/>
  </rowFields>
  <rowItems count="10">
    <i>
      <x v="4"/>
    </i>
    <i>
      <x v="16"/>
    </i>
    <i>
      <x v="26"/>
    </i>
    <i>
      <x v="33"/>
    </i>
    <i>
      <x v="43"/>
    </i>
    <i>
      <x v="82"/>
    </i>
    <i>
      <x v="117"/>
    </i>
    <i>
      <x v="131"/>
    </i>
    <i>
      <x v="142"/>
    </i>
    <i t="grand">
      <x/>
    </i>
  </rowItems>
  <colItems count="1">
    <i/>
  </colItems>
  <dataFields count="1">
    <dataField name="Sum of Retention %" fld="5" baseField="0" baseItem="0"/>
  </dataFields>
  <chartFormats count="20">
    <chartFormat chart="0" format="0"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1" count="1" selected="0">
            <x v="4"/>
          </reference>
        </references>
      </pivotArea>
    </chartFormat>
    <chartFormat chart="9" format="13">
      <pivotArea type="data" outline="0" fieldPosition="0">
        <references count="2">
          <reference field="4294967294" count="1" selected="0">
            <x v="0"/>
          </reference>
          <reference field="1" count="1" selected="0">
            <x v="16"/>
          </reference>
        </references>
      </pivotArea>
    </chartFormat>
    <chartFormat chart="9" format="14">
      <pivotArea type="data" outline="0" fieldPosition="0">
        <references count="2">
          <reference field="4294967294" count="1" selected="0">
            <x v="0"/>
          </reference>
          <reference field="1" count="1" selected="0">
            <x v="26"/>
          </reference>
        </references>
      </pivotArea>
    </chartFormat>
    <chartFormat chart="9" format="15">
      <pivotArea type="data" outline="0" fieldPosition="0">
        <references count="2">
          <reference field="4294967294" count="1" selected="0">
            <x v="0"/>
          </reference>
          <reference field="1" count="1" selected="0">
            <x v="33"/>
          </reference>
        </references>
      </pivotArea>
    </chartFormat>
    <chartFormat chart="9" format="16">
      <pivotArea type="data" outline="0" fieldPosition="0">
        <references count="2">
          <reference field="4294967294" count="1" selected="0">
            <x v="0"/>
          </reference>
          <reference field="1" count="1" selected="0">
            <x v="43"/>
          </reference>
        </references>
      </pivotArea>
    </chartFormat>
    <chartFormat chart="9" format="17">
      <pivotArea type="data" outline="0" fieldPosition="0">
        <references count="2">
          <reference field="4294967294" count="1" selected="0">
            <x v="0"/>
          </reference>
          <reference field="1" count="1" selected="0">
            <x v="82"/>
          </reference>
        </references>
      </pivotArea>
    </chartFormat>
    <chartFormat chart="9" format="18">
      <pivotArea type="data" outline="0" fieldPosition="0">
        <references count="2">
          <reference field="4294967294" count="1" selected="0">
            <x v="0"/>
          </reference>
          <reference field="1" count="1" selected="0">
            <x v="117"/>
          </reference>
        </references>
      </pivotArea>
    </chartFormat>
    <chartFormat chart="9" format="19">
      <pivotArea type="data" outline="0" fieldPosition="0">
        <references count="2">
          <reference field="4294967294" count="1" selected="0">
            <x v="0"/>
          </reference>
          <reference field="1" count="1" selected="0">
            <x v="131"/>
          </reference>
        </references>
      </pivotArea>
    </chartFormat>
    <chartFormat chart="9" format="20">
      <pivotArea type="data" outline="0" fieldPosition="0">
        <references count="2">
          <reference field="4294967294" count="1" selected="0">
            <x v="0"/>
          </reference>
          <reference field="1" count="1" selected="0">
            <x v="142"/>
          </reference>
        </references>
      </pivotArea>
    </chartFormat>
    <chartFormat chart="0" format="1">
      <pivotArea type="data" outline="0" fieldPosition="0">
        <references count="2">
          <reference field="4294967294" count="1" selected="0">
            <x v="0"/>
          </reference>
          <reference field="1" count="1" selected="0">
            <x v="4"/>
          </reference>
        </references>
      </pivotArea>
    </chartFormat>
    <chartFormat chart="0" format="2">
      <pivotArea type="data" outline="0" fieldPosition="0">
        <references count="2">
          <reference field="4294967294" count="1" selected="0">
            <x v="0"/>
          </reference>
          <reference field="1" count="1" selected="0">
            <x v="16"/>
          </reference>
        </references>
      </pivotArea>
    </chartFormat>
    <chartFormat chart="0" format="3">
      <pivotArea type="data" outline="0" fieldPosition="0">
        <references count="2">
          <reference field="4294967294" count="1" selected="0">
            <x v="0"/>
          </reference>
          <reference field="1" count="1" selected="0">
            <x v="26"/>
          </reference>
        </references>
      </pivotArea>
    </chartFormat>
    <chartFormat chart="0" format="4">
      <pivotArea type="data" outline="0" fieldPosition="0">
        <references count="2">
          <reference field="4294967294" count="1" selected="0">
            <x v="0"/>
          </reference>
          <reference field="1" count="1" selected="0">
            <x v="33"/>
          </reference>
        </references>
      </pivotArea>
    </chartFormat>
    <chartFormat chart="0" format="5">
      <pivotArea type="data" outline="0" fieldPosition="0">
        <references count="2">
          <reference field="4294967294" count="1" selected="0">
            <x v="0"/>
          </reference>
          <reference field="1" count="1" selected="0">
            <x v="43"/>
          </reference>
        </references>
      </pivotArea>
    </chartFormat>
    <chartFormat chart="0" format="6">
      <pivotArea type="data" outline="0" fieldPosition="0">
        <references count="2">
          <reference field="4294967294" count="1" selected="0">
            <x v="0"/>
          </reference>
          <reference field="1" count="1" selected="0">
            <x v="82"/>
          </reference>
        </references>
      </pivotArea>
    </chartFormat>
    <chartFormat chart="0" format="7">
      <pivotArea type="data" outline="0" fieldPosition="0">
        <references count="2">
          <reference field="4294967294" count="1" selected="0">
            <x v="0"/>
          </reference>
          <reference field="1" count="1" selected="0">
            <x v="117"/>
          </reference>
        </references>
      </pivotArea>
    </chartFormat>
    <chartFormat chart="0" format="8">
      <pivotArea type="data" outline="0" fieldPosition="0">
        <references count="2">
          <reference field="4294967294" count="1" selected="0">
            <x v="0"/>
          </reference>
          <reference field="1" count="1" selected="0">
            <x v="131"/>
          </reference>
        </references>
      </pivotArea>
    </chartFormat>
    <chartFormat chart="0" format="9">
      <pivotArea type="data" outline="0" fieldPosition="0">
        <references count="2">
          <reference field="4294967294" count="1" selected="0">
            <x v="0"/>
          </reference>
          <reference field="1" count="1" selected="0">
            <x v="14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7" firstHeaderRow="0" firstDataRow="1" firstDataCol="1"/>
  <pivotFields count="19">
    <pivotField axis="axisRow" showAll="0">
      <items count="31">
        <item h="1" x="0"/>
        <item x="1"/>
        <item x="2"/>
        <item h="1" x="3"/>
        <item h="1" x="4"/>
        <item h="1" x="5"/>
        <item h="1" x="6"/>
        <item h="1" x="7"/>
        <item h="1" x="8"/>
        <item h="1" x="9"/>
        <item h="1" x="10"/>
        <item h="1" x="11"/>
        <item h="1" x="12"/>
        <item h="1" x="13"/>
        <item h="1" x="14"/>
        <item h="1" x="15"/>
        <item x="18"/>
        <item h="1" x="17"/>
        <item h="1" x="16"/>
        <item h="1" x="19"/>
        <item h="1" x="20"/>
        <item h="1" x="21"/>
        <item h="1" x="22"/>
        <item x="23"/>
        <item h="1" x="24"/>
        <item h="1" x="25"/>
        <item h="1" x="26"/>
        <item h="1" x="27"/>
        <item x="28"/>
        <item h="1" x="29"/>
        <item t="default"/>
      </items>
    </pivotField>
    <pivotField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numFmtId="1" showAll="0"/>
    <pivotField dataField="1" numFmtId="164" showAll="0"/>
    <pivotField dataField="1" numFmtId="164"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1">
    <field x="0"/>
  </rowFields>
  <rowItems count="6">
    <i>
      <x v="1"/>
    </i>
    <i>
      <x v="2"/>
    </i>
    <i>
      <x v="16"/>
    </i>
    <i>
      <x v="23"/>
    </i>
    <i>
      <x v="28"/>
    </i>
    <i t="grand">
      <x/>
    </i>
  </rowItems>
  <colFields count="1">
    <field x="-2"/>
  </colFields>
  <colItems count="2">
    <i>
      <x/>
    </i>
    <i i="1">
      <x v="1"/>
    </i>
  </colItems>
  <dataFields count="2">
    <dataField name="Average of Year Resale Value" fld="4" subtotal="average" baseField="0" baseItem="0"/>
    <dataField name="Average of Price" fld="3" subtotal="average" baseField="0" baseItem="0"/>
  </dataFields>
  <formats count="2">
    <format dxfId="3">
      <pivotArea dataOnly="0" outline="0" fieldPosition="0">
        <references count="1">
          <reference field="4294967294" count="1">
            <x v="0"/>
          </reference>
        </references>
      </pivotArea>
    </format>
    <format dxfId="2">
      <pivotArea dataOnly="0"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 cacheId="2"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States">
  <location ref="A3:B8" firstHeaderRow="1" firstDataRow="1" firstDataCol="1"/>
  <pivotFields count="12">
    <pivotField axis="axisRow" showAll="0" measureFilter="1" sortType="descending">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autoSortScope>
        <pivotArea dataOnly="0" outline="0" fieldPosition="0">
          <references count="1">
            <reference field="4294967294" count="1" selected="0">
              <x v="0"/>
            </reference>
          </references>
        </pivotArea>
      </autoSortScope>
    </pivotField>
    <pivotField showAll="0"/>
    <pivotField dataField="1" showAll="0">
      <items count="38">
        <item x="0"/>
        <item x="18"/>
        <item x="7"/>
        <item x="17"/>
        <item x="24"/>
        <item x="29"/>
        <item x="2"/>
        <item x="5"/>
        <item x="22"/>
        <item x="32"/>
        <item x="21"/>
        <item x="26"/>
        <item x="23"/>
        <item x="9"/>
        <item x="12"/>
        <item x="13"/>
        <item x="34"/>
        <item x="14"/>
        <item x="27"/>
        <item x="3"/>
        <item x="31"/>
        <item x="4"/>
        <item x="11"/>
        <item x="19"/>
        <item x="10"/>
        <item x="28"/>
        <item x="6"/>
        <item x="25"/>
        <item x="8"/>
        <item x="35"/>
        <item x="33"/>
        <item x="1"/>
        <item x="30"/>
        <item x="15"/>
        <item x="16"/>
        <item x="20"/>
        <item x="36"/>
        <item t="default"/>
      </items>
    </pivotField>
    <pivotField showAll="0"/>
    <pivotField showAll="0"/>
    <pivotField showAll="0"/>
    <pivotField showAll="0"/>
    <pivotField showAll="0"/>
    <pivotField showAll="0"/>
    <pivotField showAll="0"/>
    <pivotField showAll="0"/>
    <pivotField showAll="0"/>
  </pivotFields>
  <rowFields count="1">
    <field x="0"/>
  </rowFields>
  <rowItems count="5">
    <i>
      <x v="20"/>
    </i>
    <i>
      <x v="16"/>
    </i>
    <i>
      <x v="15"/>
    </i>
    <i>
      <x v="30"/>
    </i>
    <i>
      <x v="1"/>
    </i>
  </rowItems>
  <colItems count="1">
    <i/>
  </colItems>
  <dataFields count="1">
    <dataField name="Cases" fld="2" baseField="0" baseItem="0"/>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000000-0007-0000-0700-000002000000}" name="PivotTable6" cacheId="2"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States">
  <location ref="A12:B17" firstHeaderRow="1" firstDataRow="1" firstDataCol="1"/>
  <pivotFields count="12">
    <pivotField axis="axisRow" showAll="0" measureFilter="1" nonAutoSortDefault="1">
      <items count="38">
        <item x="7"/>
        <item x="18"/>
        <item x="2"/>
        <item x="1"/>
        <item x="28"/>
        <item x="36"/>
        <item x="35"/>
        <item x="34"/>
        <item x="33"/>
        <item x="32"/>
        <item x="31"/>
        <item x="30"/>
        <item x="29"/>
        <item x="27"/>
        <item x="26"/>
        <item x="25"/>
        <item x="24"/>
        <item x="23"/>
        <item x="22"/>
        <item x="21"/>
        <item x="20"/>
        <item x="19"/>
        <item x="17"/>
        <item x="16"/>
        <item x="15"/>
        <item x="14"/>
        <item x="13"/>
        <item x="12"/>
        <item x="11"/>
        <item x="10"/>
        <item x="9"/>
        <item x="8"/>
        <item x="6"/>
        <item x="5"/>
        <item x="4"/>
        <item x="3"/>
        <item x="0"/>
        <item t="default"/>
      </items>
    </pivotField>
    <pivotField showAll="0"/>
    <pivotField showAll="0"/>
    <pivotField showAll="0"/>
    <pivotField showAll="0">
      <items count="38">
        <item x="0"/>
        <item x="18"/>
        <item x="7"/>
        <item x="17"/>
        <item x="24"/>
        <item x="29"/>
        <item x="2"/>
        <item x="5"/>
        <item x="22"/>
        <item x="32"/>
        <item x="21"/>
        <item x="23"/>
        <item x="26"/>
        <item x="9"/>
        <item x="12"/>
        <item x="13"/>
        <item x="34"/>
        <item x="14"/>
        <item x="27"/>
        <item x="3"/>
        <item x="31"/>
        <item x="4"/>
        <item x="11"/>
        <item x="19"/>
        <item x="10"/>
        <item x="28"/>
        <item x="6"/>
        <item x="25"/>
        <item x="8"/>
        <item x="35"/>
        <item x="33"/>
        <item x="1"/>
        <item x="30"/>
        <item x="15"/>
        <item x="16"/>
        <item x="20"/>
        <item x="36"/>
        <item t="default"/>
      </items>
    </pivotField>
    <pivotField showAll="0"/>
    <pivotField showAll="0"/>
    <pivotField dataField="1" showAll="0">
      <items count="35">
        <item x="21"/>
        <item x="25"/>
        <item x="22"/>
        <item x="18"/>
        <item x="19"/>
        <item x="31"/>
        <item x="11"/>
        <item x="14"/>
        <item x="20"/>
        <item x="8"/>
        <item x="0"/>
        <item x="15"/>
        <item x="32"/>
        <item x="28"/>
        <item x="24"/>
        <item x="27"/>
        <item x="13"/>
        <item x="3"/>
        <item x="12"/>
        <item x="6"/>
        <item x="17"/>
        <item x="4"/>
        <item x="10"/>
        <item x="5"/>
        <item x="9"/>
        <item x="29"/>
        <item x="30"/>
        <item x="23"/>
        <item x="26"/>
        <item x="1"/>
        <item x="2"/>
        <item x="16"/>
        <item x="7"/>
        <item x="33"/>
        <item t="default"/>
      </items>
    </pivotField>
    <pivotField showAll="0"/>
    <pivotField showAll="0"/>
    <pivotField showAll="0"/>
    <pivotField showAll="0"/>
  </pivotFields>
  <rowFields count="1">
    <field x="0"/>
  </rowFields>
  <rowItems count="5">
    <i>
      <x/>
    </i>
    <i>
      <x v="1"/>
    </i>
    <i>
      <x v="2"/>
    </i>
    <i>
      <x v="3"/>
    </i>
    <i>
      <x v="4"/>
    </i>
  </rowItems>
  <colItems count="1">
    <i/>
  </colItems>
  <dataFields count="1">
    <dataField name="Recovered %" fld="7" baseField="0" baseItem="0"/>
  </dataField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Table4" cacheId="2"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States">
  <location ref="C3:D8" firstHeaderRow="1" firstDataRow="1" firstDataCol="1"/>
  <pivotFields count="12">
    <pivotField axis="axisRow" showAll="0" measureFilter="1">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showAll="0"/>
    <pivotField dataField="1" showAll="0">
      <items count="38">
        <item x="0"/>
        <item x="18"/>
        <item x="7"/>
        <item x="17"/>
        <item x="24"/>
        <item x="29"/>
        <item x="2"/>
        <item x="5"/>
        <item x="22"/>
        <item x="32"/>
        <item x="21"/>
        <item x="26"/>
        <item x="23"/>
        <item x="9"/>
        <item x="12"/>
        <item x="13"/>
        <item x="34"/>
        <item x="14"/>
        <item x="27"/>
        <item x="3"/>
        <item x="31"/>
        <item x="4"/>
        <item x="11"/>
        <item x="19"/>
        <item x="10"/>
        <item x="28"/>
        <item x="6"/>
        <item x="25"/>
        <item x="8"/>
        <item x="35"/>
        <item x="33"/>
        <item x="1"/>
        <item x="30"/>
        <item x="15"/>
        <item x="16"/>
        <item x="20"/>
        <item x="36"/>
        <item t="default"/>
      </items>
    </pivotField>
    <pivotField showAll="0"/>
    <pivotField showAll="0"/>
    <pivotField showAll="0"/>
    <pivotField showAll="0"/>
    <pivotField showAll="0"/>
    <pivotField showAll="0"/>
    <pivotField showAll="0"/>
    <pivotField showAll="0"/>
    <pivotField showAll="0"/>
  </pivotFields>
  <rowFields count="1">
    <field x="0"/>
  </rowFields>
  <rowItems count="5">
    <i>
      <x/>
    </i>
    <i>
      <x v="7"/>
    </i>
    <i>
      <x v="17"/>
    </i>
    <i>
      <x v="18"/>
    </i>
    <i>
      <x v="36"/>
    </i>
  </rowItems>
  <colItems count="1">
    <i/>
  </colItems>
  <dataFields count="1">
    <dataField name="Cases" fld="2" baseField="0" baseItem="0"/>
  </dataFields>
  <pivotTableStyleInfo name="PivotStyleLight16" showRowHeaders="1" showColHeaders="1" showRowStripes="0" showColStripes="0" showLastColumn="1"/>
  <filters count="1">
    <filter fld="0"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000000-0007-0000-0700-000003000000}" name="PivotTable7" cacheId="2"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States">
  <location ref="C12:D18" firstHeaderRow="1" firstDataRow="1" firstDataCol="1"/>
  <pivotFields count="12">
    <pivotField axis="axisRow" showAll="0" measureFilter="1" sortType="descending">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n="Death" x="3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items count="35">
        <item x="21"/>
        <item x="25"/>
        <item x="22"/>
        <item x="18"/>
        <item x="19"/>
        <item x="31"/>
        <item x="11"/>
        <item x="14"/>
        <item x="20"/>
        <item x="8"/>
        <item x="0"/>
        <item x="15"/>
        <item x="32"/>
        <item x="28"/>
        <item x="24"/>
        <item x="27"/>
        <item x="13"/>
        <item x="3"/>
        <item x="12"/>
        <item x="6"/>
        <item x="17"/>
        <item x="4"/>
        <item x="10"/>
        <item x="5"/>
        <item x="9"/>
        <item x="29"/>
        <item x="30"/>
        <item x="23"/>
        <item x="26"/>
        <item x="1"/>
        <item x="2"/>
        <item x="16"/>
        <item x="7"/>
        <item x="33"/>
        <item t="default"/>
      </items>
    </pivotField>
    <pivotField showAll="0"/>
    <pivotField showAll="0"/>
    <pivotField showAll="0"/>
    <pivotField showAll="0"/>
  </pivotFields>
  <rowFields count="1">
    <field x="0"/>
  </rowFields>
  <rowItems count="6">
    <i>
      <x v="21"/>
    </i>
    <i>
      <x v="20"/>
    </i>
    <i>
      <x v="24"/>
    </i>
    <i>
      <x v="27"/>
    </i>
    <i>
      <x v="23"/>
    </i>
    <i>
      <x v="36"/>
    </i>
  </rowItems>
  <colItems count="1">
    <i/>
  </colItems>
  <dataFields count="1">
    <dataField name="Recovered %" fld="7" baseField="0" baseItem="0"/>
  </dataFields>
  <pivotTableStyleInfo name="PivotStyleLight16" showRowHeaders="1" showColHeaders="1" showRowStripes="0" showColStripes="0" showLastColumn="1"/>
  <filters count="1">
    <filter fld="0" type="count" evalOrder="-1" id="2" iMeasureFld="0">
      <autoFilter ref="A1">
        <filterColumn colId="0">
          <top10 top="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th_Avg" xr10:uid="{00000000-0013-0000-FFFF-FFFF01000000}" sourceName="Death Avg">
  <pivotTables>
    <pivotTable tabId="1" name="PivotTable9"/>
  </pivotTables>
  <data>
    <tabular pivotCacheId="5793573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harge_Avg" xr10:uid="{00000000-0013-0000-FFFF-FFFF02000000}" sourceName="Discharge Avg">
  <pivotTables>
    <pivotTable tabId="1" name="PivotTable10"/>
  </pivotTables>
  <data>
    <tabular pivotCacheId="5793573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UTs" xr10:uid="{00000000-0013-0000-FFFF-FFFF03000000}" sourceName="State/UTs">
  <pivotTables>
    <pivotTable tabId="1" name="PivotTable9"/>
  </pivotTables>
  <data>
    <tabular pivotCacheId="57935738">
      <items count="3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0000000-0013-0000-FFFF-FFFF04000000}" sourceName="Manufacturer">
  <pivotTables>
    <pivotTable tabId="3" name="PivotTable1"/>
  </pivotTables>
  <data>
    <tabular pivotCacheId="1190713670">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00000000-0013-0000-FFFF-FFFF05000000}" sourceName="Model">
  <pivotTables>
    <pivotTable tabId="3" name="PivotTable2"/>
    <pivotTable tabId="3" name="PivotTable3"/>
    <pivotTable tabId="3" name="PivotTable4"/>
  </pivotTables>
  <data>
    <tabular pivotCacheId="1190713670">
      <items count="154">
        <i x="81"/>
        <i x="32"/>
        <i x="6"/>
        <i x="7"/>
        <i x="140" s="1"/>
        <i x="8"/>
        <i x="125"/>
        <i x="124"/>
        <i x="3"/>
        <i x="4"/>
        <i x="5"/>
        <i x="60"/>
        <i x="56"/>
        <i x="108"/>
        <i x="100"/>
        <i x="109"/>
        <i x="135" s="1"/>
        <i x="34"/>
        <i x="147"/>
        <i x="119"/>
        <i x="121"/>
        <i x="110"/>
        <i x="112"/>
        <i x="152"/>
        <i x="145"/>
        <i x="22"/>
        <i x="134" s="1"/>
        <i x="43"/>
        <i x="123"/>
        <i x="122"/>
        <i x="16"/>
        <i x="18"/>
        <i x="90"/>
        <i x="136" s="1"/>
        <i x="9"/>
        <i x="66"/>
        <i x="30"/>
        <i x="55"/>
        <i x="97"/>
        <i x="96"/>
        <i x="29"/>
        <i x="74"/>
        <i x="46"/>
        <i x="133" s="1"/>
        <i x="23"/>
        <i x="85"/>
        <i x="49"/>
        <i x="57"/>
        <i x="106"/>
        <i x="41"/>
        <i x="13"/>
        <i x="80"/>
        <i x="42"/>
        <i x="91"/>
        <i x="78"/>
        <i x="61"/>
        <i x="15"/>
        <i x="68"/>
        <i x="17"/>
        <i x="44"/>
        <i x="52"/>
        <i x="50"/>
        <i x="117"/>
        <i x="48"/>
        <i x="132"/>
        <i x="105"/>
        <i x="54"/>
        <i x="79"/>
        <i x="142"/>
        <i x="116"/>
        <i x="67"/>
        <i x="87"/>
        <i x="118"/>
        <i x="69"/>
        <i x="70"/>
        <i x="146"/>
        <i x="63"/>
        <i x="26"/>
        <i x="0"/>
        <i x="36"/>
        <i x="107"/>
        <i x="143"/>
        <i x="141" s="1"/>
        <i x="12"/>
        <i x="31"/>
        <i x="130"/>
        <i x="71"/>
        <i x="20"/>
        <i x="129"/>
        <i x="72"/>
        <i x="19"/>
        <i x="101"/>
        <i x="98"/>
        <i x="25"/>
        <i x="77"/>
        <i x="120"/>
        <i x="21"/>
        <i x="82"/>
        <i x="83"/>
        <i x="88"/>
        <i x="45"/>
        <i x="84"/>
        <i x="76"/>
        <i x="33"/>
        <i x="59"/>
        <i x="131"/>
        <i x="11"/>
        <i x="144"/>
        <i x="58"/>
        <i x="103"/>
        <i x="24"/>
        <i x="114"/>
        <i x="102"/>
        <i x="38"/>
        <i x="40"/>
        <i x="39"/>
        <i x="53"/>
        <i x="139" s="1"/>
        <i x="10"/>
        <i x="2"/>
        <i x="73"/>
        <i x="148"/>
        <i x="150"/>
        <i x="153"/>
        <i x="86"/>
        <i x="127"/>
        <i x="92"/>
        <i x="28"/>
        <i x="27"/>
        <i x="99"/>
        <i x="14"/>
        <i x="138" s="1"/>
        <i x="111"/>
        <i x="126"/>
        <i x="93"/>
        <i x="94"/>
        <i x="95"/>
        <i x="62"/>
        <i x="35"/>
        <i x="64"/>
        <i x="115"/>
        <i x="128"/>
        <i x="137" s="1"/>
        <i x="47"/>
        <i x="1"/>
        <i x="75"/>
        <i x="149"/>
        <i x="151"/>
        <i x="89"/>
        <i x="37"/>
        <i x="113"/>
        <i x="51"/>
        <i x="65"/>
        <i x="104"/>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e" xr10:uid="{00000000-0013-0000-FFFF-FFFF06000000}" sourceName="Zone">
  <pivotTables>
    <pivotTable tabId="1" name="PivotTable11"/>
  </pivotTables>
  <data>
    <tabular pivotCacheId="57935738">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ath Avg chart" xr10:uid="{00000000-0014-0000-FFFF-FFFF01000000}" cache="Slicer_Death_Avg" caption="Death Avg" rowHeight="241300"/>
  <slicer name="Discharge Avg chart" xr10:uid="{00000000-0014-0000-FFFF-FFFF02000000}" cache="Slicer_Discharge_Avg" caption="Discharge Avg" rowHeight="241300"/>
  <slicer name="State/UTs charts" xr10:uid="{00000000-0014-0000-FFFF-FFFF03000000}" cache="Slicer_State_UTs" caption="State/UTs" startItem="27" rowHeight="241300"/>
  <slicer name="Zone" xr10:uid="{00000000-0014-0000-FFFF-FFFF04000000}" cache="Slicer_Zone" caption="Zon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ath Avg chart 1" xr10:uid="{00000000-0014-0000-FFFF-FFFF05000000}" cache="Slicer_Death_Avg" caption="Death Average (Average value = 1.28)" columnCount="2" rowHeight="241300"/>
  <slicer name="Discharge Avg chart 1" xr10:uid="{00000000-0014-0000-FFFF-FFFF06000000}" cache="Slicer_Discharge_Avg" caption="Recovery Average (Average Value = 98.36)" columnCount="2" rowHeight="241300"/>
  <slicer name="State/UTs charts 1" xr10:uid="{00000000-0014-0000-FFFF-FFFF07000000}" cache="Slicer_State_UTs" caption="State/UTs" rowHeight="241300"/>
  <slicer name="Zone 1" xr10:uid="{00000000-0014-0000-FFFF-FFFF08000000}" cache="Slicer_Zone" caption="Zon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00000000-0014-0000-FFFF-FFFF09000000}" cache="Slicer_Manufacturer" caption="Manufacturer" startItem="22" rowHeight="241300"/>
  <slicer name="Model" xr10:uid="{00000000-0014-0000-FFFF-FFFF0A000000}" cache="Slicer_Model" caption="Model"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0000000-0014-0000-FFFF-FFFF0B000000}" cache="Slicer_Manufacturer" caption="Manufacturer" startItem="20" style="SlicerStyleLight3" rowHeight="241300"/>
  <slicer name="Model 1" xr10:uid="{00000000-0014-0000-FFFF-FFFF0C000000}" cache="Slicer_Model" caption="Model"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56" totalsRowShown="0" headerRowDxfId="23" headerRowCellStyle="60% - Accent1">
  <autoFilter ref="A1:S156" xr:uid="{00000000-0009-0000-0100-000001000000}"/>
  <tableColumns count="19">
    <tableColumn id="2" xr3:uid="{00000000-0010-0000-0000-000002000000}" name="Manufacturer" dataDxfId="22" dataCellStyle="60% - Accent2"/>
    <tableColumn id="1" xr3:uid="{00000000-0010-0000-0000-000001000000}" name="Model" dataDxfId="21" dataCellStyle="60% - Accent6"/>
    <tableColumn id="4" xr3:uid="{00000000-0010-0000-0000-000004000000}" name="Unit Sales" dataDxfId="20"/>
    <tableColumn id="5" xr3:uid="{00000000-0010-0000-0000-000005000000}" name="Price" dataDxfId="19"/>
    <tableColumn id="6" xr3:uid="{00000000-0010-0000-0000-000006000000}" name="Year Resale Value" dataDxfId="18"/>
    <tableColumn id="7" xr3:uid="{00000000-0010-0000-0000-000007000000}" name="Retention %" dataDxfId="17">
      <calculatedColumnFormula>SUM(E2/D2)</calculatedColumnFormula>
    </tableColumn>
    <tableColumn id="8" xr3:uid="{00000000-0010-0000-0000-000008000000}" name="Retention Value" dataDxfId="16">
      <calculatedColumnFormula>IF(F2&gt;69%, "GOOD", "POOR")</calculatedColumnFormula>
    </tableColumn>
    <tableColumn id="9" xr3:uid="{00000000-0010-0000-0000-000009000000}" name="Engine Size" dataDxfId="15"/>
    <tableColumn id="10" xr3:uid="{00000000-0010-0000-0000-00000A000000}" name="Horsepower" dataDxfId="14"/>
    <tableColumn id="11" xr3:uid="{00000000-0010-0000-0000-00000B000000}" name="HP Level" dataDxfId="13">
      <calculatedColumnFormula array="1">_xlfn.IFS(I2&gt;299,"High HP",I2&gt;99,"Medium HP",I2&lt;100,"Low HP")</calculatedColumnFormula>
    </tableColumn>
    <tableColumn id="3" xr3:uid="{00000000-0010-0000-0000-000003000000}" name="Vehicle_type" dataDxfId="12"/>
    <tableColumn id="17" xr3:uid="{00000000-0010-0000-0000-000011000000}" name="Fuel Efficiency" dataDxfId="11"/>
    <tableColumn id="19" xr3:uid="{00000000-0010-0000-0000-000013000000}" name="Power Perf Factor" dataDxfId="10"/>
    <tableColumn id="12" xr3:uid="{00000000-0010-0000-0000-00000C000000}" name="Wheelbase" dataDxfId="9"/>
    <tableColumn id="13" xr3:uid="{00000000-0010-0000-0000-00000D000000}" name="Width" dataDxfId="8"/>
    <tableColumn id="14" xr3:uid="{00000000-0010-0000-0000-00000E000000}" name="Length" dataDxfId="7"/>
    <tableColumn id="15" xr3:uid="{00000000-0010-0000-0000-00000F000000}" name="Curb Weight" dataDxfId="6"/>
    <tableColumn id="16" xr3:uid="{00000000-0010-0000-0000-000010000000}" name="Fuel Capacity" dataDxfId="5"/>
    <tableColumn id="18" xr3:uid="{00000000-0010-0000-0000-000012000000}"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microsoft.com/office/2007/relationships/slicer" Target="../slicers/slicer3.xml"/><Relationship Id="rId5" Type="http://schemas.openxmlformats.org/officeDocument/2006/relationships/drawing" Target="../drawings/drawing3.xml"/><Relationship Id="rId4" Type="http://schemas.openxmlformats.org/officeDocument/2006/relationships/pivotTable" Target="../pivotTables/pivotTable18.xml"/></Relationships>
</file>

<file path=xl/worksheets/_rels/sheet6.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1.xml"/><Relationship Id="rId2" Type="http://schemas.openxmlformats.org/officeDocument/2006/relationships/pivotTable" Target="../pivotTables/pivotTable20.xml"/><Relationship Id="rId1" Type="http://schemas.openxmlformats.org/officeDocument/2006/relationships/pivotTable" Target="../pivotTables/pivotTable19.xml"/><Relationship Id="rId4"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workbookViewId="0">
      <selection sqref="A1:L37"/>
    </sheetView>
  </sheetViews>
  <sheetFormatPr defaultRowHeight="14.4" x14ac:dyDescent="0.3"/>
  <cols>
    <col min="1" max="1" width="19.33203125" bestFit="1" customWidth="1"/>
    <col min="2" max="2" width="8.33203125" customWidth="1"/>
    <col min="3" max="3" width="12.6640625" bestFit="1" customWidth="1"/>
    <col min="4" max="4" width="7.6640625" bestFit="1" customWidth="1"/>
    <col min="5" max="5" width="12.6640625" bestFit="1" customWidth="1"/>
    <col min="6" max="6" width="8.44140625" bestFit="1" customWidth="1"/>
    <col min="7" max="7" width="14" bestFit="1" customWidth="1"/>
    <col min="8" max="8" width="17.6640625" bestFit="1" customWidth="1"/>
    <col min="9" max="9" width="16.109375" bestFit="1" customWidth="1"/>
    <col min="10" max="10" width="13.6640625" bestFit="1" customWidth="1"/>
    <col min="11" max="11" width="13.33203125" bestFit="1" customWidth="1"/>
    <col min="12" max="12" width="12.44140625" bestFit="1" customWidth="1"/>
  </cols>
  <sheetData>
    <row r="1" spans="1:12" ht="18" x14ac:dyDescent="0.35">
      <c r="A1" s="1" t="s">
        <v>53</v>
      </c>
      <c r="B1" s="1" t="s">
        <v>52</v>
      </c>
      <c r="C1" s="1" t="s">
        <v>51</v>
      </c>
      <c r="D1" s="1" t="s">
        <v>50</v>
      </c>
      <c r="E1" s="1" t="s">
        <v>49</v>
      </c>
      <c r="F1" s="1" t="s">
        <v>48</v>
      </c>
      <c r="G1" s="1" t="s">
        <v>47</v>
      </c>
      <c r="H1" s="1" t="s">
        <v>46</v>
      </c>
      <c r="I1" s="1" t="s">
        <v>45</v>
      </c>
      <c r="J1" s="1" t="s">
        <v>44</v>
      </c>
      <c r="K1" s="1" t="s">
        <v>43</v>
      </c>
      <c r="L1" s="1" t="s">
        <v>42</v>
      </c>
    </row>
    <row r="2" spans="1:12" x14ac:dyDescent="0.3">
      <c r="A2" t="s">
        <v>41</v>
      </c>
      <c r="B2" t="s">
        <v>8</v>
      </c>
      <c r="C2">
        <v>7670</v>
      </c>
      <c r="D2">
        <v>7</v>
      </c>
      <c r="E2">
        <v>7534</v>
      </c>
      <c r="F2">
        <v>129</v>
      </c>
      <c r="G2">
        <v>0.09</v>
      </c>
      <c r="H2">
        <v>98.23</v>
      </c>
      <c r="I2" t="s">
        <v>0</v>
      </c>
      <c r="J2">
        <v>1.68</v>
      </c>
      <c r="K2" t="s">
        <v>3</v>
      </c>
      <c r="L2">
        <v>399001</v>
      </c>
    </row>
    <row r="3" spans="1:12" x14ac:dyDescent="0.3">
      <c r="A3" t="s">
        <v>40</v>
      </c>
      <c r="B3" t="s">
        <v>8</v>
      </c>
      <c r="C3">
        <v>2069770</v>
      </c>
      <c r="D3">
        <v>3128</v>
      </c>
      <c r="E3">
        <v>2052230</v>
      </c>
      <c r="F3">
        <v>14412</v>
      </c>
      <c r="G3">
        <v>0.15</v>
      </c>
      <c r="H3">
        <v>99.15</v>
      </c>
      <c r="I3" t="s">
        <v>3</v>
      </c>
      <c r="J3">
        <v>0.7</v>
      </c>
      <c r="K3" t="s">
        <v>0</v>
      </c>
      <c r="L3">
        <v>91702478</v>
      </c>
    </row>
    <row r="4" spans="1:12" x14ac:dyDescent="0.3">
      <c r="A4" t="s">
        <v>39</v>
      </c>
      <c r="B4" t="s">
        <v>1</v>
      </c>
      <c r="C4">
        <v>55216</v>
      </c>
      <c r="D4">
        <v>42</v>
      </c>
      <c r="E4">
        <v>54894</v>
      </c>
      <c r="F4">
        <v>280</v>
      </c>
      <c r="G4">
        <v>0.08</v>
      </c>
      <c r="H4">
        <v>99.42</v>
      </c>
      <c r="I4" t="s">
        <v>3</v>
      </c>
      <c r="J4">
        <v>0.51</v>
      </c>
      <c r="K4" t="s">
        <v>0</v>
      </c>
      <c r="L4">
        <v>1711947</v>
      </c>
    </row>
    <row r="5" spans="1:12" x14ac:dyDescent="0.3">
      <c r="A5" t="s">
        <v>38</v>
      </c>
      <c r="B5" t="s">
        <v>1</v>
      </c>
      <c r="C5">
        <v>613784</v>
      </c>
      <c r="D5">
        <v>3272</v>
      </c>
      <c r="E5">
        <v>604465</v>
      </c>
      <c r="F5">
        <v>6047</v>
      </c>
      <c r="G5">
        <v>0.53</v>
      </c>
      <c r="H5">
        <v>98.48</v>
      </c>
      <c r="I5" t="s">
        <v>3</v>
      </c>
      <c r="J5">
        <v>0.99</v>
      </c>
      <c r="K5" t="s">
        <v>0</v>
      </c>
      <c r="L5">
        <v>35998752</v>
      </c>
    </row>
    <row r="6" spans="1:12" x14ac:dyDescent="0.3">
      <c r="A6" t="s">
        <v>37</v>
      </c>
      <c r="B6" t="s">
        <v>1</v>
      </c>
      <c r="C6">
        <v>726153</v>
      </c>
      <c r="D6">
        <v>29</v>
      </c>
      <c r="E6">
        <v>716462</v>
      </c>
      <c r="F6">
        <v>9662</v>
      </c>
      <c r="G6">
        <v>0</v>
      </c>
      <c r="H6">
        <v>98.67</v>
      </c>
      <c r="I6" t="s">
        <v>3</v>
      </c>
      <c r="J6">
        <v>1.33</v>
      </c>
      <c r="K6" t="s">
        <v>3</v>
      </c>
      <c r="L6">
        <v>128500364</v>
      </c>
    </row>
    <row r="7" spans="1:12" x14ac:dyDescent="0.3">
      <c r="A7" t="s">
        <v>36</v>
      </c>
      <c r="B7" t="s">
        <v>4</v>
      </c>
      <c r="C7">
        <v>65380</v>
      </c>
      <c r="D7">
        <v>24</v>
      </c>
      <c r="E7">
        <v>64536</v>
      </c>
      <c r="F7">
        <v>820</v>
      </c>
      <c r="G7">
        <v>0.04</v>
      </c>
      <c r="H7">
        <v>98.71</v>
      </c>
      <c r="I7" t="s">
        <v>3</v>
      </c>
      <c r="J7">
        <v>1.25</v>
      </c>
      <c r="K7" t="s">
        <v>0</v>
      </c>
      <c r="L7">
        <v>1158040</v>
      </c>
    </row>
    <row r="8" spans="1:12" x14ac:dyDescent="0.3">
      <c r="A8" t="s">
        <v>35</v>
      </c>
      <c r="B8" t="s">
        <v>1</v>
      </c>
      <c r="C8">
        <v>1006326</v>
      </c>
      <c r="D8">
        <v>230</v>
      </c>
      <c r="E8">
        <v>992508</v>
      </c>
      <c r="F8">
        <v>13588</v>
      </c>
      <c r="G8">
        <v>0.02</v>
      </c>
      <c r="H8">
        <v>98.63</v>
      </c>
      <c r="I8" t="s">
        <v>3</v>
      </c>
      <c r="J8">
        <v>1.35</v>
      </c>
      <c r="K8" t="s">
        <v>3</v>
      </c>
      <c r="L8">
        <v>32199722</v>
      </c>
    </row>
    <row r="9" spans="1:12" x14ac:dyDescent="0.3">
      <c r="A9" t="s">
        <v>34</v>
      </c>
      <c r="B9" t="s">
        <v>12</v>
      </c>
      <c r="C9">
        <v>10682</v>
      </c>
      <c r="D9">
        <v>0</v>
      </c>
      <c r="E9">
        <v>10678</v>
      </c>
      <c r="F9">
        <v>4</v>
      </c>
      <c r="G9">
        <v>0</v>
      </c>
      <c r="H9">
        <v>99.96</v>
      </c>
      <c r="I9" t="s">
        <v>3</v>
      </c>
      <c r="J9">
        <v>0.04</v>
      </c>
      <c r="K9" t="s">
        <v>0</v>
      </c>
      <c r="L9">
        <v>773997</v>
      </c>
    </row>
    <row r="10" spans="1:12" x14ac:dyDescent="0.3">
      <c r="A10" t="s">
        <v>33</v>
      </c>
      <c r="B10" t="s">
        <v>4</v>
      </c>
      <c r="C10">
        <v>1440388</v>
      </c>
      <c r="D10">
        <v>361</v>
      </c>
      <c r="E10">
        <v>1414934</v>
      </c>
      <c r="F10">
        <v>25093</v>
      </c>
      <c r="G10">
        <v>0.03</v>
      </c>
      <c r="H10">
        <v>98.23</v>
      </c>
      <c r="I10" t="s">
        <v>0</v>
      </c>
      <c r="J10">
        <v>1.74</v>
      </c>
      <c r="K10" t="s">
        <v>3</v>
      </c>
      <c r="L10">
        <v>19301096</v>
      </c>
    </row>
    <row r="11" spans="1:12" x14ac:dyDescent="0.3">
      <c r="A11" t="s">
        <v>32</v>
      </c>
      <c r="B11" t="s">
        <v>12</v>
      </c>
      <c r="C11">
        <v>178467</v>
      </c>
      <c r="D11">
        <v>263</v>
      </c>
      <c r="E11">
        <v>174830</v>
      </c>
      <c r="F11">
        <v>3374</v>
      </c>
      <c r="G11">
        <v>0.15</v>
      </c>
      <c r="H11">
        <v>97.96</v>
      </c>
      <c r="I11" t="s">
        <v>0</v>
      </c>
      <c r="J11">
        <v>1.89</v>
      </c>
      <c r="K11" t="s">
        <v>3</v>
      </c>
      <c r="L11">
        <v>1521992</v>
      </c>
    </row>
    <row r="12" spans="1:12" x14ac:dyDescent="0.3">
      <c r="A12" t="s">
        <v>31</v>
      </c>
      <c r="B12" t="s">
        <v>12</v>
      </c>
      <c r="C12">
        <v>826924</v>
      </c>
      <c r="D12">
        <v>226</v>
      </c>
      <c r="E12">
        <v>816608</v>
      </c>
      <c r="F12">
        <v>10090</v>
      </c>
      <c r="G12">
        <v>0.03</v>
      </c>
      <c r="H12">
        <v>98.75</v>
      </c>
      <c r="I12" t="s">
        <v>3</v>
      </c>
      <c r="J12">
        <v>1.22</v>
      </c>
      <c r="K12" t="s">
        <v>0</v>
      </c>
      <c r="L12">
        <v>70400153</v>
      </c>
    </row>
    <row r="13" spans="1:12" x14ac:dyDescent="0.3">
      <c r="A13" t="s">
        <v>30</v>
      </c>
      <c r="B13" t="s">
        <v>4</v>
      </c>
      <c r="C13">
        <v>771420</v>
      </c>
      <c r="D13">
        <v>140</v>
      </c>
      <c r="E13">
        <v>761230</v>
      </c>
      <c r="F13">
        <v>10050</v>
      </c>
      <c r="G13">
        <v>0.02</v>
      </c>
      <c r="H13">
        <v>98.68</v>
      </c>
      <c r="I13" t="s">
        <v>3</v>
      </c>
      <c r="J13">
        <v>1.3</v>
      </c>
      <c r="K13" t="s">
        <v>3</v>
      </c>
      <c r="L13">
        <v>28900667</v>
      </c>
    </row>
    <row r="14" spans="1:12" x14ac:dyDescent="0.3">
      <c r="A14" t="s">
        <v>29</v>
      </c>
      <c r="B14" t="s">
        <v>4</v>
      </c>
      <c r="C14">
        <v>225712</v>
      </c>
      <c r="D14">
        <v>1100</v>
      </c>
      <c r="E14">
        <v>220800</v>
      </c>
      <c r="F14">
        <v>3812</v>
      </c>
      <c r="G14">
        <v>0.49</v>
      </c>
      <c r="H14">
        <v>97.82</v>
      </c>
      <c r="I14" t="s">
        <v>0</v>
      </c>
      <c r="J14">
        <v>1.69</v>
      </c>
      <c r="K14" t="s">
        <v>3</v>
      </c>
      <c r="L14">
        <v>7503010</v>
      </c>
    </row>
    <row r="15" spans="1:12" x14ac:dyDescent="0.3">
      <c r="A15" t="s">
        <v>28</v>
      </c>
      <c r="B15" t="s">
        <v>4</v>
      </c>
      <c r="C15">
        <v>334006</v>
      </c>
      <c r="D15">
        <v>1450</v>
      </c>
      <c r="E15">
        <v>328108</v>
      </c>
      <c r="F15">
        <v>4448</v>
      </c>
      <c r="G15">
        <v>0.43</v>
      </c>
      <c r="H15">
        <v>98.23</v>
      </c>
      <c r="I15" t="s">
        <v>0</v>
      </c>
      <c r="J15">
        <v>1.33</v>
      </c>
      <c r="K15" t="s">
        <v>3</v>
      </c>
      <c r="L15">
        <v>14999397</v>
      </c>
    </row>
    <row r="16" spans="1:12" x14ac:dyDescent="0.3">
      <c r="A16" t="s">
        <v>27</v>
      </c>
      <c r="B16" t="s">
        <v>1</v>
      </c>
      <c r="C16">
        <v>348992</v>
      </c>
      <c r="D16">
        <v>141</v>
      </c>
      <c r="E16">
        <v>343713</v>
      </c>
      <c r="F16">
        <v>5138</v>
      </c>
      <c r="G16">
        <v>0.04</v>
      </c>
      <c r="H16">
        <v>98.49</v>
      </c>
      <c r="I16" t="s">
        <v>3</v>
      </c>
      <c r="J16">
        <v>1.47</v>
      </c>
      <c r="K16" t="s">
        <v>3</v>
      </c>
      <c r="L16">
        <v>40100376</v>
      </c>
    </row>
    <row r="17" spans="1:12" x14ac:dyDescent="0.3">
      <c r="A17" t="s">
        <v>26</v>
      </c>
      <c r="B17" t="s">
        <v>8</v>
      </c>
      <c r="C17">
        <v>2991614</v>
      </c>
      <c r="D17">
        <v>8056</v>
      </c>
      <c r="E17">
        <v>2945415</v>
      </c>
      <c r="F17">
        <v>38143</v>
      </c>
      <c r="G17">
        <v>0.27</v>
      </c>
      <c r="H17">
        <v>98.46</v>
      </c>
      <c r="I17" t="s">
        <v>3</v>
      </c>
      <c r="J17">
        <v>1.27</v>
      </c>
      <c r="K17" t="s">
        <v>0</v>
      </c>
      <c r="L17">
        <v>69599762</v>
      </c>
    </row>
    <row r="18" spans="1:12" x14ac:dyDescent="0.3">
      <c r="A18" t="s">
        <v>25</v>
      </c>
      <c r="B18" t="s">
        <v>8</v>
      </c>
      <c r="C18">
        <v>5055224</v>
      </c>
      <c r="D18">
        <v>69258</v>
      </c>
      <c r="E18">
        <v>4950281</v>
      </c>
      <c r="F18">
        <v>35685</v>
      </c>
      <c r="G18">
        <v>1.37</v>
      </c>
      <c r="H18">
        <v>97.92</v>
      </c>
      <c r="I18" t="s">
        <v>0</v>
      </c>
      <c r="J18">
        <v>0.71</v>
      </c>
      <c r="K18" t="s">
        <v>0</v>
      </c>
      <c r="L18">
        <v>34698876</v>
      </c>
    </row>
    <row r="19" spans="1:12" x14ac:dyDescent="0.3">
      <c r="A19" t="s">
        <v>24</v>
      </c>
      <c r="B19" t="s">
        <v>4</v>
      </c>
      <c r="C19">
        <v>21148</v>
      </c>
      <c r="D19">
        <v>154</v>
      </c>
      <c r="E19">
        <v>20783</v>
      </c>
      <c r="F19">
        <v>211</v>
      </c>
      <c r="G19">
        <v>0.73</v>
      </c>
      <c r="H19">
        <v>98.27</v>
      </c>
      <c r="I19" t="s">
        <v>0</v>
      </c>
      <c r="J19">
        <v>1</v>
      </c>
      <c r="K19" t="s">
        <v>0</v>
      </c>
      <c r="L19">
        <v>290492</v>
      </c>
    </row>
    <row r="20" spans="1:12" x14ac:dyDescent="0.3">
      <c r="A20" t="s">
        <v>23</v>
      </c>
      <c r="B20" t="s">
        <v>8</v>
      </c>
      <c r="C20">
        <v>10365</v>
      </c>
      <c r="D20">
        <v>0</v>
      </c>
      <c r="E20">
        <v>10314</v>
      </c>
      <c r="F20">
        <v>51</v>
      </c>
      <c r="G20">
        <v>0</v>
      </c>
      <c r="H20">
        <v>99.51</v>
      </c>
      <c r="I20" t="s">
        <v>3</v>
      </c>
      <c r="J20">
        <v>0.49</v>
      </c>
      <c r="K20" t="s">
        <v>0</v>
      </c>
      <c r="L20">
        <v>66001</v>
      </c>
    </row>
    <row r="21" spans="1:12" x14ac:dyDescent="0.3">
      <c r="A21" t="s">
        <v>22</v>
      </c>
      <c r="B21" t="s">
        <v>12</v>
      </c>
      <c r="C21">
        <v>792956</v>
      </c>
      <c r="D21">
        <v>75</v>
      </c>
      <c r="E21">
        <v>782357</v>
      </c>
      <c r="F21">
        <v>10524</v>
      </c>
      <c r="G21">
        <v>0.01</v>
      </c>
      <c r="H21">
        <v>98.66</v>
      </c>
      <c r="I21" t="s">
        <v>3</v>
      </c>
      <c r="J21">
        <v>1.33</v>
      </c>
      <c r="K21" t="s">
        <v>3</v>
      </c>
      <c r="L21">
        <v>85002417</v>
      </c>
    </row>
    <row r="22" spans="1:12" x14ac:dyDescent="0.3">
      <c r="A22" t="s">
        <v>21</v>
      </c>
      <c r="B22" t="s">
        <v>12</v>
      </c>
      <c r="C22">
        <v>6623344</v>
      </c>
      <c r="D22">
        <v>15866</v>
      </c>
      <c r="E22">
        <v>6466913</v>
      </c>
      <c r="F22">
        <v>140565</v>
      </c>
      <c r="G22">
        <v>0.24</v>
      </c>
      <c r="H22">
        <v>97.64</v>
      </c>
      <c r="I22" t="s">
        <v>0</v>
      </c>
      <c r="J22">
        <v>2.12</v>
      </c>
      <c r="K22" t="s">
        <v>3</v>
      </c>
      <c r="L22">
        <v>124904071</v>
      </c>
    </row>
    <row r="23" spans="1:12" x14ac:dyDescent="0.3">
      <c r="A23" t="s">
        <v>20</v>
      </c>
      <c r="B23" t="s">
        <v>1</v>
      </c>
      <c r="C23">
        <v>124432</v>
      </c>
      <c r="D23">
        <v>799</v>
      </c>
      <c r="E23">
        <v>121687</v>
      </c>
      <c r="F23">
        <v>1946</v>
      </c>
      <c r="G23">
        <v>0.64</v>
      </c>
      <c r="H23">
        <v>97.79</v>
      </c>
      <c r="I23" t="s">
        <v>0</v>
      </c>
      <c r="J23">
        <v>1.56</v>
      </c>
      <c r="K23" t="s">
        <v>3</v>
      </c>
      <c r="L23">
        <v>3436948</v>
      </c>
    </row>
    <row r="24" spans="1:12" x14ac:dyDescent="0.3">
      <c r="A24" t="s">
        <v>19</v>
      </c>
      <c r="B24" t="s">
        <v>1</v>
      </c>
      <c r="C24">
        <v>84013</v>
      </c>
      <c r="D24">
        <v>277</v>
      </c>
      <c r="E24">
        <v>82274</v>
      </c>
      <c r="F24">
        <v>1462</v>
      </c>
      <c r="G24">
        <v>0.33</v>
      </c>
      <c r="H24">
        <v>97.93</v>
      </c>
      <c r="I24" t="s">
        <v>0</v>
      </c>
      <c r="J24">
        <v>1.74</v>
      </c>
      <c r="K24" t="s">
        <v>3</v>
      </c>
      <c r="L24">
        <v>3772103</v>
      </c>
    </row>
    <row r="25" spans="1:12" x14ac:dyDescent="0.3">
      <c r="A25" t="s">
        <v>18</v>
      </c>
      <c r="B25" t="s">
        <v>1</v>
      </c>
      <c r="C25">
        <v>128604</v>
      </c>
      <c r="D25">
        <v>5651</v>
      </c>
      <c r="E25">
        <v>122494</v>
      </c>
      <c r="F25">
        <v>459</v>
      </c>
      <c r="G25">
        <v>4.3899999999999997</v>
      </c>
      <c r="H25">
        <v>95.25</v>
      </c>
      <c r="I25" t="s">
        <v>0</v>
      </c>
      <c r="J25">
        <v>0.36</v>
      </c>
      <c r="K25" t="s">
        <v>0</v>
      </c>
      <c r="L25">
        <v>1308967</v>
      </c>
    </row>
    <row r="26" spans="1:12" x14ac:dyDescent="0.3">
      <c r="A26" t="s">
        <v>17</v>
      </c>
      <c r="B26" t="s">
        <v>1</v>
      </c>
      <c r="C26">
        <v>31978</v>
      </c>
      <c r="D26">
        <v>163</v>
      </c>
      <c r="E26">
        <v>31123</v>
      </c>
      <c r="F26">
        <v>692</v>
      </c>
      <c r="G26">
        <v>0.51</v>
      </c>
      <c r="H26">
        <v>97.33</v>
      </c>
      <c r="I26" t="s">
        <v>0</v>
      </c>
      <c r="J26">
        <v>2.16</v>
      </c>
      <c r="K26" t="s">
        <v>3</v>
      </c>
      <c r="L26">
        <v>2073074</v>
      </c>
    </row>
    <row r="27" spans="1:12" x14ac:dyDescent="0.3">
      <c r="A27" t="s">
        <v>16</v>
      </c>
      <c r="B27" t="s">
        <v>1</v>
      </c>
      <c r="C27">
        <v>1045209</v>
      </c>
      <c r="D27">
        <v>2534</v>
      </c>
      <c r="E27">
        <v>1034300</v>
      </c>
      <c r="F27">
        <v>8375</v>
      </c>
      <c r="G27">
        <v>0.24</v>
      </c>
      <c r="H27">
        <v>98.96</v>
      </c>
      <c r="I27" t="s">
        <v>3</v>
      </c>
      <c r="J27">
        <v>0.8</v>
      </c>
      <c r="K27" t="s">
        <v>0</v>
      </c>
      <c r="L27">
        <v>47099270</v>
      </c>
    </row>
    <row r="28" spans="1:12" x14ac:dyDescent="0.3">
      <c r="A28" t="s">
        <v>15</v>
      </c>
      <c r="B28" t="s">
        <v>8</v>
      </c>
      <c r="C28">
        <v>128401</v>
      </c>
      <c r="D28">
        <v>275</v>
      </c>
      <c r="E28">
        <v>126263</v>
      </c>
      <c r="F28">
        <v>1863</v>
      </c>
      <c r="G28">
        <v>0.21</v>
      </c>
      <c r="H28">
        <v>98.33</v>
      </c>
      <c r="I28" t="s">
        <v>0</v>
      </c>
      <c r="J28">
        <v>1.45</v>
      </c>
      <c r="K28" t="s">
        <v>3</v>
      </c>
      <c r="L28">
        <v>1646050</v>
      </c>
    </row>
    <row r="29" spans="1:12" x14ac:dyDescent="0.3">
      <c r="A29" t="s">
        <v>14</v>
      </c>
      <c r="B29" t="s">
        <v>4</v>
      </c>
      <c r="C29">
        <v>602778</v>
      </c>
      <c r="D29">
        <v>318</v>
      </c>
      <c r="E29">
        <v>585889</v>
      </c>
      <c r="F29">
        <v>16571</v>
      </c>
      <c r="G29">
        <v>0.05</v>
      </c>
      <c r="H29">
        <v>97.2</v>
      </c>
      <c r="I29" t="s">
        <v>0</v>
      </c>
      <c r="J29">
        <v>2.75</v>
      </c>
      <c r="K29" t="s">
        <v>3</v>
      </c>
      <c r="L29">
        <v>30501026</v>
      </c>
    </row>
    <row r="30" spans="1:12" x14ac:dyDescent="0.3">
      <c r="A30" t="s">
        <v>13</v>
      </c>
      <c r="B30" t="s">
        <v>12</v>
      </c>
      <c r="C30">
        <v>954503</v>
      </c>
      <c r="D30">
        <v>71</v>
      </c>
      <c r="E30">
        <v>945478</v>
      </c>
      <c r="F30">
        <v>8954</v>
      </c>
      <c r="G30">
        <v>0.01</v>
      </c>
      <c r="H30">
        <v>99.05</v>
      </c>
      <c r="I30" t="s">
        <v>3</v>
      </c>
      <c r="J30">
        <v>0.94</v>
      </c>
      <c r="K30" t="s">
        <v>0</v>
      </c>
      <c r="L30">
        <v>79502477</v>
      </c>
    </row>
    <row r="31" spans="1:12" x14ac:dyDescent="0.3">
      <c r="A31" t="s">
        <v>11</v>
      </c>
      <c r="B31" t="s">
        <v>1</v>
      </c>
      <c r="C31">
        <v>32096</v>
      </c>
      <c r="D31">
        <v>121</v>
      </c>
      <c r="E31">
        <v>31575</v>
      </c>
      <c r="F31">
        <v>400</v>
      </c>
      <c r="G31">
        <v>0.38</v>
      </c>
      <c r="H31">
        <v>98.38</v>
      </c>
      <c r="I31" t="s">
        <v>3</v>
      </c>
      <c r="J31">
        <v>1.25</v>
      </c>
      <c r="K31" t="s">
        <v>0</v>
      </c>
      <c r="L31">
        <v>658019</v>
      </c>
    </row>
    <row r="32" spans="1:12" x14ac:dyDescent="0.3">
      <c r="A32" t="s">
        <v>10</v>
      </c>
      <c r="B32" t="s">
        <v>8</v>
      </c>
      <c r="C32">
        <v>2714025</v>
      </c>
      <c r="D32">
        <v>9751</v>
      </c>
      <c r="E32">
        <v>2668001</v>
      </c>
      <c r="F32">
        <v>36273</v>
      </c>
      <c r="G32">
        <v>0.36</v>
      </c>
      <c r="H32">
        <v>98.3</v>
      </c>
      <c r="I32" t="s">
        <v>0</v>
      </c>
      <c r="J32">
        <v>1.34</v>
      </c>
      <c r="K32" t="s">
        <v>3</v>
      </c>
      <c r="L32">
        <v>83697770</v>
      </c>
    </row>
    <row r="33" spans="1:12" x14ac:dyDescent="0.3">
      <c r="A33" t="s">
        <v>9</v>
      </c>
      <c r="B33" t="s">
        <v>8</v>
      </c>
      <c r="C33">
        <v>673469</v>
      </c>
      <c r="D33">
        <v>3741</v>
      </c>
      <c r="E33">
        <v>665755</v>
      </c>
      <c r="F33">
        <v>3973</v>
      </c>
      <c r="G33">
        <v>0.56000000000000005</v>
      </c>
      <c r="H33">
        <v>98.85</v>
      </c>
      <c r="I33" t="s">
        <v>3</v>
      </c>
      <c r="J33">
        <v>0.59</v>
      </c>
      <c r="K33" t="s">
        <v>0</v>
      </c>
      <c r="L33">
        <v>38157311</v>
      </c>
    </row>
    <row r="34" spans="1:12" x14ac:dyDescent="0.3">
      <c r="A34" t="s">
        <v>7</v>
      </c>
      <c r="B34" t="s">
        <v>1</v>
      </c>
      <c r="C34">
        <v>84665</v>
      </c>
      <c r="D34">
        <v>116</v>
      </c>
      <c r="E34">
        <v>83732</v>
      </c>
      <c r="F34">
        <v>817</v>
      </c>
      <c r="G34">
        <v>0.14000000000000001</v>
      </c>
      <c r="H34">
        <v>98.9</v>
      </c>
      <c r="I34" t="s">
        <v>3</v>
      </c>
      <c r="J34">
        <v>0.96</v>
      </c>
      <c r="K34" t="s">
        <v>0</v>
      </c>
      <c r="L34">
        <v>4184959</v>
      </c>
    </row>
    <row r="35" spans="1:12" x14ac:dyDescent="0.3">
      <c r="A35" t="s">
        <v>6</v>
      </c>
      <c r="B35" t="s">
        <v>4</v>
      </c>
      <c r="C35">
        <v>1710261</v>
      </c>
      <c r="D35">
        <v>90</v>
      </c>
      <c r="E35">
        <v>1687262</v>
      </c>
      <c r="F35">
        <v>22909</v>
      </c>
      <c r="G35">
        <v>0.01</v>
      </c>
      <c r="H35">
        <v>98.66</v>
      </c>
      <c r="I35" t="s">
        <v>3</v>
      </c>
      <c r="J35">
        <v>1.34</v>
      </c>
      <c r="K35" t="s">
        <v>3</v>
      </c>
      <c r="L35">
        <v>231502578</v>
      </c>
    </row>
    <row r="36" spans="1:12" x14ac:dyDescent="0.3">
      <c r="A36" t="s">
        <v>5</v>
      </c>
      <c r="B36" t="s">
        <v>4</v>
      </c>
      <c r="C36">
        <v>344014</v>
      </c>
      <c r="D36">
        <v>158</v>
      </c>
      <c r="E36">
        <v>336453</v>
      </c>
      <c r="F36">
        <v>7403</v>
      </c>
      <c r="G36">
        <v>0.05</v>
      </c>
      <c r="H36">
        <v>97.8</v>
      </c>
      <c r="I36" t="s">
        <v>0</v>
      </c>
      <c r="J36">
        <v>2.15</v>
      </c>
      <c r="K36" t="s">
        <v>3</v>
      </c>
      <c r="L36">
        <v>11700099</v>
      </c>
    </row>
    <row r="37" spans="1:12" x14ac:dyDescent="0.3">
      <c r="A37" t="s">
        <v>2</v>
      </c>
      <c r="B37" t="s">
        <v>1</v>
      </c>
      <c r="C37">
        <v>1603318</v>
      </c>
      <c r="D37">
        <v>8031</v>
      </c>
      <c r="E37">
        <v>1575980</v>
      </c>
      <c r="F37">
        <v>19307</v>
      </c>
      <c r="G37">
        <v>0.5</v>
      </c>
      <c r="H37">
        <v>98.29</v>
      </c>
      <c r="I37" t="s">
        <v>0</v>
      </c>
      <c r="J37">
        <v>1.2</v>
      </c>
      <c r="K37" t="s">
        <v>0</v>
      </c>
      <c r="L37">
        <v>100896618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U118"/>
  <sheetViews>
    <sheetView topLeftCell="M19" workbookViewId="0">
      <selection activeCell="Y80" sqref="Y80"/>
    </sheetView>
  </sheetViews>
  <sheetFormatPr defaultRowHeight="14.4" x14ac:dyDescent="0.3"/>
  <cols>
    <col min="1" max="1" width="17.6640625" bestFit="1" customWidth="1"/>
    <col min="2" max="2" width="25" bestFit="1" customWidth="1"/>
    <col min="3" max="3" width="15.6640625" bestFit="1" customWidth="1"/>
    <col min="4" max="4" width="18.44140625" bestFit="1" customWidth="1"/>
    <col min="5" max="5" width="21.5546875" bestFit="1" customWidth="1"/>
    <col min="6" max="6" width="20.6640625" bestFit="1" customWidth="1"/>
    <col min="7" max="7" width="21.5546875" bestFit="1" customWidth="1"/>
    <col min="8" max="8" width="18.109375" bestFit="1" customWidth="1"/>
    <col min="9" max="9" width="17.6640625" bestFit="1" customWidth="1"/>
    <col min="10" max="10" width="6.6640625" bestFit="1" customWidth="1"/>
    <col min="11" max="11" width="5.5546875" bestFit="1" customWidth="1"/>
    <col min="12" max="12" width="11" bestFit="1" customWidth="1"/>
    <col min="13" max="13" width="12.109375" bestFit="1" customWidth="1"/>
    <col min="14" max="14" width="14.44140625" bestFit="1" customWidth="1"/>
    <col min="15" max="15" width="5.6640625" bestFit="1" customWidth="1"/>
    <col min="16" max="16" width="4.5546875" bestFit="1" customWidth="1"/>
    <col min="17" max="17" width="7.5546875" bestFit="1" customWidth="1"/>
    <col min="18" max="18" width="8.109375" bestFit="1" customWidth="1"/>
    <col min="19" max="19" width="20.6640625" bestFit="1" customWidth="1"/>
    <col min="20" max="20" width="17.6640625" bestFit="1" customWidth="1"/>
    <col min="21" max="21" width="17.5546875" bestFit="1" customWidth="1"/>
    <col min="22" max="22" width="9.6640625" bestFit="1" customWidth="1"/>
    <col min="23" max="23" width="6.5546875" bestFit="1" customWidth="1"/>
    <col min="24" max="24" width="7.109375" bestFit="1" customWidth="1"/>
    <col min="25" max="25" width="13.109375" bestFit="1" customWidth="1"/>
    <col min="26" max="26" width="15.88671875" bestFit="1" customWidth="1"/>
    <col min="27" max="27" width="12.109375" bestFit="1" customWidth="1"/>
    <col min="28" max="28" width="8.5546875" bestFit="1" customWidth="1"/>
    <col min="29" max="29" width="10.6640625" bestFit="1" customWidth="1"/>
    <col min="30" max="30" width="8.88671875" bestFit="1" customWidth="1"/>
    <col min="31" max="31" width="9.33203125" bestFit="1" customWidth="1"/>
    <col min="32" max="32" width="7.109375" bestFit="1" customWidth="1"/>
    <col min="33" max="33" width="11.109375" bestFit="1" customWidth="1"/>
    <col min="34" max="34" width="7.109375" bestFit="1" customWidth="1"/>
    <col min="35" max="35" width="9.5546875" bestFit="1" customWidth="1"/>
    <col min="36" max="36" width="6.88671875" bestFit="1" customWidth="1"/>
    <col min="37" max="37" width="11" bestFit="1" customWidth="1"/>
    <col min="38" max="38" width="10.109375" bestFit="1" customWidth="1"/>
    <col min="39" max="39" width="7.33203125" bestFit="1" customWidth="1"/>
    <col min="40" max="40" width="13.33203125" bestFit="1" customWidth="1"/>
    <col min="41" max="41" width="12" bestFit="1" customWidth="1"/>
    <col min="42" max="42" width="12.109375" bestFit="1" customWidth="1"/>
    <col min="43" max="43" width="11.33203125" bestFit="1" customWidth="1"/>
  </cols>
  <sheetData>
    <row r="5" spans="1:7" x14ac:dyDescent="0.3">
      <c r="A5" s="2" t="s">
        <v>54</v>
      </c>
      <c r="B5" t="s">
        <v>56</v>
      </c>
      <c r="C5" s="2" t="s">
        <v>54</v>
      </c>
      <c r="D5" t="s">
        <v>56</v>
      </c>
      <c r="F5" s="2" t="s">
        <v>54</v>
      </c>
      <c r="G5" t="s">
        <v>57</v>
      </c>
    </row>
    <row r="6" spans="1:7" x14ac:dyDescent="0.3">
      <c r="A6" s="3" t="s">
        <v>21</v>
      </c>
      <c r="B6">
        <v>6623344</v>
      </c>
      <c r="C6" s="3" t="s">
        <v>41</v>
      </c>
      <c r="D6">
        <v>7670</v>
      </c>
      <c r="F6" s="3" t="s">
        <v>14</v>
      </c>
      <c r="G6">
        <v>2.75</v>
      </c>
    </row>
    <row r="7" spans="1:7" x14ac:dyDescent="0.3">
      <c r="A7" s="3" t="s">
        <v>25</v>
      </c>
      <c r="B7">
        <v>5055224</v>
      </c>
      <c r="C7" s="3" t="s">
        <v>23</v>
      </c>
      <c r="D7">
        <v>10365</v>
      </c>
      <c r="F7" s="3" t="s">
        <v>17</v>
      </c>
      <c r="G7">
        <v>2.16</v>
      </c>
    </row>
    <row r="8" spans="1:7" x14ac:dyDescent="0.3">
      <c r="A8" s="3" t="s">
        <v>26</v>
      </c>
      <c r="B8">
        <v>2991614</v>
      </c>
      <c r="C8" s="3" t="s">
        <v>34</v>
      </c>
      <c r="D8">
        <v>10682</v>
      </c>
      <c r="F8" s="3" t="s">
        <v>5</v>
      </c>
      <c r="G8">
        <v>2.15</v>
      </c>
    </row>
    <row r="9" spans="1:7" x14ac:dyDescent="0.3">
      <c r="A9" s="3" t="s">
        <v>10</v>
      </c>
      <c r="B9">
        <v>2714025</v>
      </c>
      <c r="C9" s="3" t="s">
        <v>24</v>
      </c>
      <c r="D9">
        <v>21148</v>
      </c>
      <c r="F9" s="3" t="s">
        <v>21</v>
      </c>
      <c r="G9">
        <v>2.12</v>
      </c>
    </row>
    <row r="10" spans="1:7" x14ac:dyDescent="0.3">
      <c r="A10" s="3" t="s">
        <v>40</v>
      </c>
      <c r="B10">
        <v>2069770</v>
      </c>
      <c r="C10" s="3" t="s">
        <v>17</v>
      </c>
      <c r="D10">
        <v>31978</v>
      </c>
      <c r="F10" s="3" t="s">
        <v>32</v>
      </c>
      <c r="G10">
        <v>1.89</v>
      </c>
    </row>
    <row r="11" spans="1:7" x14ac:dyDescent="0.3">
      <c r="A11" s="3" t="s">
        <v>55</v>
      </c>
      <c r="B11">
        <v>19453977</v>
      </c>
      <c r="C11" s="3" t="s">
        <v>55</v>
      </c>
      <c r="D11">
        <v>81843</v>
      </c>
      <c r="F11" s="3" t="s">
        <v>19</v>
      </c>
      <c r="G11">
        <v>1.74</v>
      </c>
    </row>
    <row r="12" spans="1:7" x14ac:dyDescent="0.3">
      <c r="F12" s="3" t="s">
        <v>33</v>
      </c>
      <c r="G12">
        <v>1.74</v>
      </c>
    </row>
    <row r="13" spans="1:7" x14ac:dyDescent="0.3">
      <c r="F13" s="3" t="s">
        <v>29</v>
      </c>
      <c r="G13">
        <v>1.69</v>
      </c>
    </row>
    <row r="14" spans="1:7" x14ac:dyDescent="0.3">
      <c r="F14" s="3" t="s">
        <v>41</v>
      </c>
      <c r="G14">
        <v>1.68</v>
      </c>
    </row>
    <row r="15" spans="1:7" x14ac:dyDescent="0.3">
      <c r="A15" s="2" t="s">
        <v>54</v>
      </c>
      <c r="B15" t="s">
        <v>59</v>
      </c>
      <c r="C15" s="2" t="s">
        <v>54</v>
      </c>
      <c r="D15" t="s">
        <v>59</v>
      </c>
      <c r="F15" s="3" t="s">
        <v>20</v>
      </c>
      <c r="G15">
        <v>1.56</v>
      </c>
    </row>
    <row r="16" spans="1:7" x14ac:dyDescent="0.3">
      <c r="A16" s="3" t="s">
        <v>34</v>
      </c>
      <c r="B16">
        <v>99.96</v>
      </c>
      <c r="C16" s="3" t="s">
        <v>18</v>
      </c>
      <c r="D16" s="4">
        <v>95.25</v>
      </c>
      <c r="F16" s="3" t="s">
        <v>27</v>
      </c>
      <c r="G16">
        <v>1.47</v>
      </c>
    </row>
    <row r="17" spans="1:20" x14ac:dyDescent="0.3">
      <c r="A17" s="3" t="s">
        <v>23</v>
      </c>
      <c r="B17">
        <v>99.51</v>
      </c>
      <c r="C17" s="3" t="s">
        <v>14</v>
      </c>
      <c r="D17" s="4">
        <v>97.2</v>
      </c>
      <c r="F17" s="3" t="s">
        <v>15</v>
      </c>
      <c r="G17">
        <v>1.45</v>
      </c>
    </row>
    <row r="18" spans="1:20" x14ac:dyDescent="0.3">
      <c r="A18" s="3" t="s">
        <v>39</v>
      </c>
      <c r="B18">
        <v>99.42</v>
      </c>
      <c r="C18" s="3" t="s">
        <v>17</v>
      </c>
      <c r="D18" s="4">
        <v>97.33</v>
      </c>
      <c r="F18" s="3" t="s">
        <v>35</v>
      </c>
      <c r="G18">
        <v>1.35</v>
      </c>
    </row>
    <row r="19" spans="1:20" x14ac:dyDescent="0.3">
      <c r="A19" s="3" t="s">
        <v>40</v>
      </c>
      <c r="B19">
        <v>99.15</v>
      </c>
      <c r="C19" s="3" t="s">
        <v>21</v>
      </c>
      <c r="D19" s="4">
        <v>97.64</v>
      </c>
      <c r="F19" s="3" t="s">
        <v>10</v>
      </c>
      <c r="G19">
        <v>1.34</v>
      </c>
    </row>
    <row r="20" spans="1:20" x14ac:dyDescent="0.3">
      <c r="A20" s="3" t="s">
        <v>13</v>
      </c>
      <c r="B20">
        <v>99.05</v>
      </c>
      <c r="C20" s="3" t="s">
        <v>20</v>
      </c>
      <c r="D20" s="4">
        <v>97.79</v>
      </c>
      <c r="F20" s="3" t="s">
        <v>6</v>
      </c>
      <c r="G20">
        <v>1.34</v>
      </c>
    </row>
    <row r="21" spans="1:20" x14ac:dyDescent="0.3">
      <c r="A21" s="3" t="s">
        <v>55</v>
      </c>
      <c r="B21">
        <v>497.09</v>
      </c>
      <c r="C21" s="3" t="s">
        <v>55</v>
      </c>
      <c r="D21" s="4">
        <v>485.21</v>
      </c>
      <c r="F21" s="3" t="s">
        <v>28</v>
      </c>
      <c r="G21">
        <v>1.33</v>
      </c>
    </row>
    <row r="22" spans="1:20" x14ac:dyDescent="0.3">
      <c r="F22" s="3" t="s">
        <v>22</v>
      </c>
      <c r="G22">
        <v>1.33</v>
      </c>
    </row>
    <row r="23" spans="1:20" x14ac:dyDescent="0.3">
      <c r="F23" s="3" t="s">
        <v>37</v>
      </c>
      <c r="G23">
        <v>1.33</v>
      </c>
      <c r="S23" s="2" t="s">
        <v>54</v>
      </c>
      <c r="T23" t="s">
        <v>56</v>
      </c>
    </row>
    <row r="24" spans="1:20" x14ac:dyDescent="0.3">
      <c r="A24" s="2" t="s">
        <v>54</v>
      </c>
      <c r="B24" t="s">
        <v>57</v>
      </c>
      <c r="C24" s="2" t="s">
        <v>54</v>
      </c>
      <c r="D24" t="s">
        <v>57</v>
      </c>
      <c r="F24" s="3" t="s">
        <v>30</v>
      </c>
      <c r="G24">
        <v>1.3</v>
      </c>
      <c r="S24" s="3" t="s">
        <v>1</v>
      </c>
      <c r="T24">
        <v>5884786</v>
      </c>
    </row>
    <row r="25" spans="1:20" x14ac:dyDescent="0.3">
      <c r="A25" s="3" t="s">
        <v>14</v>
      </c>
      <c r="B25" s="4">
        <v>2.75</v>
      </c>
      <c r="C25" s="3" t="s">
        <v>34</v>
      </c>
      <c r="D25" s="4">
        <v>0.04</v>
      </c>
      <c r="F25" s="3" t="s">
        <v>26</v>
      </c>
      <c r="G25">
        <v>1.27</v>
      </c>
      <c r="S25" s="3" t="s">
        <v>4</v>
      </c>
      <c r="T25">
        <v>5515107</v>
      </c>
    </row>
    <row r="26" spans="1:20" x14ac:dyDescent="0.3">
      <c r="A26" s="3" t="s">
        <v>17</v>
      </c>
      <c r="B26" s="4">
        <v>2.16</v>
      </c>
      <c r="C26" s="3" t="s">
        <v>18</v>
      </c>
      <c r="D26" s="4">
        <v>0.36</v>
      </c>
      <c r="F26" s="3" t="s">
        <v>36</v>
      </c>
      <c r="G26">
        <v>1.25</v>
      </c>
      <c r="S26" s="3" t="s">
        <v>8</v>
      </c>
      <c r="T26">
        <v>13650538</v>
      </c>
    </row>
    <row r="27" spans="1:20" x14ac:dyDescent="0.3">
      <c r="A27" s="3" t="s">
        <v>5</v>
      </c>
      <c r="B27" s="4">
        <v>2.15</v>
      </c>
      <c r="C27" s="3" t="s">
        <v>23</v>
      </c>
      <c r="D27" s="4">
        <v>0.49</v>
      </c>
      <c r="F27" s="3" t="s">
        <v>11</v>
      </c>
      <c r="G27">
        <v>1.25</v>
      </c>
      <c r="S27" s="3" t="s">
        <v>12</v>
      </c>
      <c r="T27">
        <v>9386876</v>
      </c>
    </row>
    <row r="28" spans="1:20" x14ac:dyDescent="0.3">
      <c r="A28" s="3" t="s">
        <v>21</v>
      </c>
      <c r="B28" s="4">
        <v>2.12</v>
      </c>
      <c r="C28" s="3" t="s">
        <v>39</v>
      </c>
      <c r="D28" s="4">
        <v>0.51</v>
      </c>
      <c r="F28" s="3" t="s">
        <v>31</v>
      </c>
      <c r="G28">
        <v>1.22</v>
      </c>
      <c r="S28" s="3" t="s">
        <v>55</v>
      </c>
      <c r="T28">
        <v>34437307</v>
      </c>
    </row>
    <row r="29" spans="1:20" x14ac:dyDescent="0.3">
      <c r="A29" s="3" t="s">
        <v>32</v>
      </c>
      <c r="B29" s="4">
        <v>1.89</v>
      </c>
      <c r="C29" s="3" t="s">
        <v>9</v>
      </c>
      <c r="D29" s="4">
        <v>0.59</v>
      </c>
      <c r="F29" s="3" t="s">
        <v>2</v>
      </c>
      <c r="G29">
        <v>1.2</v>
      </c>
    </row>
    <row r="30" spans="1:20" x14ac:dyDescent="0.3">
      <c r="A30" s="3" t="s">
        <v>55</v>
      </c>
      <c r="B30" s="4">
        <v>11.07</v>
      </c>
      <c r="C30" s="3" t="s">
        <v>55</v>
      </c>
      <c r="D30" s="4">
        <v>1.9899999999999998</v>
      </c>
      <c r="F30" s="3" t="s">
        <v>24</v>
      </c>
      <c r="G30">
        <v>1</v>
      </c>
    </row>
    <row r="31" spans="1:20" x14ac:dyDescent="0.3">
      <c r="F31" s="3" t="s">
        <v>38</v>
      </c>
      <c r="G31">
        <v>0.99</v>
      </c>
    </row>
    <row r="32" spans="1:20" x14ac:dyDescent="0.3">
      <c r="F32" s="3" t="s">
        <v>7</v>
      </c>
      <c r="G32">
        <v>0.96</v>
      </c>
    </row>
    <row r="33" spans="1:21" x14ac:dyDescent="0.3">
      <c r="A33" s="2" t="s">
        <v>54</v>
      </c>
      <c r="B33" t="s">
        <v>60</v>
      </c>
      <c r="C33" s="2" t="s">
        <v>54</v>
      </c>
      <c r="D33" t="s">
        <v>60</v>
      </c>
      <c r="F33" s="3" t="s">
        <v>13</v>
      </c>
      <c r="G33">
        <v>0.94</v>
      </c>
    </row>
    <row r="34" spans="1:21" x14ac:dyDescent="0.3">
      <c r="A34" s="3" t="s">
        <v>18</v>
      </c>
      <c r="B34" s="4">
        <v>4.3899999999999997</v>
      </c>
      <c r="C34" s="3" t="s">
        <v>23</v>
      </c>
      <c r="D34" s="4">
        <v>0</v>
      </c>
      <c r="F34" s="3" t="s">
        <v>16</v>
      </c>
      <c r="G34">
        <v>0.8</v>
      </c>
    </row>
    <row r="35" spans="1:21" x14ac:dyDescent="0.3">
      <c r="A35" s="3" t="s">
        <v>25</v>
      </c>
      <c r="B35" s="4">
        <v>1.37</v>
      </c>
      <c r="C35" s="3" t="s">
        <v>34</v>
      </c>
      <c r="D35" s="4">
        <v>0</v>
      </c>
      <c r="F35" s="3" t="s">
        <v>25</v>
      </c>
      <c r="G35">
        <v>0.71</v>
      </c>
    </row>
    <row r="36" spans="1:21" x14ac:dyDescent="0.3">
      <c r="A36" s="3" t="s">
        <v>24</v>
      </c>
      <c r="B36" s="4">
        <v>0.73</v>
      </c>
      <c r="C36" s="3" t="s">
        <v>37</v>
      </c>
      <c r="D36" s="4">
        <v>0</v>
      </c>
      <c r="F36" s="3" t="s">
        <v>40</v>
      </c>
      <c r="G36">
        <v>0.7</v>
      </c>
    </row>
    <row r="37" spans="1:21" x14ac:dyDescent="0.3">
      <c r="A37" s="3" t="s">
        <v>20</v>
      </c>
      <c r="B37" s="4">
        <v>0.64</v>
      </c>
      <c r="C37" s="3" t="s">
        <v>22</v>
      </c>
      <c r="D37" s="4">
        <v>0.01</v>
      </c>
      <c r="F37" s="3" t="s">
        <v>9</v>
      </c>
      <c r="G37">
        <v>0.59</v>
      </c>
    </row>
    <row r="38" spans="1:21" x14ac:dyDescent="0.3">
      <c r="A38" s="3" t="s">
        <v>9</v>
      </c>
      <c r="B38" s="4">
        <v>0.56000000000000005</v>
      </c>
      <c r="C38" s="3" t="s">
        <v>13</v>
      </c>
      <c r="D38" s="4">
        <v>0.01</v>
      </c>
      <c r="F38" s="3" t="s">
        <v>39</v>
      </c>
      <c r="G38">
        <v>0.51</v>
      </c>
    </row>
    <row r="39" spans="1:21" x14ac:dyDescent="0.3">
      <c r="A39" s="3" t="s">
        <v>55</v>
      </c>
      <c r="B39" s="4">
        <v>7.6899999999999995</v>
      </c>
      <c r="C39" s="3" t="s">
        <v>6</v>
      </c>
      <c r="D39" s="4">
        <v>0.01</v>
      </c>
      <c r="F39" s="3" t="s">
        <v>23</v>
      </c>
      <c r="G39">
        <v>0.49</v>
      </c>
    </row>
    <row r="40" spans="1:21" x14ac:dyDescent="0.3">
      <c r="C40" s="3" t="s">
        <v>55</v>
      </c>
      <c r="D40" s="4">
        <v>0.03</v>
      </c>
      <c r="F40" s="3" t="s">
        <v>18</v>
      </c>
      <c r="G40">
        <v>0.36</v>
      </c>
      <c r="S40" s="2" t="s">
        <v>54</v>
      </c>
      <c r="T40" t="s">
        <v>61</v>
      </c>
      <c r="U40" t="s">
        <v>58</v>
      </c>
    </row>
    <row r="41" spans="1:21" x14ac:dyDescent="0.3">
      <c r="F41" s="3" t="s">
        <v>34</v>
      </c>
      <c r="G41">
        <v>0.04</v>
      </c>
      <c r="S41" s="3" t="s">
        <v>25</v>
      </c>
      <c r="T41">
        <v>69258</v>
      </c>
      <c r="U41">
        <v>35685</v>
      </c>
    </row>
    <row r="42" spans="1:21" x14ac:dyDescent="0.3">
      <c r="F42" s="3" t="s">
        <v>55</v>
      </c>
      <c r="G42">
        <v>46.000000000000007</v>
      </c>
      <c r="S42" s="3" t="s">
        <v>21</v>
      </c>
      <c r="T42">
        <v>15866</v>
      </c>
      <c r="U42">
        <v>140565</v>
      </c>
    </row>
    <row r="43" spans="1:21" x14ac:dyDescent="0.3">
      <c r="A43" t="s">
        <v>56</v>
      </c>
      <c r="B43" t="s">
        <v>273</v>
      </c>
      <c r="C43" t="s">
        <v>274</v>
      </c>
      <c r="D43" t="s">
        <v>275</v>
      </c>
      <c r="S43" s="3" t="s">
        <v>10</v>
      </c>
      <c r="T43">
        <v>9751</v>
      </c>
      <c r="U43">
        <v>36273</v>
      </c>
    </row>
    <row r="44" spans="1:21" x14ac:dyDescent="0.3">
      <c r="A44" s="17">
        <v>34437307</v>
      </c>
      <c r="B44" s="16">
        <v>98.358055555555566</v>
      </c>
      <c r="C44" s="16">
        <v>1.2777777777777779</v>
      </c>
      <c r="D44" s="16">
        <v>0.36388888888888898</v>
      </c>
      <c r="S44" s="3" t="s">
        <v>26</v>
      </c>
      <c r="T44">
        <v>8056</v>
      </c>
      <c r="U44">
        <v>38143</v>
      </c>
    </row>
    <row r="45" spans="1:21" x14ac:dyDescent="0.3">
      <c r="A45" s="4">
        <f>A44/10000000</f>
        <v>3.4437307000000001</v>
      </c>
      <c r="F45" s="2" t="s">
        <v>54</v>
      </c>
      <c r="G45" t="s">
        <v>59</v>
      </c>
      <c r="S45" s="3" t="s">
        <v>2</v>
      </c>
      <c r="T45">
        <v>8031</v>
      </c>
      <c r="U45">
        <v>19307</v>
      </c>
    </row>
    <row r="46" spans="1:21" x14ac:dyDescent="0.3">
      <c r="F46" s="3" t="s">
        <v>41</v>
      </c>
      <c r="G46">
        <v>98.23</v>
      </c>
      <c r="S46" s="3" t="s">
        <v>18</v>
      </c>
      <c r="T46">
        <v>5651</v>
      </c>
      <c r="U46">
        <v>459</v>
      </c>
    </row>
    <row r="47" spans="1:21" x14ac:dyDescent="0.3">
      <c r="F47" s="3" t="s">
        <v>40</v>
      </c>
      <c r="G47">
        <v>99.15</v>
      </c>
      <c r="S47" s="3" t="s">
        <v>9</v>
      </c>
      <c r="T47">
        <v>3741</v>
      </c>
      <c r="U47">
        <v>3973</v>
      </c>
    </row>
    <row r="48" spans="1:21" x14ac:dyDescent="0.3">
      <c r="F48" s="3" t="s">
        <v>39</v>
      </c>
      <c r="G48">
        <v>99.42</v>
      </c>
      <c r="S48" s="3" t="s">
        <v>38</v>
      </c>
      <c r="T48">
        <v>3272</v>
      </c>
      <c r="U48">
        <v>6047</v>
      </c>
    </row>
    <row r="49" spans="6:21" x14ac:dyDescent="0.3">
      <c r="F49" s="3" t="s">
        <v>38</v>
      </c>
      <c r="G49">
        <v>98.48</v>
      </c>
      <c r="S49" s="3" t="s">
        <v>40</v>
      </c>
      <c r="T49">
        <v>3128</v>
      </c>
      <c r="U49">
        <v>14412</v>
      </c>
    </row>
    <row r="50" spans="6:21" x14ac:dyDescent="0.3">
      <c r="F50" s="3" t="s">
        <v>37</v>
      </c>
      <c r="G50">
        <v>98.67</v>
      </c>
      <c r="S50" s="3" t="s">
        <v>16</v>
      </c>
      <c r="T50">
        <v>2534</v>
      </c>
      <c r="U50">
        <v>8375</v>
      </c>
    </row>
    <row r="51" spans="6:21" x14ac:dyDescent="0.3">
      <c r="F51" s="3" t="s">
        <v>36</v>
      </c>
      <c r="G51">
        <v>98.71</v>
      </c>
      <c r="S51" s="3" t="s">
        <v>28</v>
      </c>
      <c r="T51">
        <v>1450</v>
      </c>
      <c r="U51">
        <v>4448</v>
      </c>
    </row>
    <row r="52" spans="6:21" x14ac:dyDescent="0.3">
      <c r="F52" s="3" t="s">
        <v>35</v>
      </c>
      <c r="G52">
        <v>98.63</v>
      </c>
      <c r="S52" s="3" t="s">
        <v>29</v>
      </c>
      <c r="T52">
        <v>1100</v>
      </c>
      <c r="U52">
        <v>3812</v>
      </c>
    </row>
    <row r="53" spans="6:21" x14ac:dyDescent="0.3">
      <c r="F53" s="3" t="s">
        <v>34</v>
      </c>
      <c r="G53">
        <v>99.96</v>
      </c>
      <c r="S53" s="3" t="s">
        <v>20</v>
      </c>
      <c r="T53">
        <v>799</v>
      </c>
      <c r="U53">
        <v>1946</v>
      </c>
    </row>
    <row r="54" spans="6:21" x14ac:dyDescent="0.3">
      <c r="F54" s="3" t="s">
        <v>33</v>
      </c>
      <c r="G54">
        <v>98.23</v>
      </c>
      <c r="S54" s="3" t="s">
        <v>33</v>
      </c>
      <c r="T54">
        <v>361</v>
      </c>
      <c r="U54">
        <v>25093</v>
      </c>
    </row>
    <row r="55" spans="6:21" x14ac:dyDescent="0.3">
      <c r="F55" s="3" t="s">
        <v>32</v>
      </c>
      <c r="G55">
        <v>97.96</v>
      </c>
      <c r="S55" s="3" t="s">
        <v>14</v>
      </c>
      <c r="T55">
        <v>318</v>
      </c>
      <c r="U55">
        <v>16571</v>
      </c>
    </row>
    <row r="56" spans="6:21" x14ac:dyDescent="0.3">
      <c r="F56" s="3" t="s">
        <v>31</v>
      </c>
      <c r="G56">
        <v>98.75</v>
      </c>
      <c r="S56" s="3" t="s">
        <v>19</v>
      </c>
      <c r="T56">
        <v>277</v>
      </c>
      <c r="U56">
        <v>1462</v>
      </c>
    </row>
    <row r="57" spans="6:21" x14ac:dyDescent="0.3">
      <c r="F57" s="3" t="s">
        <v>30</v>
      </c>
      <c r="G57">
        <v>98.68</v>
      </c>
      <c r="S57" s="3" t="s">
        <v>15</v>
      </c>
      <c r="T57">
        <v>275</v>
      </c>
      <c r="U57">
        <v>1863</v>
      </c>
    </row>
    <row r="58" spans="6:21" x14ac:dyDescent="0.3">
      <c r="F58" s="3" t="s">
        <v>29</v>
      </c>
      <c r="G58">
        <v>97.82</v>
      </c>
      <c r="S58" s="3" t="s">
        <v>32</v>
      </c>
      <c r="T58">
        <v>263</v>
      </c>
      <c r="U58">
        <v>3374</v>
      </c>
    </row>
    <row r="59" spans="6:21" x14ac:dyDescent="0.3">
      <c r="F59" s="3" t="s">
        <v>28</v>
      </c>
      <c r="G59">
        <v>98.23</v>
      </c>
      <c r="S59" s="3" t="s">
        <v>35</v>
      </c>
      <c r="T59">
        <v>230</v>
      </c>
      <c r="U59">
        <v>13588</v>
      </c>
    </row>
    <row r="60" spans="6:21" x14ac:dyDescent="0.3">
      <c r="F60" s="3" t="s">
        <v>27</v>
      </c>
      <c r="G60">
        <v>98.49</v>
      </c>
      <c r="S60" s="3" t="s">
        <v>31</v>
      </c>
      <c r="T60">
        <v>226</v>
      </c>
      <c r="U60">
        <v>10090</v>
      </c>
    </row>
    <row r="61" spans="6:21" x14ac:dyDescent="0.3">
      <c r="F61" s="3" t="s">
        <v>26</v>
      </c>
      <c r="G61">
        <v>98.46</v>
      </c>
      <c r="S61" s="3" t="s">
        <v>17</v>
      </c>
      <c r="T61">
        <v>163</v>
      </c>
      <c r="U61">
        <v>692</v>
      </c>
    </row>
    <row r="62" spans="6:21" x14ac:dyDescent="0.3">
      <c r="F62" s="3" t="s">
        <v>25</v>
      </c>
      <c r="G62">
        <v>97.92</v>
      </c>
      <c r="S62" s="3" t="s">
        <v>5</v>
      </c>
      <c r="T62">
        <v>158</v>
      </c>
      <c r="U62">
        <v>7403</v>
      </c>
    </row>
    <row r="63" spans="6:21" x14ac:dyDescent="0.3">
      <c r="F63" s="3" t="s">
        <v>24</v>
      </c>
      <c r="G63">
        <v>98.27</v>
      </c>
      <c r="S63" s="3" t="s">
        <v>24</v>
      </c>
      <c r="T63">
        <v>154</v>
      </c>
      <c r="U63">
        <v>211</v>
      </c>
    </row>
    <row r="64" spans="6:21" x14ac:dyDescent="0.3">
      <c r="F64" s="3" t="s">
        <v>23</v>
      </c>
      <c r="G64">
        <v>99.51</v>
      </c>
      <c r="S64" s="3" t="s">
        <v>27</v>
      </c>
      <c r="T64">
        <v>141</v>
      </c>
      <c r="U64">
        <v>5138</v>
      </c>
    </row>
    <row r="65" spans="6:21" x14ac:dyDescent="0.3">
      <c r="F65" s="3" t="s">
        <v>22</v>
      </c>
      <c r="G65">
        <v>98.66</v>
      </c>
      <c r="S65" s="3" t="s">
        <v>30</v>
      </c>
      <c r="T65">
        <v>140</v>
      </c>
      <c r="U65">
        <v>10050</v>
      </c>
    </row>
    <row r="66" spans="6:21" x14ac:dyDescent="0.3">
      <c r="F66" s="3" t="s">
        <v>21</v>
      </c>
      <c r="G66">
        <v>97.64</v>
      </c>
      <c r="S66" s="3" t="s">
        <v>11</v>
      </c>
      <c r="T66">
        <v>121</v>
      </c>
      <c r="U66">
        <v>400</v>
      </c>
    </row>
    <row r="67" spans="6:21" x14ac:dyDescent="0.3">
      <c r="F67" s="3" t="s">
        <v>20</v>
      </c>
      <c r="G67">
        <v>97.79</v>
      </c>
      <c r="S67" s="3" t="s">
        <v>7</v>
      </c>
      <c r="T67">
        <v>116</v>
      </c>
      <c r="U67">
        <v>817</v>
      </c>
    </row>
    <row r="68" spans="6:21" x14ac:dyDescent="0.3">
      <c r="F68" s="3" t="s">
        <v>19</v>
      </c>
      <c r="G68">
        <v>97.93</v>
      </c>
      <c r="S68" s="3" t="s">
        <v>6</v>
      </c>
      <c r="T68">
        <v>90</v>
      </c>
      <c r="U68">
        <v>22909</v>
      </c>
    </row>
    <row r="69" spans="6:21" x14ac:dyDescent="0.3">
      <c r="F69" s="3" t="s">
        <v>18</v>
      </c>
      <c r="G69">
        <v>95.25</v>
      </c>
      <c r="S69" s="3" t="s">
        <v>22</v>
      </c>
      <c r="T69">
        <v>75</v>
      </c>
      <c r="U69">
        <v>10524</v>
      </c>
    </row>
    <row r="70" spans="6:21" x14ac:dyDescent="0.3">
      <c r="F70" s="3" t="s">
        <v>17</v>
      </c>
      <c r="G70">
        <v>97.33</v>
      </c>
      <c r="S70" s="3" t="s">
        <v>13</v>
      </c>
      <c r="T70">
        <v>71</v>
      </c>
      <c r="U70">
        <v>8954</v>
      </c>
    </row>
    <row r="71" spans="6:21" x14ac:dyDescent="0.3">
      <c r="F71" s="3" t="s">
        <v>16</v>
      </c>
      <c r="G71">
        <v>98.96</v>
      </c>
      <c r="S71" s="3" t="s">
        <v>39</v>
      </c>
      <c r="T71">
        <v>42</v>
      </c>
      <c r="U71">
        <v>280</v>
      </c>
    </row>
    <row r="72" spans="6:21" x14ac:dyDescent="0.3">
      <c r="F72" s="3" t="s">
        <v>15</v>
      </c>
      <c r="G72">
        <v>98.33</v>
      </c>
      <c r="S72" s="3" t="s">
        <v>37</v>
      </c>
      <c r="T72">
        <v>29</v>
      </c>
      <c r="U72">
        <v>9662</v>
      </c>
    </row>
    <row r="73" spans="6:21" x14ac:dyDescent="0.3">
      <c r="F73" s="3" t="s">
        <v>14</v>
      </c>
      <c r="G73">
        <v>97.2</v>
      </c>
      <c r="S73" s="3" t="s">
        <v>36</v>
      </c>
      <c r="T73">
        <v>24</v>
      </c>
      <c r="U73">
        <v>820</v>
      </c>
    </row>
    <row r="74" spans="6:21" x14ac:dyDescent="0.3">
      <c r="F74" s="3" t="s">
        <v>13</v>
      </c>
      <c r="G74">
        <v>99.05</v>
      </c>
      <c r="S74" s="3" t="s">
        <v>41</v>
      </c>
      <c r="T74">
        <v>7</v>
      </c>
      <c r="U74">
        <v>129</v>
      </c>
    </row>
    <row r="75" spans="6:21" x14ac:dyDescent="0.3">
      <c r="F75" s="3" t="s">
        <v>11</v>
      </c>
      <c r="G75">
        <v>98.38</v>
      </c>
      <c r="S75" s="3" t="s">
        <v>34</v>
      </c>
      <c r="T75">
        <v>0</v>
      </c>
      <c r="U75">
        <v>4</v>
      </c>
    </row>
    <row r="76" spans="6:21" x14ac:dyDescent="0.3">
      <c r="F76" s="3" t="s">
        <v>10</v>
      </c>
      <c r="G76">
        <v>98.3</v>
      </c>
      <c r="S76" s="3" t="s">
        <v>23</v>
      </c>
      <c r="T76">
        <v>0</v>
      </c>
      <c r="U76">
        <v>51</v>
      </c>
    </row>
    <row r="77" spans="6:21" x14ac:dyDescent="0.3">
      <c r="F77" s="3" t="s">
        <v>9</v>
      </c>
      <c r="G77">
        <v>98.85</v>
      </c>
      <c r="S77" s="3" t="s">
        <v>55</v>
      </c>
      <c r="T77">
        <v>135918</v>
      </c>
      <c r="U77">
        <v>463530</v>
      </c>
    </row>
    <row r="78" spans="6:21" x14ac:dyDescent="0.3">
      <c r="F78" s="3" t="s">
        <v>7</v>
      </c>
      <c r="G78">
        <v>98.9</v>
      </c>
    </row>
    <row r="79" spans="6:21" x14ac:dyDescent="0.3">
      <c r="F79" s="3" t="s">
        <v>6</v>
      </c>
      <c r="G79">
        <v>98.66</v>
      </c>
    </row>
    <row r="80" spans="6:21" x14ac:dyDescent="0.3">
      <c r="F80" s="3" t="s">
        <v>5</v>
      </c>
      <c r="G80">
        <v>97.8</v>
      </c>
    </row>
    <row r="81" spans="6:21" x14ac:dyDescent="0.3">
      <c r="F81" s="3" t="s">
        <v>2</v>
      </c>
      <c r="G81">
        <v>98.29</v>
      </c>
      <c r="S81" s="2" t="s">
        <v>54</v>
      </c>
      <c r="T81" t="s">
        <v>56</v>
      </c>
      <c r="U81" t="s">
        <v>62</v>
      </c>
    </row>
    <row r="82" spans="6:21" x14ac:dyDescent="0.3">
      <c r="F82" s="3" t="s">
        <v>55</v>
      </c>
      <c r="G82">
        <v>3540.8900000000003</v>
      </c>
      <c r="S82" s="3" t="s">
        <v>41</v>
      </c>
      <c r="T82">
        <v>7670</v>
      </c>
      <c r="U82">
        <v>7534</v>
      </c>
    </row>
    <row r="83" spans="6:21" x14ac:dyDescent="0.3">
      <c r="S83" s="3" t="s">
        <v>40</v>
      </c>
      <c r="T83">
        <v>2069770</v>
      </c>
      <c r="U83">
        <v>2052230</v>
      </c>
    </row>
    <row r="84" spans="6:21" x14ac:dyDescent="0.3">
      <c r="S84" s="3" t="s">
        <v>39</v>
      </c>
      <c r="T84">
        <v>55216</v>
      </c>
      <c r="U84">
        <v>54894</v>
      </c>
    </row>
    <row r="85" spans="6:21" x14ac:dyDescent="0.3">
      <c r="S85" s="3" t="s">
        <v>38</v>
      </c>
      <c r="T85">
        <v>613784</v>
      </c>
      <c r="U85">
        <v>604465</v>
      </c>
    </row>
    <row r="86" spans="6:21" x14ac:dyDescent="0.3">
      <c r="S86" s="3" t="s">
        <v>37</v>
      </c>
      <c r="T86">
        <v>726153</v>
      </c>
      <c r="U86">
        <v>716462</v>
      </c>
    </row>
    <row r="87" spans="6:21" x14ac:dyDescent="0.3">
      <c r="S87" s="3" t="s">
        <v>36</v>
      </c>
      <c r="T87">
        <v>65380</v>
      </c>
      <c r="U87">
        <v>64536</v>
      </c>
    </row>
    <row r="88" spans="6:21" x14ac:dyDescent="0.3">
      <c r="S88" s="3" t="s">
        <v>35</v>
      </c>
      <c r="T88">
        <v>1006326</v>
      </c>
      <c r="U88">
        <v>992508</v>
      </c>
    </row>
    <row r="89" spans="6:21" x14ac:dyDescent="0.3">
      <c r="S89" s="3" t="s">
        <v>34</v>
      </c>
      <c r="T89">
        <v>10682</v>
      </c>
      <c r="U89">
        <v>10678</v>
      </c>
    </row>
    <row r="90" spans="6:21" x14ac:dyDescent="0.3">
      <c r="S90" s="3" t="s">
        <v>33</v>
      </c>
      <c r="T90">
        <v>1440388</v>
      </c>
      <c r="U90">
        <v>1414934</v>
      </c>
    </row>
    <row r="91" spans="6:21" x14ac:dyDescent="0.3">
      <c r="S91" s="3" t="s">
        <v>32</v>
      </c>
      <c r="T91">
        <v>178467</v>
      </c>
      <c r="U91">
        <v>174830</v>
      </c>
    </row>
    <row r="92" spans="6:21" x14ac:dyDescent="0.3">
      <c r="S92" s="3" t="s">
        <v>31</v>
      </c>
      <c r="T92">
        <v>826924</v>
      </c>
      <c r="U92">
        <v>816608</v>
      </c>
    </row>
    <row r="93" spans="6:21" x14ac:dyDescent="0.3">
      <c r="S93" s="3" t="s">
        <v>30</v>
      </c>
      <c r="T93">
        <v>771420</v>
      </c>
      <c r="U93">
        <v>761230</v>
      </c>
    </row>
    <row r="94" spans="6:21" x14ac:dyDescent="0.3">
      <c r="S94" s="3" t="s">
        <v>29</v>
      </c>
      <c r="T94">
        <v>225712</v>
      </c>
      <c r="U94">
        <v>220800</v>
      </c>
    </row>
    <row r="95" spans="6:21" x14ac:dyDescent="0.3">
      <c r="S95" s="3" t="s">
        <v>28</v>
      </c>
      <c r="T95">
        <v>334006</v>
      </c>
      <c r="U95">
        <v>328108</v>
      </c>
    </row>
    <row r="96" spans="6:21" x14ac:dyDescent="0.3">
      <c r="S96" s="3" t="s">
        <v>27</v>
      </c>
      <c r="T96">
        <v>348992</v>
      </c>
      <c r="U96">
        <v>343713</v>
      </c>
    </row>
    <row r="97" spans="19:21" x14ac:dyDescent="0.3">
      <c r="S97" s="3" t="s">
        <v>26</v>
      </c>
      <c r="T97">
        <v>2991614</v>
      </c>
      <c r="U97">
        <v>2945415</v>
      </c>
    </row>
    <row r="98" spans="19:21" x14ac:dyDescent="0.3">
      <c r="S98" s="3" t="s">
        <v>25</v>
      </c>
      <c r="T98">
        <v>5055224</v>
      </c>
      <c r="U98">
        <v>4950281</v>
      </c>
    </row>
    <row r="99" spans="19:21" x14ac:dyDescent="0.3">
      <c r="S99" s="3" t="s">
        <v>24</v>
      </c>
      <c r="T99">
        <v>21148</v>
      </c>
      <c r="U99">
        <v>20783</v>
      </c>
    </row>
    <row r="100" spans="19:21" x14ac:dyDescent="0.3">
      <c r="S100" s="3" t="s">
        <v>23</v>
      </c>
      <c r="T100">
        <v>10365</v>
      </c>
      <c r="U100">
        <v>10314</v>
      </c>
    </row>
    <row r="101" spans="19:21" x14ac:dyDescent="0.3">
      <c r="S101" s="3" t="s">
        <v>22</v>
      </c>
      <c r="T101">
        <v>792956</v>
      </c>
      <c r="U101">
        <v>782357</v>
      </c>
    </row>
    <row r="102" spans="19:21" x14ac:dyDescent="0.3">
      <c r="S102" s="3" t="s">
        <v>21</v>
      </c>
      <c r="T102">
        <v>6623344</v>
      </c>
      <c r="U102">
        <v>6466913</v>
      </c>
    </row>
    <row r="103" spans="19:21" x14ac:dyDescent="0.3">
      <c r="S103" s="3" t="s">
        <v>20</v>
      </c>
      <c r="T103">
        <v>124432</v>
      </c>
      <c r="U103">
        <v>121687</v>
      </c>
    </row>
    <row r="104" spans="19:21" x14ac:dyDescent="0.3">
      <c r="S104" s="3" t="s">
        <v>19</v>
      </c>
      <c r="T104">
        <v>84013</v>
      </c>
      <c r="U104">
        <v>82274</v>
      </c>
    </row>
    <row r="105" spans="19:21" x14ac:dyDescent="0.3">
      <c r="S105" s="3" t="s">
        <v>18</v>
      </c>
      <c r="T105">
        <v>128604</v>
      </c>
      <c r="U105">
        <v>122494</v>
      </c>
    </row>
    <row r="106" spans="19:21" x14ac:dyDescent="0.3">
      <c r="S106" s="3" t="s">
        <v>17</v>
      </c>
      <c r="T106">
        <v>31978</v>
      </c>
      <c r="U106">
        <v>31123</v>
      </c>
    </row>
    <row r="107" spans="19:21" x14ac:dyDescent="0.3">
      <c r="S107" s="3" t="s">
        <v>16</v>
      </c>
      <c r="T107">
        <v>1045209</v>
      </c>
      <c r="U107">
        <v>1034300</v>
      </c>
    </row>
    <row r="108" spans="19:21" x14ac:dyDescent="0.3">
      <c r="S108" s="3" t="s">
        <v>15</v>
      </c>
      <c r="T108">
        <v>128401</v>
      </c>
      <c r="U108">
        <v>126263</v>
      </c>
    </row>
    <row r="109" spans="19:21" x14ac:dyDescent="0.3">
      <c r="S109" s="3" t="s">
        <v>14</v>
      </c>
      <c r="T109">
        <v>602778</v>
      </c>
      <c r="U109">
        <v>585889</v>
      </c>
    </row>
    <row r="110" spans="19:21" x14ac:dyDescent="0.3">
      <c r="S110" s="3" t="s">
        <v>13</v>
      </c>
      <c r="T110">
        <v>954503</v>
      </c>
      <c r="U110">
        <v>945478</v>
      </c>
    </row>
    <row r="111" spans="19:21" x14ac:dyDescent="0.3">
      <c r="S111" s="3" t="s">
        <v>11</v>
      </c>
      <c r="T111">
        <v>32096</v>
      </c>
      <c r="U111">
        <v>31575</v>
      </c>
    </row>
    <row r="112" spans="19:21" x14ac:dyDescent="0.3">
      <c r="S112" s="3" t="s">
        <v>10</v>
      </c>
      <c r="T112">
        <v>2714025</v>
      </c>
      <c r="U112">
        <v>2668001</v>
      </c>
    </row>
    <row r="113" spans="19:21" x14ac:dyDescent="0.3">
      <c r="S113" s="3" t="s">
        <v>9</v>
      </c>
      <c r="T113">
        <v>673469</v>
      </c>
      <c r="U113">
        <v>665755</v>
      </c>
    </row>
    <row r="114" spans="19:21" x14ac:dyDescent="0.3">
      <c r="S114" s="3" t="s">
        <v>7</v>
      </c>
      <c r="T114">
        <v>84665</v>
      </c>
      <c r="U114">
        <v>83732</v>
      </c>
    </row>
    <row r="115" spans="19:21" x14ac:dyDescent="0.3">
      <c r="S115" s="3" t="s">
        <v>6</v>
      </c>
      <c r="T115">
        <v>1710261</v>
      </c>
      <c r="U115">
        <v>1687262</v>
      </c>
    </row>
    <row r="116" spans="19:21" x14ac:dyDescent="0.3">
      <c r="S116" s="3" t="s">
        <v>5</v>
      </c>
      <c r="T116">
        <v>344014</v>
      </c>
      <c r="U116">
        <v>336453</v>
      </c>
    </row>
    <row r="117" spans="19:21" x14ac:dyDescent="0.3">
      <c r="S117" s="3" t="s">
        <v>2</v>
      </c>
      <c r="T117">
        <v>1603318</v>
      </c>
      <c r="U117">
        <v>1575980</v>
      </c>
    </row>
    <row r="118" spans="19:21" x14ac:dyDescent="0.3">
      <c r="S118" s="3" t="s">
        <v>55</v>
      </c>
      <c r="T118">
        <v>34437307</v>
      </c>
      <c r="U118">
        <v>33837859</v>
      </c>
    </row>
  </sheetData>
  <conditionalFormatting pivot="1" sqref="B6:B10">
    <cfRule type="dataBar" priority="8">
      <dataBar>
        <cfvo type="min"/>
        <cfvo type="max"/>
        <color rgb="FFFFB628"/>
      </dataBar>
      <extLst>
        <ext xmlns:x14="http://schemas.microsoft.com/office/spreadsheetml/2009/9/main" uri="{B025F937-C7B1-47D3-B67F-A62EFF666E3E}">
          <x14:id>{7D0DCB97-31DC-4060-A217-3AE6C1892956}</x14:id>
        </ext>
      </extLst>
    </cfRule>
  </conditionalFormatting>
  <conditionalFormatting pivot="1" sqref="B16:B20">
    <cfRule type="dataBar" priority="7">
      <dataBar>
        <cfvo type="min"/>
        <cfvo type="max"/>
        <color rgb="FF63C384"/>
      </dataBar>
      <extLst>
        <ext xmlns:x14="http://schemas.microsoft.com/office/spreadsheetml/2009/9/main" uri="{B025F937-C7B1-47D3-B67F-A62EFF666E3E}">
          <x14:id>{FB054C39-DB3F-45B8-8156-EBAA9B356BAA}</x14:id>
        </ext>
      </extLst>
    </cfRule>
  </conditionalFormatting>
  <conditionalFormatting pivot="1" sqref="B16:B20">
    <cfRule type="dataBar" priority="6">
      <dataBar>
        <cfvo type="num" val="$B$20"/>
        <cfvo type="num" val="$B$16"/>
        <color rgb="FF63C384"/>
      </dataBar>
      <extLst>
        <ext xmlns:x14="http://schemas.microsoft.com/office/spreadsheetml/2009/9/main" uri="{B025F937-C7B1-47D3-B67F-A62EFF666E3E}">
          <x14:id>{B867B8D0-E666-4560-8512-B4B8ECA5AE1F}</x14:id>
        </ext>
      </extLst>
    </cfRule>
  </conditionalFormatting>
  <conditionalFormatting pivot="1" sqref="D16:D20">
    <cfRule type="dataBar" priority="5">
      <dataBar>
        <cfvo type="num" val="$D$16"/>
        <cfvo type="num" val="$D$20"/>
        <color rgb="FF63C384"/>
      </dataBar>
      <extLst>
        <ext xmlns:x14="http://schemas.microsoft.com/office/spreadsheetml/2009/9/main" uri="{B025F937-C7B1-47D3-B67F-A62EFF666E3E}">
          <x14:id>{2593661B-D795-44F1-A9D8-9DBE59F457A0}</x14:id>
        </ext>
      </extLst>
    </cfRule>
  </conditionalFormatting>
  <conditionalFormatting pivot="1" sqref="B25:B29">
    <cfRule type="dataBar" priority="4">
      <dataBar>
        <cfvo type="min"/>
        <cfvo type="max"/>
        <color rgb="FFFF555A"/>
      </dataBar>
      <extLst>
        <ext xmlns:x14="http://schemas.microsoft.com/office/spreadsheetml/2009/9/main" uri="{B025F937-C7B1-47D3-B67F-A62EFF666E3E}">
          <x14:id>{A0FBECCB-EDB0-41F2-95AA-332130C04773}</x14:id>
        </ext>
      </extLst>
    </cfRule>
  </conditionalFormatting>
  <conditionalFormatting pivot="1" sqref="D25:D29">
    <cfRule type="dataBar" priority="3">
      <dataBar>
        <cfvo type="min"/>
        <cfvo type="max"/>
        <color rgb="FFFF555A"/>
      </dataBar>
      <extLst>
        <ext xmlns:x14="http://schemas.microsoft.com/office/spreadsheetml/2009/9/main" uri="{B025F937-C7B1-47D3-B67F-A62EFF666E3E}">
          <x14:id>{8E2F867B-D015-4385-9F16-2747C1B17385}</x14:id>
        </ext>
      </extLst>
    </cfRule>
  </conditionalFormatting>
  <conditionalFormatting pivot="1" sqref="B34:B38">
    <cfRule type="dataBar" priority="2">
      <dataBar>
        <cfvo type="min"/>
        <cfvo type="max"/>
        <color rgb="FF008AEF"/>
      </dataBar>
      <extLst>
        <ext xmlns:x14="http://schemas.microsoft.com/office/spreadsheetml/2009/9/main" uri="{B025F937-C7B1-47D3-B67F-A62EFF666E3E}">
          <x14:id>{EFAE624E-28A6-4F31-8E3B-D32BF907083B}</x14:id>
        </ext>
      </extLst>
    </cfRule>
  </conditionalFormatting>
  <conditionalFormatting pivot="1" sqref="D34:D39">
    <cfRule type="dataBar" priority="1">
      <dataBar>
        <cfvo type="min"/>
        <cfvo type="max"/>
        <color rgb="FF008AEF"/>
      </dataBar>
      <extLst>
        <ext xmlns:x14="http://schemas.microsoft.com/office/spreadsheetml/2009/9/main" uri="{B025F937-C7B1-47D3-B67F-A62EFF666E3E}">
          <x14:id>{6E217F4B-0623-409E-8CC6-747D9F3AC705}</x14:id>
        </ext>
      </extLst>
    </cfRule>
  </conditionalFormatting>
  <pageMargins left="0.7" right="0.7" top="0.75" bottom="0.75" header="0.3" footer="0.3"/>
  <drawing r:id="rId15"/>
  <extLst>
    <ext xmlns:x14="http://schemas.microsoft.com/office/spreadsheetml/2009/9/main" uri="{78C0D931-6437-407d-A8EE-F0AAD7539E65}">
      <x14:conditionalFormattings>
        <x14:conditionalFormatting xmlns:xm="http://schemas.microsoft.com/office/excel/2006/main" pivot="1">
          <x14:cfRule type="dataBar" id="{7D0DCB97-31DC-4060-A217-3AE6C1892956}">
            <x14:dataBar minLength="0" maxLength="100" border="1" negativeBarBorderColorSameAsPositive="0">
              <x14:cfvo type="autoMin"/>
              <x14:cfvo type="autoMax"/>
              <x14:borderColor rgb="FFFFB628"/>
              <x14:negativeFillColor rgb="FFFF0000"/>
              <x14:negativeBorderColor rgb="FFFF0000"/>
              <x14:axisColor rgb="FF000000"/>
            </x14:dataBar>
          </x14:cfRule>
          <xm:sqref>B6:B10</xm:sqref>
        </x14:conditionalFormatting>
        <x14:conditionalFormatting xmlns:xm="http://schemas.microsoft.com/office/excel/2006/main" pivot="1">
          <x14:cfRule type="dataBar" id="{FB054C39-DB3F-45B8-8156-EBAA9B356BAA}">
            <x14:dataBar minLength="0" maxLength="100" border="1" negativeBarBorderColorSameAsPositive="0">
              <x14:cfvo type="autoMin"/>
              <x14:cfvo type="autoMax"/>
              <x14:borderColor rgb="FF63C384"/>
              <x14:negativeFillColor rgb="FFFF0000"/>
              <x14:negativeBorderColor rgb="FFFF0000"/>
              <x14:axisColor rgb="FF000000"/>
            </x14:dataBar>
          </x14:cfRule>
          <xm:sqref>B16:B20</xm:sqref>
        </x14:conditionalFormatting>
        <x14:conditionalFormatting xmlns:xm="http://schemas.microsoft.com/office/excel/2006/main" pivot="1">
          <x14:cfRule type="dataBar" id="{B867B8D0-E666-4560-8512-B4B8ECA5AE1F}">
            <x14:dataBar minLength="0" maxLength="100" border="1">
              <x14:cfvo type="num">
                <xm:f>$B$20</xm:f>
              </x14:cfvo>
              <x14:cfvo type="num">
                <xm:f>$B$16</xm:f>
              </x14:cfvo>
              <x14:borderColor rgb="FF00B050"/>
              <x14:negativeFillColor rgb="FFFF0000"/>
              <x14:axisColor rgb="FF000000"/>
            </x14:dataBar>
          </x14:cfRule>
          <xm:sqref>B16:B20</xm:sqref>
        </x14:conditionalFormatting>
        <x14:conditionalFormatting xmlns:xm="http://schemas.microsoft.com/office/excel/2006/main" pivot="1">
          <x14:cfRule type="dataBar" id="{2593661B-D795-44F1-A9D8-9DBE59F457A0}">
            <x14:dataBar minLength="0" maxLength="100" border="1">
              <x14:cfvo type="num">
                <xm:f>$D$16</xm:f>
              </x14:cfvo>
              <x14:cfvo type="num">
                <xm:f>$D$20</xm:f>
              </x14:cfvo>
              <x14:borderColor rgb="FF63C384"/>
              <x14:negativeFillColor rgb="FFFF0000"/>
              <x14:axisColor rgb="FF000000"/>
            </x14:dataBar>
          </x14:cfRule>
          <xm:sqref>D16:D20</xm:sqref>
        </x14:conditionalFormatting>
        <x14:conditionalFormatting xmlns:xm="http://schemas.microsoft.com/office/excel/2006/main" pivot="1">
          <x14:cfRule type="dataBar" id="{A0FBECCB-EDB0-41F2-95AA-332130C04773}">
            <x14:dataBar minLength="0" maxLength="100" border="1" negativeBarBorderColorSameAsPositive="0">
              <x14:cfvo type="autoMin"/>
              <x14:cfvo type="autoMax"/>
              <x14:borderColor rgb="FFFF555A"/>
              <x14:negativeFillColor rgb="FFFF0000"/>
              <x14:negativeBorderColor rgb="FFFF0000"/>
              <x14:axisColor rgb="FF000000"/>
            </x14:dataBar>
          </x14:cfRule>
          <xm:sqref>B25:B29</xm:sqref>
        </x14:conditionalFormatting>
        <x14:conditionalFormatting xmlns:xm="http://schemas.microsoft.com/office/excel/2006/main" pivot="1">
          <x14:cfRule type="dataBar" id="{8E2F867B-D015-4385-9F16-2747C1B17385}">
            <x14:dataBar minLength="0" maxLength="100" border="1" negativeBarBorderColorSameAsPositive="0">
              <x14:cfvo type="autoMin"/>
              <x14:cfvo type="autoMax"/>
              <x14:borderColor rgb="FFFF555A"/>
              <x14:negativeFillColor rgb="FFFF0000"/>
              <x14:negativeBorderColor rgb="FFFF0000"/>
              <x14:axisColor rgb="FF000000"/>
            </x14:dataBar>
          </x14:cfRule>
          <xm:sqref>D25:D29</xm:sqref>
        </x14:conditionalFormatting>
        <x14:conditionalFormatting xmlns:xm="http://schemas.microsoft.com/office/excel/2006/main" pivot="1">
          <x14:cfRule type="dataBar" id="{EFAE624E-28A6-4F31-8E3B-D32BF907083B}">
            <x14:dataBar minLength="0" maxLength="100" border="1" negativeBarBorderColorSameAsPositive="0">
              <x14:cfvo type="autoMin"/>
              <x14:cfvo type="autoMax"/>
              <x14:borderColor rgb="FF008AEF"/>
              <x14:negativeFillColor rgb="FFFF0000"/>
              <x14:negativeBorderColor rgb="FFFF0000"/>
              <x14:axisColor rgb="FF000000"/>
            </x14:dataBar>
          </x14:cfRule>
          <xm:sqref>B34:B38</xm:sqref>
        </x14:conditionalFormatting>
        <x14:conditionalFormatting xmlns:xm="http://schemas.microsoft.com/office/excel/2006/main" pivot="1">
          <x14:cfRule type="dataBar" id="{6E217F4B-0623-409E-8CC6-747D9F3AC705}">
            <x14:dataBar minLength="0" maxLength="100" border="1" negativeBarBorderColorSameAsPositive="0">
              <x14:cfvo type="autoMin"/>
              <x14:cfvo type="autoMax"/>
              <x14:borderColor rgb="FF008AEF"/>
              <x14:negativeFillColor rgb="FFFF0000"/>
              <x14:negativeBorderColor rgb="FFFF0000"/>
              <x14:axisColor rgb="FF000000"/>
            </x14:dataBar>
          </x14:cfRule>
          <xm:sqref>D34:D39</xm:sqref>
        </x14:conditionalFormatting>
      </x14:conditionalFormattings>
    </ext>
    <ext xmlns:x14="http://schemas.microsoft.com/office/spreadsheetml/2009/9/main" uri="{A8765BA9-456A-4dab-B4F3-ACF838C121DE}">
      <x14:slicerList>
        <x14:slicer r:id="rId1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7:D43"/>
  <sheetViews>
    <sheetView topLeftCell="A4" workbookViewId="0">
      <selection activeCell="T32" sqref="T32"/>
    </sheetView>
  </sheetViews>
  <sheetFormatPr defaultRowHeight="14.4" x14ac:dyDescent="0.3"/>
  <cols>
    <col min="1" max="1" width="20.6640625" customWidth="1"/>
    <col min="2" max="2" width="15.109375" customWidth="1"/>
    <col min="3" max="3" width="20.6640625" bestFit="1" customWidth="1"/>
    <col min="4" max="4" width="15.109375" customWidth="1"/>
  </cols>
  <sheetData>
    <row r="7" spans="1:4" x14ac:dyDescent="0.3">
      <c r="A7" t="s">
        <v>276</v>
      </c>
      <c r="C7" t="s">
        <v>277</v>
      </c>
    </row>
    <row r="8" spans="1:4" x14ac:dyDescent="0.3">
      <c r="A8" s="18" t="s">
        <v>278</v>
      </c>
      <c r="B8" s="18" t="s">
        <v>279</v>
      </c>
      <c r="C8" s="18" t="s">
        <v>278</v>
      </c>
      <c r="D8" s="18" t="s">
        <v>279</v>
      </c>
    </row>
    <row r="9" spans="1:4" x14ac:dyDescent="0.3">
      <c r="A9" t="str" cm="1">
        <f t="array" ref="A9:B13">Q1a!A6:B10</f>
        <v>Maharashtra</v>
      </c>
      <c r="B9">
        <v>6623344</v>
      </c>
      <c r="C9" t="str" cm="1">
        <f t="array" ref="C9:D13">Q1a!C6:D10</f>
        <v>Andaman and Nicobar</v>
      </c>
      <c r="D9">
        <v>7670</v>
      </c>
    </row>
    <row r="10" spans="1:4" x14ac:dyDescent="0.3">
      <c r="A10" t="str">
        <v>Kerala</v>
      </c>
      <c r="B10">
        <v>5055224</v>
      </c>
      <c r="C10" t="str">
        <v>Lakshadweep</v>
      </c>
      <c r="D10">
        <v>10365</v>
      </c>
    </row>
    <row r="11" spans="1:4" x14ac:dyDescent="0.3">
      <c r="A11" t="str">
        <v>Karnataka</v>
      </c>
      <c r="B11">
        <v>2991614</v>
      </c>
      <c r="C11" t="str">
        <v>Daman and Diu</v>
      </c>
      <c r="D11">
        <v>10682</v>
      </c>
    </row>
    <row r="12" spans="1:4" x14ac:dyDescent="0.3">
      <c r="A12" t="str">
        <v>Tamil Nadu</v>
      </c>
      <c r="B12">
        <v>2714025</v>
      </c>
      <c r="C12" t="str">
        <v>Ladakh</v>
      </c>
      <c r="D12">
        <v>21148</v>
      </c>
    </row>
    <row r="13" spans="1:4" x14ac:dyDescent="0.3">
      <c r="A13" t="str">
        <v>Andhra Pradesh</v>
      </c>
      <c r="B13">
        <v>2069770</v>
      </c>
      <c r="C13" t="str">
        <v>Nagaland</v>
      </c>
      <c r="D13">
        <v>31978</v>
      </c>
    </row>
    <row r="17" spans="1:4" x14ac:dyDescent="0.3">
      <c r="A17" t="s">
        <v>276</v>
      </c>
      <c r="C17" t="s">
        <v>277</v>
      </c>
    </row>
    <row r="18" spans="1:4" x14ac:dyDescent="0.3">
      <c r="A18" s="18" t="s">
        <v>278</v>
      </c>
      <c r="B18" s="18" t="s">
        <v>280</v>
      </c>
      <c r="C18" s="18" t="s">
        <v>278</v>
      </c>
      <c r="D18" s="18" t="s">
        <v>280</v>
      </c>
    </row>
    <row r="19" spans="1:4" x14ac:dyDescent="0.3">
      <c r="A19" t="str" cm="1">
        <f t="array" ref="A19:B23">Q1a!A16:B20</f>
        <v>Daman and Diu</v>
      </c>
      <c r="B19">
        <v>99.96</v>
      </c>
      <c r="C19" t="str" cm="1">
        <f t="array" ref="C19:D23">Q1a!C16:D20</f>
        <v>Mizoram</v>
      </c>
      <c r="D19">
        <v>95.25</v>
      </c>
    </row>
    <row r="20" spans="1:4" x14ac:dyDescent="0.3">
      <c r="A20" t="str">
        <v>Lakshadweep</v>
      </c>
      <c r="B20">
        <v>99.51</v>
      </c>
      <c r="C20" t="str">
        <v>Punjab</v>
      </c>
      <c r="D20">
        <v>97.2</v>
      </c>
    </row>
    <row r="21" spans="1:4" x14ac:dyDescent="0.3">
      <c r="A21" t="str">
        <v>Arunachal Pradesh</v>
      </c>
      <c r="B21">
        <v>99.42</v>
      </c>
      <c r="C21" t="str">
        <v>Nagaland</v>
      </c>
      <c r="D21">
        <v>97.33</v>
      </c>
    </row>
    <row r="22" spans="1:4" x14ac:dyDescent="0.3">
      <c r="A22" t="str">
        <v>Andhra Pradesh</v>
      </c>
      <c r="B22">
        <v>99.15</v>
      </c>
      <c r="C22" t="str">
        <v>Maharashtra</v>
      </c>
      <c r="D22">
        <v>97.64</v>
      </c>
    </row>
    <row r="23" spans="1:4" x14ac:dyDescent="0.3">
      <c r="A23" t="str">
        <v>Rajasthan</v>
      </c>
      <c r="B23">
        <v>99.05</v>
      </c>
      <c r="C23" t="str">
        <v>Manipur</v>
      </c>
      <c r="D23">
        <v>97.79</v>
      </c>
    </row>
    <row r="27" spans="1:4" x14ac:dyDescent="0.3">
      <c r="A27" t="s">
        <v>276</v>
      </c>
      <c r="C27" t="s">
        <v>277</v>
      </c>
    </row>
    <row r="28" spans="1:4" x14ac:dyDescent="0.3">
      <c r="A28" s="18" t="s">
        <v>278</v>
      </c>
      <c r="B28" s="18" t="s">
        <v>281</v>
      </c>
      <c r="C28" s="18" t="s">
        <v>278</v>
      </c>
      <c r="D28" s="18" t="s">
        <v>281</v>
      </c>
    </row>
    <row r="29" spans="1:4" x14ac:dyDescent="0.3">
      <c r="A29" t="str" cm="1">
        <f t="array" ref="A29:B33">Q1a!A25:B29</f>
        <v>Punjab</v>
      </c>
      <c r="B29">
        <v>2.75</v>
      </c>
      <c r="C29" t="str" cm="1">
        <f t="array" ref="C29:D33">Q1a!C25:D29</f>
        <v>Daman and Diu</v>
      </c>
      <c r="D29">
        <v>0.04</v>
      </c>
    </row>
    <row r="30" spans="1:4" x14ac:dyDescent="0.3">
      <c r="A30" t="str">
        <v>Nagaland</v>
      </c>
      <c r="B30">
        <v>2.16</v>
      </c>
      <c r="C30" t="str">
        <v>Mizoram</v>
      </c>
      <c r="D30">
        <v>0.36</v>
      </c>
    </row>
    <row r="31" spans="1:4" x14ac:dyDescent="0.3">
      <c r="A31" t="str">
        <v>Uttarakhand</v>
      </c>
      <c r="B31">
        <v>2.15</v>
      </c>
      <c r="C31" t="str">
        <v>Lakshadweep</v>
      </c>
      <c r="D31">
        <v>0.49</v>
      </c>
    </row>
    <row r="32" spans="1:4" x14ac:dyDescent="0.3">
      <c r="A32" t="str">
        <v>Maharashtra</v>
      </c>
      <c r="B32">
        <v>2.12</v>
      </c>
      <c r="C32" t="str">
        <v>Arunachal Pradesh</v>
      </c>
      <c r="D32">
        <v>0.51</v>
      </c>
    </row>
    <row r="33" spans="1:4" x14ac:dyDescent="0.3">
      <c r="A33" t="str">
        <v>Goa</v>
      </c>
      <c r="B33">
        <v>1.89</v>
      </c>
      <c r="C33" t="str">
        <v>Telengana</v>
      </c>
      <c r="D33">
        <v>0.59</v>
      </c>
    </row>
    <row r="37" spans="1:4" x14ac:dyDescent="0.3">
      <c r="A37" t="s">
        <v>276</v>
      </c>
      <c r="C37" t="s">
        <v>277</v>
      </c>
    </row>
    <row r="38" spans="1:4" x14ac:dyDescent="0.3">
      <c r="A38" s="18" t="s">
        <v>278</v>
      </c>
      <c r="B38" s="18" t="s">
        <v>282</v>
      </c>
      <c r="C38" s="18" t="s">
        <v>278</v>
      </c>
      <c r="D38" s="18" t="s">
        <v>282</v>
      </c>
    </row>
    <row r="39" spans="1:4" x14ac:dyDescent="0.3">
      <c r="A39" t="str" cm="1">
        <f t="array" ref="A39:B43">Q1a!A34:B38</f>
        <v>Mizoram</v>
      </c>
      <c r="B39">
        <v>4.3899999999999997</v>
      </c>
      <c r="C39" t="str" cm="1">
        <f t="array" ref="C39:D43">Q1a!C34:D38</f>
        <v>Lakshadweep</v>
      </c>
      <c r="D39">
        <v>0</v>
      </c>
    </row>
    <row r="40" spans="1:4" x14ac:dyDescent="0.3">
      <c r="A40" t="str">
        <v>Kerala</v>
      </c>
      <c r="B40">
        <v>1.37</v>
      </c>
      <c r="C40" t="str">
        <v>Daman and Diu</v>
      </c>
      <c r="D40">
        <v>0</v>
      </c>
    </row>
    <row r="41" spans="1:4" x14ac:dyDescent="0.3">
      <c r="A41" t="str">
        <v>Ladakh</v>
      </c>
      <c r="B41">
        <v>0.73</v>
      </c>
      <c r="C41" t="str">
        <v>Bihar</v>
      </c>
      <c r="D41">
        <v>0</v>
      </c>
    </row>
    <row r="42" spans="1:4" x14ac:dyDescent="0.3">
      <c r="A42" t="str">
        <v>Manipur</v>
      </c>
      <c r="B42">
        <v>0.64</v>
      </c>
      <c r="C42" t="str">
        <v>Madhya Pradesh</v>
      </c>
      <c r="D42">
        <v>0.01</v>
      </c>
    </row>
    <row r="43" spans="1:4" x14ac:dyDescent="0.3">
      <c r="A43" t="str">
        <v>Telengana</v>
      </c>
      <c r="B43">
        <v>0.56000000000000005</v>
      </c>
      <c r="C43" t="str">
        <v>Rajasthan</v>
      </c>
      <c r="D43">
        <v>0.01</v>
      </c>
    </row>
  </sheetData>
  <conditionalFormatting sqref="B9:B13">
    <cfRule type="dataBar" priority="7">
      <dataBar>
        <cfvo type="min"/>
        <cfvo type="max"/>
        <color rgb="FFFFB628"/>
      </dataBar>
      <extLst>
        <ext xmlns:x14="http://schemas.microsoft.com/office/spreadsheetml/2009/9/main" uri="{B025F937-C7B1-47D3-B67F-A62EFF666E3E}">
          <x14:id>{98A78B32-C438-44D0-BD6F-1216B39CE885}</x14:id>
        </ext>
      </extLst>
    </cfRule>
  </conditionalFormatting>
  <conditionalFormatting sqref="B19:B23">
    <cfRule type="dataBar" priority="6">
      <dataBar>
        <cfvo type="num" val="$B$23"/>
        <cfvo type="num" val="$B$19"/>
        <color rgb="FF63C384"/>
      </dataBar>
      <extLst>
        <ext xmlns:x14="http://schemas.microsoft.com/office/spreadsheetml/2009/9/main" uri="{B025F937-C7B1-47D3-B67F-A62EFF666E3E}">
          <x14:id>{C7EC0D95-E638-419E-B878-E105C442C186}</x14:id>
        </ext>
      </extLst>
    </cfRule>
  </conditionalFormatting>
  <conditionalFormatting sqref="B29:B33">
    <cfRule type="dataBar" priority="4">
      <dataBar>
        <cfvo type="min"/>
        <cfvo type="max"/>
        <color rgb="FFFF555A"/>
      </dataBar>
      <extLst>
        <ext xmlns:x14="http://schemas.microsoft.com/office/spreadsheetml/2009/9/main" uri="{B025F937-C7B1-47D3-B67F-A62EFF666E3E}">
          <x14:id>{FAF2A2AC-C7DB-4C85-B7A0-8624920CB5E3}</x14:id>
        </ext>
      </extLst>
    </cfRule>
  </conditionalFormatting>
  <conditionalFormatting sqref="B39:B43">
    <cfRule type="dataBar" priority="2">
      <dataBar>
        <cfvo type="min"/>
        <cfvo type="max"/>
        <color rgb="FF008AEF"/>
      </dataBar>
      <extLst>
        <ext xmlns:x14="http://schemas.microsoft.com/office/spreadsheetml/2009/9/main" uri="{B025F937-C7B1-47D3-B67F-A62EFF666E3E}">
          <x14:id>{7B28E314-384E-40F7-99FB-0B14F9AAD50C}</x14:id>
        </ext>
      </extLst>
    </cfRule>
  </conditionalFormatting>
  <conditionalFormatting sqref="D19:D23">
    <cfRule type="dataBar" priority="5">
      <dataBar>
        <cfvo type="num" val="$D$23"/>
        <cfvo type="num" val="$D$19"/>
        <color rgb="FF63C384"/>
      </dataBar>
      <extLst>
        <ext xmlns:x14="http://schemas.microsoft.com/office/spreadsheetml/2009/9/main" uri="{B025F937-C7B1-47D3-B67F-A62EFF666E3E}">
          <x14:id>{C557D6C7-6B7E-40B4-9B89-A9C20B94F089}</x14:id>
        </ext>
      </extLst>
    </cfRule>
  </conditionalFormatting>
  <conditionalFormatting sqref="D29:D33">
    <cfRule type="dataBar" priority="3">
      <dataBar>
        <cfvo type="min"/>
        <cfvo type="max"/>
        <color rgb="FFFF555A"/>
      </dataBar>
      <extLst>
        <ext xmlns:x14="http://schemas.microsoft.com/office/spreadsheetml/2009/9/main" uri="{B025F937-C7B1-47D3-B67F-A62EFF666E3E}">
          <x14:id>{CD1E90F1-6986-4B55-9570-B6B3BF16BF47}</x14:id>
        </ext>
      </extLst>
    </cfRule>
  </conditionalFormatting>
  <conditionalFormatting sqref="D39:D43">
    <cfRule type="dataBar" priority="1">
      <dataBar>
        <cfvo type="min"/>
        <cfvo type="max"/>
        <color rgb="FF008AEF"/>
      </dataBar>
      <extLst>
        <ext xmlns:x14="http://schemas.microsoft.com/office/spreadsheetml/2009/9/main" uri="{B025F937-C7B1-47D3-B67F-A62EFF666E3E}">
          <x14:id>{259F7CC3-C9B0-4F46-B85E-9245C33CFA3D}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8A78B32-C438-44D0-BD6F-1216B39CE885}">
            <x14:dataBar minLength="0" maxLength="100" border="1" negativeBarBorderColorSameAsPositive="0">
              <x14:cfvo type="autoMin"/>
              <x14:cfvo type="autoMax"/>
              <x14:borderColor rgb="FFFFB628"/>
              <x14:negativeFillColor rgb="FFFF0000"/>
              <x14:negativeBorderColor rgb="FFFF0000"/>
              <x14:axisColor rgb="FF000000"/>
            </x14:dataBar>
          </x14:cfRule>
          <xm:sqref>B9:B13</xm:sqref>
        </x14:conditionalFormatting>
        <x14:conditionalFormatting xmlns:xm="http://schemas.microsoft.com/office/excel/2006/main">
          <x14:cfRule type="dataBar" id="{C7EC0D95-E638-419E-B878-E105C442C186}">
            <x14:dataBar minLength="0" maxLength="100" border="1">
              <x14:cfvo type="num">
                <xm:f>$B$23</xm:f>
              </x14:cfvo>
              <x14:cfvo type="num">
                <xm:f>$B$19</xm:f>
              </x14:cfvo>
              <x14:borderColor rgb="FF63C384"/>
              <x14:negativeFillColor rgb="FFFF0000"/>
              <x14:axisColor rgb="FF000000"/>
            </x14:dataBar>
          </x14:cfRule>
          <xm:sqref>B19:B23</xm:sqref>
        </x14:conditionalFormatting>
        <x14:conditionalFormatting xmlns:xm="http://schemas.microsoft.com/office/excel/2006/main">
          <x14:cfRule type="dataBar" id="{FAF2A2AC-C7DB-4C85-B7A0-8624920CB5E3}">
            <x14:dataBar minLength="0" maxLength="100" border="1" negativeBarBorderColorSameAsPositive="0">
              <x14:cfvo type="autoMin"/>
              <x14:cfvo type="autoMax"/>
              <x14:borderColor rgb="FFFF555A"/>
              <x14:negativeFillColor rgb="FFFF0000"/>
              <x14:negativeBorderColor rgb="FFFF0000"/>
              <x14:axisColor rgb="FF000000"/>
            </x14:dataBar>
          </x14:cfRule>
          <xm:sqref>B29:B33</xm:sqref>
        </x14:conditionalFormatting>
        <x14:conditionalFormatting xmlns:xm="http://schemas.microsoft.com/office/excel/2006/main">
          <x14:cfRule type="dataBar" id="{7B28E314-384E-40F7-99FB-0B14F9AAD50C}">
            <x14:dataBar minLength="0" maxLength="100" border="1" negativeBarBorderColorSameAsPositive="0">
              <x14:cfvo type="autoMin"/>
              <x14:cfvo type="autoMax"/>
              <x14:borderColor rgb="FF008AEF"/>
              <x14:negativeFillColor rgb="FFFF0000"/>
              <x14:negativeBorderColor rgb="FFFF0000"/>
              <x14:axisColor rgb="FF000000"/>
            </x14:dataBar>
          </x14:cfRule>
          <xm:sqref>B39:B43</xm:sqref>
        </x14:conditionalFormatting>
        <x14:conditionalFormatting xmlns:xm="http://schemas.microsoft.com/office/excel/2006/main">
          <x14:cfRule type="dataBar" id="{C557D6C7-6B7E-40B4-9B89-A9C20B94F089}">
            <x14:dataBar minLength="0" maxLength="100" border="1">
              <x14:cfvo type="num">
                <xm:f>$D$23</xm:f>
              </x14:cfvo>
              <x14:cfvo type="num">
                <xm:f>$D$19</xm:f>
              </x14:cfvo>
              <x14:borderColor rgb="FF63C384"/>
              <x14:negativeFillColor rgb="FFFF0000"/>
              <x14:axisColor rgb="FF000000"/>
            </x14:dataBar>
          </x14:cfRule>
          <xm:sqref>D19:D23</xm:sqref>
        </x14:conditionalFormatting>
        <x14:conditionalFormatting xmlns:xm="http://schemas.microsoft.com/office/excel/2006/main">
          <x14:cfRule type="dataBar" id="{CD1E90F1-6986-4B55-9570-B6B3BF16BF47}">
            <x14:dataBar minLength="0" maxLength="100" border="1" negativeBarBorderColorSameAsPositive="0">
              <x14:cfvo type="autoMin"/>
              <x14:cfvo type="autoMax"/>
              <x14:borderColor rgb="FFFF555A"/>
              <x14:negativeFillColor rgb="FFFF0000"/>
              <x14:negativeBorderColor rgb="FFFF0000"/>
              <x14:axisColor rgb="FF000000"/>
            </x14:dataBar>
          </x14:cfRule>
          <xm:sqref>D29:D33</xm:sqref>
        </x14:conditionalFormatting>
        <x14:conditionalFormatting xmlns:xm="http://schemas.microsoft.com/office/excel/2006/main">
          <x14:cfRule type="dataBar" id="{259F7CC3-C9B0-4F46-B85E-9245C33CFA3D}">
            <x14:dataBar minLength="0" maxLength="100" border="1" negativeBarBorderColorSameAsPositive="0">
              <x14:cfvo type="autoMin"/>
              <x14:cfvo type="autoMax"/>
              <x14:borderColor rgb="FF008AEF"/>
              <x14:negativeFillColor rgb="FFFF0000"/>
              <x14:negativeBorderColor rgb="FFFF0000"/>
              <x14:axisColor rgb="FF000000"/>
            </x14:dataBar>
          </x14:cfRule>
          <xm:sqref>D39:D43</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6"/>
  <sheetViews>
    <sheetView workbookViewId="0">
      <selection activeCell="S156" sqref="A1:S156"/>
    </sheetView>
  </sheetViews>
  <sheetFormatPr defaultRowHeight="14.4" x14ac:dyDescent="0.3"/>
  <cols>
    <col min="19" max="19" width="15.88671875" customWidth="1"/>
  </cols>
  <sheetData>
    <row r="1" spans="1:19" x14ac:dyDescent="0.3">
      <c r="A1" s="13" t="s">
        <v>267</v>
      </c>
      <c r="B1" s="13" t="s">
        <v>266</v>
      </c>
      <c r="C1" s="13" t="s">
        <v>265</v>
      </c>
      <c r="D1" s="14" t="s">
        <v>264</v>
      </c>
      <c r="E1" s="13" t="s">
        <v>263</v>
      </c>
      <c r="F1" s="13" t="s">
        <v>262</v>
      </c>
      <c r="G1" s="13" t="s">
        <v>261</v>
      </c>
      <c r="H1" s="13" t="s">
        <v>260</v>
      </c>
      <c r="I1" s="13" t="s">
        <v>259</v>
      </c>
      <c r="J1" s="13" t="s">
        <v>258</v>
      </c>
      <c r="K1" s="13" t="s">
        <v>257</v>
      </c>
      <c r="L1" s="13" t="s">
        <v>256</v>
      </c>
      <c r="M1" s="13" t="s">
        <v>255</v>
      </c>
      <c r="N1" s="13" t="s">
        <v>254</v>
      </c>
      <c r="O1" s="13" t="s">
        <v>253</v>
      </c>
      <c r="P1" s="13" t="s">
        <v>252</v>
      </c>
      <c r="Q1" s="13" t="s">
        <v>251</v>
      </c>
      <c r="R1" s="13" t="s">
        <v>250</v>
      </c>
      <c r="S1" s="13" t="s">
        <v>249</v>
      </c>
    </row>
    <row r="2" spans="1:19" x14ac:dyDescent="0.3">
      <c r="A2" s="11" t="s">
        <v>246</v>
      </c>
      <c r="B2" s="10" t="s">
        <v>248</v>
      </c>
      <c r="C2" s="9">
        <v>16919</v>
      </c>
      <c r="D2" s="8">
        <v>21500</v>
      </c>
      <c r="E2" s="8">
        <v>16360</v>
      </c>
      <c r="F2" s="7">
        <f t="shared" ref="F2:F33" si="0">SUM(E2/D2)</f>
        <v>0.76093023255813952</v>
      </c>
      <c r="G2" s="7" t="str">
        <f t="shared" ref="G2:G33" si="1">IF(F2&gt;69%, "GOOD", "POOR")</f>
        <v>GOOD</v>
      </c>
      <c r="H2" s="6">
        <v>1.8</v>
      </c>
      <c r="I2" s="6">
        <v>140</v>
      </c>
      <c r="J2" s="6" t="str" cm="1">
        <f t="array" ref="J2">_xlfn.IFS(I2&gt;299,"High HP",I2&gt;99,"Medium HP",I2&lt;100,"Low HP")</f>
        <v>Medium HP</v>
      </c>
      <c r="K2" s="6" t="s">
        <v>63</v>
      </c>
      <c r="L2" s="6">
        <v>28</v>
      </c>
      <c r="M2" s="6">
        <v>58.280149520000002</v>
      </c>
      <c r="N2" s="6">
        <v>101.2</v>
      </c>
      <c r="O2" s="6">
        <v>67.3</v>
      </c>
      <c r="P2" s="6">
        <v>172.4</v>
      </c>
      <c r="Q2" s="6">
        <v>2.6389999999999998</v>
      </c>
      <c r="R2" s="6">
        <v>13.2</v>
      </c>
      <c r="S2" s="5">
        <v>40941</v>
      </c>
    </row>
    <row r="3" spans="1:19" x14ac:dyDescent="0.3">
      <c r="A3" s="11" t="s">
        <v>246</v>
      </c>
      <c r="B3" s="10" t="s">
        <v>247</v>
      </c>
      <c r="C3" s="9">
        <v>39384</v>
      </c>
      <c r="D3" s="8">
        <v>28400</v>
      </c>
      <c r="E3" s="8">
        <v>19875</v>
      </c>
      <c r="F3" s="7">
        <f t="shared" si="0"/>
        <v>0.69982394366197187</v>
      </c>
      <c r="G3" s="7" t="str">
        <f t="shared" si="1"/>
        <v>GOOD</v>
      </c>
      <c r="H3" s="6">
        <v>3.2</v>
      </c>
      <c r="I3" s="6">
        <v>225</v>
      </c>
      <c r="J3" s="6" t="str" cm="1">
        <f t="array" ref="J3">_xlfn.IFS(I3&gt;299,"High HP",I3&gt;99,"Medium HP",I3&lt;100,"Low HP")</f>
        <v>Medium HP</v>
      </c>
      <c r="K3" s="6" t="s">
        <v>63</v>
      </c>
      <c r="L3" s="6">
        <v>25</v>
      </c>
      <c r="M3" s="6">
        <v>91.370777660000002</v>
      </c>
      <c r="N3" s="6">
        <v>108.1</v>
      </c>
      <c r="O3" s="6">
        <v>70.3</v>
      </c>
      <c r="P3" s="6">
        <v>192.9</v>
      </c>
      <c r="Q3" s="6">
        <v>3.5169999999999999</v>
      </c>
      <c r="R3" s="6">
        <v>17.2</v>
      </c>
      <c r="S3" s="5">
        <v>40697</v>
      </c>
    </row>
    <row r="4" spans="1:19" x14ac:dyDescent="0.3">
      <c r="A4" s="11" t="s">
        <v>246</v>
      </c>
      <c r="B4" s="10" t="s">
        <v>245</v>
      </c>
      <c r="C4" s="9">
        <v>8588</v>
      </c>
      <c r="D4" s="8">
        <v>42000</v>
      </c>
      <c r="E4" s="8">
        <v>29725</v>
      </c>
      <c r="F4" s="7">
        <f t="shared" si="0"/>
        <v>0.70773809523809528</v>
      </c>
      <c r="G4" s="7" t="str">
        <f t="shared" si="1"/>
        <v>GOOD</v>
      </c>
      <c r="H4" s="6">
        <v>3.5</v>
      </c>
      <c r="I4" s="6">
        <v>210</v>
      </c>
      <c r="J4" s="6" t="str" cm="1">
        <f t="array" ref="J4">_xlfn.IFS(I4&gt;299,"High HP",I4&gt;99,"Medium HP",I4&lt;100,"Low HP")</f>
        <v>Medium HP</v>
      </c>
      <c r="K4" s="6" t="s">
        <v>63</v>
      </c>
      <c r="L4" s="6">
        <v>22</v>
      </c>
      <c r="M4" s="6">
        <v>91.389779329999996</v>
      </c>
      <c r="N4" s="6">
        <v>114.6</v>
      </c>
      <c r="O4" s="6">
        <v>71.400000000000006</v>
      </c>
      <c r="P4" s="6">
        <v>196.6</v>
      </c>
      <c r="Q4" s="6">
        <v>3.85</v>
      </c>
      <c r="R4" s="6">
        <v>18</v>
      </c>
      <c r="S4" s="5">
        <v>40612</v>
      </c>
    </row>
    <row r="5" spans="1:19" x14ac:dyDescent="0.3">
      <c r="A5" s="11" t="s">
        <v>242</v>
      </c>
      <c r="B5" s="10" t="s">
        <v>244</v>
      </c>
      <c r="C5" s="9">
        <v>20397</v>
      </c>
      <c r="D5" s="8">
        <v>23990</v>
      </c>
      <c r="E5" s="8">
        <v>22255</v>
      </c>
      <c r="F5" s="7">
        <f t="shared" si="0"/>
        <v>0.92767819924968742</v>
      </c>
      <c r="G5" s="7" t="str">
        <f t="shared" si="1"/>
        <v>GOOD</v>
      </c>
      <c r="H5" s="6">
        <v>1.8</v>
      </c>
      <c r="I5" s="6">
        <v>150</v>
      </c>
      <c r="J5" s="6" t="str" cm="1">
        <f t="array" ref="J5">_xlfn.IFS(I5&gt;299,"High HP",I5&gt;99,"Medium HP",I5&lt;100,"Low HP")</f>
        <v>Medium HP</v>
      </c>
      <c r="K5" s="6" t="s">
        <v>63</v>
      </c>
      <c r="L5" s="6">
        <v>27</v>
      </c>
      <c r="M5" s="6">
        <v>62.777639200000003</v>
      </c>
      <c r="N5" s="6">
        <v>102.6</v>
      </c>
      <c r="O5" s="6">
        <v>68.2</v>
      </c>
      <c r="P5" s="6">
        <v>178</v>
      </c>
      <c r="Q5" s="6">
        <v>2.9980000000000002</v>
      </c>
      <c r="R5" s="6">
        <v>16.399999999999999</v>
      </c>
      <c r="S5" s="5">
        <v>40824</v>
      </c>
    </row>
    <row r="6" spans="1:19" x14ac:dyDescent="0.3">
      <c r="A6" s="11" t="s">
        <v>242</v>
      </c>
      <c r="B6" s="10" t="s">
        <v>243</v>
      </c>
      <c r="C6" s="9">
        <v>18780</v>
      </c>
      <c r="D6" s="8">
        <v>33950</v>
      </c>
      <c r="E6" s="8">
        <v>23555</v>
      </c>
      <c r="F6" s="7">
        <f t="shared" si="0"/>
        <v>0.6938144329896907</v>
      </c>
      <c r="G6" s="7" t="str">
        <f t="shared" si="1"/>
        <v>GOOD</v>
      </c>
      <c r="H6" s="6">
        <v>2.8</v>
      </c>
      <c r="I6" s="6">
        <v>200</v>
      </c>
      <c r="J6" s="6" t="str" cm="1">
        <f t="array" ref="J6">_xlfn.IFS(I6&gt;299,"High HP",I6&gt;99,"Medium HP",I6&lt;100,"Low HP")</f>
        <v>Medium HP</v>
      </c>
      <c r="K6" s="6" t="s">
        <v>63</v>
      </c>
      <c r="L6" s="6">
        <v>22</v>
      </c>
      <c r="M6" s="6">
        <v>84.565105020000004</v>
      </c>
      <c r="N6" s="6">
        <v>108.7</v>
      </c>
      <c r="O6" s="6">
        <v>76.099999999999994</v>
      </c>
      <c r="P6" s="6">
        <v>192</v>
      </c>
      <c r="Q6" s="6">
        <v>3.5609999999999999</v>
      </c>
      <c r="R6" s="6">
        <v>18.5</v>
      </c>
      <c r="S6" s="5">
        <v>40764</v>
      </c>
    </row>
    <row r="7" spans="1:19" x14ac:dyDescent="0.3">
      <c r="A7" s="11" t="s">
        <v>242</v>
      </c>
      <c r="B7" s="10" t="s">
        <v>241</v>
      </c>
      <c r="C7" s="9">
        <v>1380</v>
      </c>
      <c r="D7" s="8">
        <v>62000</v>
      </c>
      <c r="E7" s="8">
        <v>39000</v>
      </c>
      <c r="F7" s="7">
        <f t="shared" si="0"/>
        <v>0.62903225806451613</v>
      </c>
      <c r="G7" s="7" t="str">
        <f t="shared" si="1"/>
        <v>POOR</v>
      </c>
      <c r="H7" s="6">
        <v>4.2</v>
      </c>
      <c r="I7" s="6">
        <v>310</v>
      </c>
      <c r="J7" s="6" t="str" cm="1">
        <f t="array" ref="J7">_xlfn.IFS(I7&gt;299,"High HP",I7&gt;99,"Medium HP",I7&lt;100,"Low HP")</f>
        <v>High HP</v>
      </c>
      <c r="K7" s="6" t="s">
        <v>63</v>
      </c>
      <c r="L7" s="6">
        <v>21</v>
      </c>
      <c r="M7" s="6">
        <v>134.65685819999999</v>
      </c>
      <c r="N7" s="6">
        <v>113</v>
      </c>
      <c r="O7" s="6">
        <v>74</v>
      </c>
      <c r="P7" s="6">
        <v>198.2</v>
      </c>
      <c r="Q7" s="6">
        <v>3.9020000000000001</v>
      </c>
      <c r="R7" s="6">
        <v>23.7</v>
      </c>
      <c r="S7" s="5">
        <v>40966</v>
      </c>
    </row>
    <row r="8" spans="1:19" x14ac:dyDescent="0.3">
      <c r="A8" s="11" t="s">
        <v>238</v>
      </c>
      <c r="B8" s="10" t="s">
        <v>240</v>
      </c>
      <c r="C8" s="9">
        <v>19747</v>
      </c>
      <c r="D8" s="8">
        <v>26990</v>
      </c>
      <c r="E8" s="8">
        <v>24500</v>
      </c>
      <c r="F8" s="7">
        <f t="shared" si="0"/>
        <v>0.9077436087439793</v>
      </c>
      <c r="G8" s="7" t="str">
        <f t="shared" si="1"/>
        <v>GOOD</v>
      </c>
      <c r="H8" s="6">
        <v>2.5</v>
      </c>
      <c r="I8" s="6">
        <v>170</v>
      </c>
      <c r="J8" s="6" t="str" cm="1">
        <f t="array" ref="J8">_xlfn.IFS(I8&gt;299,"High HP",I8&gt;99,"Medium HP",I8&lt;100,"Low HP")</f>
        <v>Medium HP</v>
      </c>
      <c r="K8" s="6" t="s">
        <v>63</v>
      </c>
      <c r="L8" s="6">
        <v>26</v>
      </c>
      <c r="M8" s="6">
        <v>71.191206710000003</v>
      </c>
      <c r="N8" s="6">
        <v>107.3</v>
      </c>
      <c r="O8" s="6">
        <v>68.400000000000006</v>
      </c>
      <c r="P8" s="6">
        <v>176</v>
      </c>
      <c r="Q8" s="6">
        <v>3.1789999999999998</v>
      </c>
      <c r="R8" s="6">
        <v>16.600000000000001</v>
      </c>
      <c r="S8" s="5">
        <v>40722</v>
      </c>
    </row>
    <row r="9" spans="1:19" x14ac:dyDescent="0.3">
      <c r="A9" s="11" t="s">
        <v>238</v>
      </c>
      <c r="B9" s="10" t="s">
        <v>239</v>
      </c>
      <c r="C9" s="9">
        <v>9231</v>
      </c>
      <c r="D9" s="8">
        <v>33400</v>
      </c>
      <c r="E9" s="8">
        <v>28675</v>
      </c>
      <c r="F9" s="7">
        <f t="shared" si="0"/>
        <v>0.85853293413173648</v>
      </c>
      <c r="G9" s="7" t="str">
        <f t="shared" si="1"/>
        <v>GOOD</v>
      </c>
      <c r="H9" s="6">
        <v>2.8</v>
      </c>
      <c r="I9" s="6">
        <v>193</v>
      </c>
      <c r="J9" s="6" t="str" cm="1">
        <f t="array" ref="J9">_xlfn.IFS(I9&gt;299,"High HP",I9&gt;99,"Medium HP",I9&lt;100,"Low HP")</f>
        <v>Medium HP</v>
      </c>
      <c r="K9" s="6" t="s">
        <v>63</v>
      </c>
      <c r="L9" s="6">
        <v>24</v>
      </c>
      <c r="M9" s="6">
        <v>81.877068559999998</v>
      </c>
      <c r="N9" s="6">
        <v>107.3</v>
      </c>
      <c r="O9" s="6">
        <v>68.5</v>
      </c>
      <c r="P9" s="6">
        <v>176</v>
      </c>
      <c r="Q9" s="6">
        <v>3.1970000000000001</v>
      </c>
      <c r="R9" s="6">
        <v>16.600000000000001</v>
      </c>
      <c r="S9" s="5">
        <v>40937</v>
      </c>
    </row>
    <row r="10" spans="1:19" x14ac:dyDescent="0.3">
      <c r="A10" s="11" t="s">
        <v>238</v>
      </c>
      <c r="B10" s="10" t="s">
        <v>237</v>
      </c>
      <c r="C10" s="9">
        <v>17527</v>
      </c>
      <c r="D10" s="8">
        <v>38900</v>
      </c>
      <c r="E10" s="8">
        <v>36125</v>
      </c>
      <c r="F10" s="7">
        <f t="shared" si="0"/>
        <v>0.92866323907455017</v>
      </c>
      <c r="G10" s="7" t="str">
        <f t="shared" si="1"/>
        <v>GOOD</v>
      </c>
      <c r="H10" s="6">
        <v>2.8</v>
      </c>
      <c r="I10" s="6">
        <v>193</v>
      </c>
      <c r="J10" s="6" t="str" cm="1">
        <f t="array" ref="J10">_xlfn.IFS(I10&gt;299,"High HP",I10&gt;99,"Medium HP",I10&lt;100,"Low HP")</f>
        <v>Medium HP</v>
      </c>
      <c r="K10" s="6" t="s">
        <v>63</v>
      </c>
      <c r="L10" s="6">
        <v>25</v>
      </c>
      <c r="M10" s="6">
        <v>83.998723799999993</v>
      </c>
      <c r="N10" s="6">
        <v>111.4</v>
      </c>
      <c r="O10" s="6">
        <v>70.900000000000006</v>
      </c>
      <c r="P10" s="6">
        <v>188</v>
      </c>
      <c r="Q10" s="6">
        <v>3.472</v>
      </c>
      <c r="R10" s="6">
        <v>18.5</v>
      </c>
      <c r="S10" s="5">
        <v>40637</v>
      </c>
    </row>
    <row r="11" spans="1:19" x14ac:dyDescent="0.3">
      <c r="A11" s="11" t="s">
        <v>233</v>
      </c>
      <c r="B11" s="10" t="s">
        <v>236</v>
      </c>
      <c r="C11" s="9">
        <v>91561</v>
      </c>
      <c r="D11" s="8">
        <v>21975</v>
      </c>
      <c r="E11" s="8">
        <v>12475</v>
      </c>
      <c r="F11" s="7">
        <f t="shared" si="0"/>
        <v>0.56769055745164965</v>
      </c>
      <c r="G11" s="7" t="str">
        <f t="shared" si="1"/>
        <v>POOR</v>
      </c>
      <c r="H11" s="6">
        <v>3.1</v>
      </c>
      <c r="I11" s="6">
        <v>175</v>
      </c>
      <c r="J11" s="6" t="str" cm="1">
        <f t="array" ref="J11">_xlfn.IFS(I11&gt;299,"High HP",I11&gt;99,"Medium HP",I11&lt;100,"Low HP")</f>
        <v>Medium HP</v>
      </c>
      <c r="K11" s="6" t="s">
        <v>63</v>
      </c>
      <c r="L11" s="6">
        <v>25</v>
      </c>
      <c r="M11" s="6">
        <v>71.181451319999994</v>
      </c>
      <c r="N11" s="6">
        <v>109</v>
      </c>
      <c r="O11" s="6">
        <v>72.7</v>
      </c>
      <c r="P11" s="6">
        <v>194.6</v>
      </c>
      <c r="Q11" s="6">
        <v>3.3679999999999999</v>
      </c>
      <c r="R11" s="6">
        <v>17.5</v>
      </c>
      <c r="S11" s="5">
        <v>40849</v>
      </c>
    </row>
    <row r="12" spans="1:19" x14ac:dyDescent="0.3">
      <c r="A12" s="11" t="s">
        <v>233</v>
      </c>
      <c r="B12" s="10" t="s">
        <v>235</v>
      </c>
      <c r="C12" s="9">
        <v>39350</v>
      </c>
      <c r="D12" s="8">
        <v>25300</v>
      </c>
      <c r="E12" s="8">
        <v>13740</v>
      </c>
      <c r="F12" s="7">
        <f t="shared" si="0"/>
        <v>0.54308300395256914</v>
      </c>
      <c r="G12" s="7" t="str">
        <f t="shared" si="1"/>
        <v>POOR</v>
      </c>
      <c r="H12" s="6">
        <v>3.8</v>
      </c>
      <c r="I12" s="6">
        <v>240</v>
      </c>
      <c r="J12" s="6" t="str" cm="1">
        <f t="array" ref="J12">_xlfn.IFS(I12&gt;299,"High HP",I12&gt;99,"Medium HP",I12&lt;100,"Low HP")</f>
        <v>Medium HP</v>
      </c>
      <c r="K12" s="6" t="s">
        <v>63</v>
      </c>
      <c r="L12" s="6">
        <v>23</v>
      </c>
      <c r="M12" s="6">
        <v>95.636702529999994</v>
      </c>
      <c r="N12" s="6">
        <v>109</v>
      </c>
      <c r="O12" s="6">
        <v>72.7</v>
      </c>
      <c r="P12" s="6">
        <v>196.2</v>
      </c>
      <c r="Q12" s="6">
        <v>3.5430000000000001</v>
      </c>
      <c r="R12" s="6">
        <v>17.5</v>
      </c>
      <c r="S12" s="5">
        <v>40789</v>
      </c>
    </row>
    <row r="13" spans="1:19" x14ac:dyDescent="0.3">
      <c r="A13" s="11" t="s">
        <v>233</v>
      </c>
      <c r="B13" s="10" t="s">
        <v>234</v>
      </c>
      <c r="C13" s="9">
        <v>27851</v>
      </c>
      <c r="D13" s="8">
        <v>31965</v>
      </c>
      <c r="E13" s="8">
        <v>20190</v>
      </c>
      <c r="F13" s="7">
        <f t="shared" si="0"/>
        <v>0.63162834350070385</v>
      </c>
      <c r="G13" s="7" t="str">
        <f t="shared" si="1"/>
        <v>POOR</v>
      </c>
      <c r="H13" s="6">
        <v>3.8</v>
      </c>
      <c r="I13" s="6">
        <v>205</v>
      </c>
      <c r="J13" s="6" t="str" cm="1">
        <f t="array" ref="J13">_xlfn.IFS(I13&gt;299,"High HP",I13&gt;99,"Medium HP",I13&lt;100,"Low HP")</f>
        <v>Medium HP</v>
      </c>
      <c r="K13" s="6" t="s">
        <v>63</v>
      </c>
      <c r="L13" s="6">
        <v>24</v>
      </c>
      <c r="M13" s="6">
        <v>85.828408249999995</v>
      </c>
      <c r="N13" s="6">
        <v>113.8</v>
      </c>
      <c r="O13" s="6">
        <v>74.7</v>
      </c>
      <c r="P13" s="6">
        <v>206.8</v>
      </c>
      <c r="Q13" s="6">
        <v>3.778</v>
      </c>
      <c r="R13" s="6">
        <v>18.5</v>
      </c>
      <c r="S13" s="5">
        <v>40991</v>
      </c>
    </row>
    <row r="14" spans="1:19" x14ac:dyDescent="0.3">
      <c r="A14" s="11" t="s">
        <v>233</v>
      </c>
      <c r="B14" s="10" t="s">
        <v>232</v>
      </c>
      <c r="C14" s="9">
        <v>83257</v>
      </c>
      <c r="D14" s="8">
        <v>27885</v>
      </c>
      <c r="E14" s="8">
        <v>13360</v>
      </c>
      <c r="F14" s="7">
        <f t="shared" si="0"/>
        <v>0.4791106329567868</v>
      </c>
      <c r="G14" s="7" t="str">
        <f t="shared" si="1"/>
        <v>POOR</v>
      </c>
      <c r="H14" s="6">
        <v>3.8</v>
      </c>
      <c r="I14" s="6">
        <v>205</v>
      </c>
      <c r="J14" s="6" t="str" cm="1">
        <f t="array" ref="J14">_xlfn.IFS(I14&gt;299,"High HP",I14&gt;99,"Medium HP",I14&lt;100,"Low HP")</f>
        <v>Medium HP</v>
      </c>
      <c r="K14" s="6" t="s">
        <v>63</v>
      </c>
      <c r="L14" s="6">
        <v>25</v>
      </c>
      <c r="M14" s="6">
        <v>84.254525810000004</v>
      </c>
      <c r="N14" s="6">
        <v>112.2</v>
      </c>
      <c r="O14" s="6">
        <v>73.5</v>
      </c>
      <c r="P14" s="6">
        <v>200</v>
      </c>
      <c r="Q14" s="6">
        <v>3.5910000000000002</v>
      </c>
      <c r="R14" s="6">
        <v>17.5</v>
      </c>
      <c r="S14" s="5">
        <v>40747</v>
      </c>
    </row>
    <row r="15" spans="1:19" x14ac:dyDescent="0.3">
      <c r="A15" s="11" t="s">
        <v>227</v>
      </c>
      <c r="B15" s="10" t="s">
        <v>231</v>
      </c>
      <c r="C15" s="9">
        <v>63729</v>
      </c>
      <c r="D15" s="8">
        <v>39895</v>
      </c>
      <c r="E15" s="8">
        <v>22525</v>
      </c>
      <c r="F15" s="7">
        <f t="shared" si="0"/>
        <v>0.56460709362075445</v>
      </c>
      <c r="G15" s="7" t="str">
        <f t="shared" si="1"/>
        <v>POOR</v>
      </c>
      <c r="H15" s="6">
        <v>4.5999999999999996</v>
      </c>
      <c r="I15" s="6">
        <v>275</v>
      </c>
      <c r="J15" s="6" t="str" cm="1">
        <f t="array" ref="J15">_xlfn.IFS(I15&gt;299,"High HP",I15&gt;99,"Medium HP",I15&lt;100,"Low HP")</f>
        <v>Medium HP</v>
      </c>
      <c r="K15" s="6" t="s">
        <v>63</v>
      </c>
      <c r="L15" s="6">
        <v>22</v>
      </c>
      <c r="M15" s="6">
        <v>113.85459760000001</v>
      </c>
      <c r="N15" s="6">
        <v>115.3</v>
      </c>
      <c r="O15" s="6">
        <v>74.5</v>
      </c>
      <c r="P15" s="6">
        <v>207.2</v>
      </c>
      <c r="Q15" s="6">
        <v>3.9780000000000002</v>
      </c>
      <c r="R15" s="6">
        <v>18.5</v>
      </c>
      <c r="S15" s="5">
        <v>40962</v>
      </c>
    </row>
    <row r="16" spans="1:19" x14ac:dyDescent="0.3">
      <c r="A16" s="11" t="s">
        <v>227</v>
      </c>
      <c r="B16" s="10" t="s">
        <v>230</v>
      </c>
      <c r="C16" s="9">
        <v>15943</v>
      </c>
      <c r="D16" s="8">
        <v>44475</v>
      </c>
      <c r="E16" s="8">
        <v>27100</v>
      </c>
      <c r="F16" s="7">
        <f t="shared" si="0"/>
        <v>0.60933108487914556</v>
      </c>
      <c r="G16" s="7" t="str">
        <f t="shared" si="1"/>
        <v>POOR</v>
      </c>
      <c r="H16" s="6">
        <v>4.5999999999999996</v>
      </c>
      <c r="I16" s="6">
        <v>275</v>
      </c>
      <c r="J16" s="6" t="str" cm="1">
        <f t="array" ref="J16">_xlfn.IFS(I16&gt;299,"High HP",I16&gt;99,"Medium HP",I16&lt;100,"Low HP")</f>
        <v>Medium HP</v>
      </c>
      <c r="K16" s="6" t="s">
        <v>63</v>
      </c>
      <c r="L16" s="6">
        <v>22</v>
      </c>
      <c r="M16" s="6">
        <v>115.6213578</v>
      </c>
      <c r="N16" s="6">
        <v>112.2</v>
      </c>
      <c r="O16" s="6">
        <v>75</v>
      </c>
      <c r="P16" s="6">
        <v>201</v>
      </c>
      <c r="Q16" s="6">
        <v>3.875</v>
      </c>
      <c r="R16" s="6">
        <v>18.5</v>
      </c>
      <c r="S16" s="5">
        <v>40662</v>
      </c>
    </row>
    <row r="17" spans="1:19" x14ac:dyDescent="0.3">
      <c r="A17" s="11" t="s">
        <v>227</v>
      </c>
      <c r="B17" s="10" t="s">
        <v>229</v>
      </c>
      <c r="C17" s="9">
        <v>6536</v>
      </c>
      <c r="D17" s="8">
        <v>39665</v>
      </c>
      <c r="E17" s="8">
        <v>25725</v>
      </c>
      <c r="F17" s="7">
        <f t="shared" si="0"/>
        <v>0.6485566620446237</v>
      </c>
      <c r="G17" s="7" t="str">
        <f t="shared" si="1"/>
        <v>POOR</v>
      </c>
      <c r="H17" s="6">
        <v>4.5999999999999996</v>
      </c>
      <c r="I17" s="6">
        <v>275</v>
      </c>
      <c r="J17" s="6" t="str" cm="1">
        <f t="array" ref="J17">_xlfn.IFS(I17&gt;299,"High HP",I17&gt;99,"Medium HP",I17&lt;100,"Low HP")</f>
        <v>Medium HP</v>
      </c>
      <c r="K17" s="6" t="s">
        <v>63</v>
      </c>
      <c r="L17" s="6">
        <v>22</v>
      </c>
      <c r="M17" s="6">
        <v>113.7658739</v>
      </c>
      <c r="N17" s="6">
        <v>108</v>
      </c>
      <c r="O17" s="6">
        <v>75.5</v>
      </c>
      <c r="P17" s="6">
        <v>200.6</v>
      </c>
      <c r="Q17" s="6">
        <v>3.843</v>
      </c>
      <c r="R17" s="6">
        <v>19</v>
      </c>
      <c r="S17" s="5">
        <v>40874</v>
      </c>
    </row>
    <row r="18" spans="1:19" x14ac:dyDescent="0.3">
      <c r="A18" s="11" t="s">
        <v>227</v>
      </c>
      <c r="B18" s="10" t="s">
        <v>228</v>
      </c>
      <c r="C18" s="9">
        <v>11185</v>
      </c>
      <c r="D18" s="8">
        <v>31010</v>
      </c>
      <c r="E18" s="8">
        <v>18225</v>
      </c>
      <c r="F18" s="7">
        <f t="shared" si="0"/>
        <v>0.58771364076104482</v>
      </c>
      <c r="G18" s="7" t="str">
        <f t="shared" si="1"/>
        <v>POOR</v>
      </c>
      <c r="H18" s="6">
        <v>3</v>
      </c>
      <c r="I18" s="6">
        <v>200</v>
      </c>
      <c r="J18" s="6" t="str" cm="1">
        <f t="array" ref="J18">_xlfn.IFS(I18&gt;299,"High HP",I18&gt;99,"Medium HP",I18&lt;100,"Low HP")</f>
        <v>Medium HP</v>
      </c>
      <c r="K18" s="6" t="s">
        <v>63</v>
      </c>
      <c r="L18" s="6">
        <v>22</v>
      </c>
      <c r="M18" s="6">
        <v>83.483093580000002</v>
      </c>
      <c r="N18" s="6">
        <v>107.4</v>
      </c>
      <c r="O18" s="6">
        <v>70.3</v>
      </c>
      <c r="P18" s="6">
        <v>194.8</v>
      </c>
      <c r="Q18" s="6">
        <v>3.77</v>
      </c>
      <c r="R18" s="6">
        <v>18</v>
      </c>
      <c r="S18" s="5">
        <v>40814</v>
      </c>
    </row>
    <row r="19" spans="1:19" x14ac:dyDescent="0.3">
      <c r="A19" s="11" t="s">
        <v>227</v>
      </c>
      <c r="B19" s="10" t="s">
        <v>226</v>
      </c>
      <c r="C19" s="9">
        <v>14785</v>
      </c>
      <c r="D19" s="8">
        <v>46225</v>
      </c>
      <c r="E19" s="8">
        <v>31245</v>
      </c>
      <c r="F19" s="7">
        <f t="shared" si="0"/>
        <v>0.67593293672255272</v>
      </c>
      <c r="G19" s="7" t="str">
        <f t="shared" si="1"/>
        <v>POOR</v>
      </c>
      <c r="H19" s="6">
        <v>5.7</v>
      </c>
      <c r="I19" s="6">
        <v>255</v>
      </c>
      <c r="J19" s="6" t="str" cm="1">
        <f t="array" ref="J19">_xlfn.IFS(I19&gt;299,"High HP",I19&gt;99,"Medium HP",I19&lt;100,"Low HP")</f>
        <v>Medium HP</v>
      </c>
      <c r="K19" s="6" t="s">
        <v>78</v>
      </c>
      <c r="L19" s="6">
        <v>15</v>
      </c>
      <c r="M19" s="6">
        <v>109.5091165</v>
      </c>
      <c r="N19" s="6">
        <v>117.5</v>
      </c>
      <c r="O19" s="6">
        <v>77</v>
      </c>
      <c r="P19" s="6">
        <v>201.2</v>
      </c>
      <c r="Q19" s="6">
        <v>5.5720000000000001</v>
      </c>
      <c r="R19" s="6">
        <v>30</v>
      </c>
      <c r="S19" s="5">
        <v>41016</v>
      </c>
    </row>
    <row r="20" spans="1:19" x14ac:dyDescent="0.3">
      <c r="A20" s="11" t="s">
        <v>217</v>
      </c>
      <c r="B20" s="10" t="s">
        <v>225</v>
      </c>
      <c r="C20" s="9">
        <v>145519</v>
      </c>
      <c r="D20" s="8">
        <v>13260</v>
      </c>
      <c r="E20" s="8">
        <v>9250</v>
      </c>
      <c r="F20" s="7">
        <f t="shared" si="0"/>
        <v>0.69758672699849167</v>
      </c>
      <c r="G20" s="7" t="str">
        <f t="shared" si="1"/>
        <v>GOOD</v>
      </c>
      <c r="H20" s="6">
        <v>2.2000000000000002</v>
      </c>
      <c r="I20" s="6">
        <v>115</v>
      </c>
      <c r="J20" s="6" t="str" cm="1">
        <f t="array" ref="J20">_xlfn.IFS(I20&gt;299,"High HP",I20&gt;99,"Medium HP",I20&lt;100,"Low HP")</f>
        <v>Medium HP</v>
      </c>
      <c r="K20" s="6" t="s">
        <v>63</v>
      </c>
      <c r="L20" s="6">
        <v>27</v>
      </c>
      <c r="M20" s="6">
        <v>46.363347470000001</v>
      </c>
      <c r="N20" s="6">
        <v>104.1</v>
      </c>
      <c r="O20" s="6">
        <v>67.900000000000006</v>
      </c>
      <c r="P20" s="6">
        <v>180.9</v>
      </c>
      <c r="Q20" s="6">
        <v>2.6760000000000002</v>
      </c>
      <c r="R20" s="6">
        <v>14.3</v>
      </c>
      <c r="S20" s="5">
        <v>40772</v>
      </c>
    </row>
    <row r="21" spans="1:19" x14ac:dyDescent="0.3">
      <c r="A21" s="11" t="s">
        <v>217</v>
      </c>
      <c r="B21" s="10" t="s">
        <v>224</v>
      </c>
      <c r="C21" s="9">
        <v>135126</v>
      </c>
      <c r="D21" s="8">
        <v>16535</v>
      </c>
      <c r="E21" s="8">
        <v>11225</v>
      </c>
      <c r="F21" s="7">
        <f t="shared" si="0"/>
        <v>0.67886301784094349</v>
      </c>
      <c r="G21" s="7" t="str">
        <f t="shared" si="1"/>
        <v>POOR</v>
      </c>
      <c r="H21" s="6">
        <v>3.1</v>
      </c>
      <c r="I21" s="6">
        <v>170</v>
      </c>
      <c r="J21" s="6" t="str" cm="1">
        <f t="array" ref="J21">_xlfn.IFS(I21&gt;299,"High HP",I21&gt;99,"Medium HP",I21&lt;100,"Low HP")</f>
        <v>Medium HP</v>
      </c>
      <c r="K21" s="6" t="s">
        <v>63</v>
      </c>
      <c r="L21" s="6">
        <v>25</v>
      </c>
      <c r="M21" s="6">
        <v>67.314462160000005</v>
      </c>
      <c r="N21" s="6">
        <v>107</v>
      </c>
      <c r="O21" s="6">
        <v>69.400000000000006</v>
      </c>
      <c r="P21" s="6">
        <v>190.4</v>
      </c>
      <c r="Q21" s="6">
        <v>3.0510000000000002</v>
      </c>
      <c r="R21" s="6">
        <v>15</v>
      </c>
      <c r="S21" s="5">
        <v>40987</v>
      </c>
    </row>
    <row r="22" spans="1:19" x14ac:dyDescent="0.3">
      <c r="A22" s="11" t="s">
        <v>217</v>
      </c>
      <c r="B22" s="10" t="s">
        <v>223</v>
      </c>
      <c r="C22" s="9">
        <v>24629</v>
      </c>
      <c r="D22" s="8">
        <v>18890</v>
      </c>
      <c r="E22" s="8">
        <v>10310</v>
      </c>
      <c r="F22" s="7">
        <f t="shared" si="0"/>
        <v>0.54579142403388037</v>
      </c>
      <c r="G22" s="7" t="str">
        <f t="shared" si="1"/>
        <v>POOR</v>
      </c>
      <c r="H22" s="6">
        <v>3.1</v>
      </c>
      <c r="I22" s="6">
        <v>175</v>
      </c>
      <c r="J22" s="6" t="str" cm="1">
        <f t="array" ref="J22">_xlfn.IFS(I22&gt;299,"High HP",I22&gt;99,"Medium HP",I22&lt;100,"Low HP")</f>
        <v>Medium HP</v>
      </c>
      <c r="K22" s="6" t="s">
        <v>63</v>
      </c>
      <c r="L22" s="6">
        <v>25</v>
      </c>
      <c r="M22" s="6">
        <v>69.991395600000004</v>
      </c>
      <c r="N22" s="6">
        <v>107.5</v>
      </c>
      <c r="O22" s="6">
        <v>72.5</v>
      </c>
      <c r="P22" s="6">
        <v>200.9</v>
      </c>
      <c r="Q22" s="6">
        <v>3.33</v>
      </c>
      <c r="R22" s="6">
        <v>16.600000000000001</v>
      </c>
      <c r="S22" s="5">
        <v>40687</v>
      </c>
    </row>
    <row r="23" spans="1:19" x14ac:dyDescent="0.3">
      <c r="A23" s="11" t="s">
        <v>217</v>
      </c>
      <c r="B23" s="10" t="s">
        <v>222</v>
      </c>
      <c r="C23" s="9">
        <v>42593</v>
      </c>
      <c r="D23" s="8">
        <v>19390</v>
      </c>
      <c r="E23" s="8">
        <v>11525</v>
      </c>
      <c r="F23" s="7">
        <f t="shared" si="0"/>
        <v>0.59437854564208359</v>
      </c>
      <c r="G23" s="7" t="str">
        <f t="shared" si="1"/>
        <v>POOR</v>
      </c>
      <c r="H23" s="6">
        <v>3.4</v>
      </c>
      <c r="I23" s="6">
        <v>180</v>
      </c>
      <c r="J23" s="6" t="str" cm="1">
        <f t="array" ref="J23">_xlfn.IFS(I23&gt;299,"High HP",I23&gt;99,"Medium HP",I23&lt;100,"Low HP")</f>
        <v>Medium HP</v>
      </c>
      <c r="K23" s="6" t="s">
        <v>63</v>
      </c>
      <c r="L23" s="6">
        <v>27</v>
      </c>
      <c r="M23" s="6">
        <v>72.030917189999997</v>
      </c>
      <c r="N23" s="6">
        <v>110.5</v>
      </c>
      <c r="O23" s="6">
        <v>72.7</v>
      </c>
      <c r="P23" s="6">
        <v>197.9</v>
      </c>
      <c r="Q23" s="6">
        <v>3.34</v>
      </c>
      <c r="R23" s="6">
        <v>17</v>
      </c>
      <c r="S23" s="5">
        <v>40899</v>
      </c>
    </row>
    <row r="24" spans="1:19" x14ac:dyDescent="0.3">
      <c r="A24" s="11" t="s">
        <v>217</v>
      </c>
      <c r="B24" s="10" t="s">
        <v>221</v>
      </c>
      <c r="C24" s="9">
        <v>26402</v>
      </c>
      <c r="D24" s="8">
        <v>24340</v>
      </c>
      <c r="E24" s="8">
        <v>13025</v>
      </c>
      <c r="F24" s="7">
        <f t="shared" si="0"/>
        <v>0.53512736236647496</v>
      </c>
      <c r="G24" s="7" t="str">
        <f t="shared" si="1"/>
        <v>POOR</v>
      </c>
      <c r="H24" s="6">
        <v>3.8</v>
      </c>
      <c r="I24" s="6">
        <v>200</v>
      </c>
      <c r="J24" s="6" t="str" cm="1">
        <f t="array" ref="J24">_xlfn.IFS(I24&gt;299,"High HP",I24&gt;99,"Medium HP",I24&lt;100,"Low HP")</f>
        <v>Medium HP</v>
      </c>
      <c r="K24" s="6" t="s">
        <v>63</v>
      </c>
      <c r="L24" s="6">
        <v>25</v>
      </c>
      <c r="M24" s="6">
        <v>81.118543329999994</v>
      </c>
      <c r="N24" s="6">
        <v>101.1</v>
      </c>
      <c r="O24" s="6">
        <v>74.099999999999994</v>
      </c>
      <c r="P24" s="6">
        <v>193.2</v>
      </c>
      <c r="Q24" s="6">
        <v>3.5</v>
      </c>
      <c r="R24" s="6">
        <v>16.8</v>
      </c>
      <c r="S24" s="5">
        <v>40839</v>
      </c>
    </row>
    <row r="25" spans="1:19" x14ac:dyDescent="0.3">
      <c r="A25" s="11" t="s">
        <v>217</v>
      </c>
      <c r="B25" s="10" t="s">
        <v>220</v>
      </c>
      <c r="C25" s="9">
        <v>17947</v>
      </c>
      <c r="D25" s="8">
        <v>55705</v>
      </c>
      <c r="E25" s="8">
        <v>36225</v>
      </c>
      <c r="F25" s="7">
        <f t="shared" si="0"/>
        <v>0.65030069114083111</v>
      </c>
      <c r="G25" s="7" t="str">
        <f t="shared" si="1"/>
        <v>POOR</v>
      </c>
      <c r="H25" s="6">
        <v>5.7</v>
      </c>
      <c r="I25" s="6">
        <v>345</v>
      </c>
      <c r="J25" s="6" t="str" cm="1">
        <f t="array" ref="J25">_xlfn.IFS(I25&gt;299,"High HP",I25&gt;99,"Medium HP",I25&lt;100,"Low HP")</f>
        <v>High HP</v>
      </c>
      <c r="K25" s="6" t="s">
        <v>63</v>
      </c>
      <c r="L25" s="6">
        <v>22</v>
      </c>
      <c r="M25" s="6">
        <v>141.14115000000001</v>
      </c>
      <c r="N25" s="6">
        <v>104.5</v>
      </c>
      <c r="O25" s="6">
        <v>73.599999999999994</v>
      </c>
      <c r="P25" s="6">
        <v>179.7</v>
      </c>
      <c r="Q25" s="6">
        <v>3.21</v>
      </c>
      <c r="R25" s="6">
        <v>19.100000000000001</v>
      </c>
      <c r="S25" s="5">
        <v>41041</v>
      </c>
    </row>
    <row r="26" spans="1:19" x14ac:dyDescent="0.3">
      <c r="A26" s="11" t="s">
        <v>217</v>
      </c>
      <c r="B26" s="10" t="s">
        <v>219</v>
      </c>
      <c r="C26" s="9">
        <v>32299</v>
      </c>
      <c r="D26" s="8">
        <v>13960</v>
      </c>
      <c r="E26" s="8">
        <v>9125</v>
      </c>
      <c r="F26" s="7">
        <f t="shared" si="0"/>
        <v>0.65365329512893988</v>
      </c>
      <c r="G26" s="7" t="str">
        <f t="shared" si="1"/>
        <v>POOR</v>
      </c>
      <c r="H26" s="6">
        <v>1.8</v>
      </c>
      <c r="I26" s="6">
        <v>120</v>
      </c>
      <c r="J26" s="6" t="str" cm="1">
        <f t="array" ref="J26">_xlfn.IFS(I26&gt;299,"High HP",I26&gt;99,"Medium HP",I26&lt;100,"Low HP")</f>
        <v>Medium HP</v>
      </c>
      <c r="K26" s="6" t="s">
        <v>63</v>
      </c>
      <c r="L26" s="6">
        <v>33</v>
      </c>
      <c r="M26" s="6">
        <v>48.297636099999998</v>
      </c>
      <c r="N26" s="6">
        <v>97.1</v>
      </c>
      <c r="O26" s="6">
        <v>66.7</v>
      </c>
      <c r="P26" s="6">
        <v>174.3</v>
      </c>
      <c r="Q26" s="6">
        <v>2.3980000000000001</v>
      </c>
      <c r="R26" s="6">
        <v>13.2</v>
      </c>
      <c r="S26" s="5">
        <v>40797</v>
      </c>
    </row>
    <row r="27" spans="1:19" x14ac:dyDescent="0.3">
      <c r="A27" s="11" t="s">
        <v>217</v>
      </c>
      <c r="B27" s="10" t="s">
        <v>218</v>
      </c>
      <c r="C27" s="9">
        <v>21855</v>
      </c>
      <c r="D27" s="8">
        <v>9235</v>
      </c>
      <c r="E27" s="8">
        <v>5160</v>
      </c>
      <c r="F27" s="7">
        <f t="shared" si="0"/>
        <v>0.55874390904168925</v>
      </c>
      <c r="G27" s="7" t="str">
        <f t="shared" si="1"/>
        <v>POOR</v>
      </c>
      <c r="H27" s="6">
        <v>1</v>
      </c>
      <c r="I27" s="6">
        <v>55</v>
      </c>
      <c r="J27" s="6" t="str" cm="1">
        <f t="array" ref="J27">_xlfn.IFS(I27&gt;299,"High HP",I27&gt;99,"Medium HP",I27&lt;100,"Low HP")</f>
        <v>Low HP</v>
      </c>
      <c r="K27" s="6" t="s">
        <v>63</v>
      </c>
      <c r="L27" s="6">
        <v>45</v>
      </c>
      <c r="M27" s="6">
        <v>23.276272330000001</v>
      </c>
      <c r="N27" s="6">
        <v>93.1</v>
      </c>
      <c r="O27" s="6">
        <v>62.6</v>
      </c>
      <c r="P27" s="6">
        <v>149.4</v>
      </c>
      <c r="Q27" s="6">
        <v>1.895</v>
      </c>
      <c r="R27" s="6">
        <v>10.3</v>
      </c>
      <c r="S27" s="5">
        <v>41012</v>
      </c>
    </row>
    <row r="28" spans="1:19" x14ac:dyDescent="0.3">
      <c r="A28" s="11" t="s">
        <v>217</v>
      </c>
      <c r="B28" s="10" t="s">
        <v>216</v>
      </c>
      <c r="C28" s="9">
        <v>107995</v>
      </c>
      <c r="D28" s="8">
        <v>18890</v>
      </c>
      <c r="E28" s="8">
        <v>11550</v>
      </c>
      <c r="F28" s="7">
        <f t="shared" si="0"/>
        <v>0.61143462149285333</v>
      </c>
      <c r="G28" s="7" t="str">
        <f t="shared" si="1"/>
        <v>POOR</v>
      </c>
      <c r="H28" s="6">
        <v>3.4</v>
      </c>
      <c r="I28" s="6">
        <v>180</v>
      </c>
      <c r="J28" s="6" t="str" cm="1">
        <f t="array" ref="J28">_xlfn.IFS(I28&gt;299,"High HP",I28&gt;99,"Medium HP",I28&lt;100,"Low HP")</f>
        <v>Medium HP</v>
      </c>
      <c r="K28" s="6" t="s">
        <v>63</v>
      </c>
      <c r="L28" s="6">
        <v>27</v>
      </c>
      <c r="M28" s="6">
        <v>71.838039440000003</v>
      </c>
      <c r="N28" s="6">
        <v>110.5</v>
      </c>
      <c r="O28" s="6">
        <v>73</v>
      </c>
      <c r="P28" s="6">
        <v>200</v>
      </c>
      <c r="Q28" s="6">
        <v>3.3889999999999998</v>
      </c>
      <c r="R28" s="6">
        <v>17</v>
      </c>
      <c r="S28" s="5">
        <v>40712</v>
      </c>
    </row>
    <row r="29" spans="1:19" x14ac:dyDescent="0.3">
      <c r="A29" s="11" t="s">
        <v>210</v>
      </c>
      <c r="B29" s="10" t="s">
        <v>215</v>
      </c>
      <c r="C29" s="9">
        <v>7854</v>
      </c>
      <c r="D29" s="8">
        <v>19840</v>
      </c>
      <c r="E29" s="8">
        <v>12360</v>
      </c>
      <c r="F29" s="7">
        <f t="shared" si="0"/>
        <v>0.62298387096774188</v>
      </c>
      <c r="G29" s="7" t="str">
        <f t="shared" si="1"/>
        <v>POOR</v>
      </c>
      <c r="H29" s="6">
        <v>2.5</v>
      </c>
      <c r="I29" s="6">
        <v>163</v>
      </c>
      <c r="J29" s="6" t="str" cm="1">
        <f t="array" ref="J29">_xlfn.IFS(I29&gt;299,"High HP",I29&gt;99,"Medium HP",I29&lt;100,"Low HP")</f>
        <v>Medium HP</v>
      </c>
      <c r="K29" s="6" t="s">
        <v>63</v>
      </c>
      <c r="L29" s="6">
        <v>24</v>
      </c>
      <c r="M29" s="6">
        <v>65.957183959999995</v>
      </c>
      <c r="N29" s="6">
        <v>103.7</v>
      </c>
      <c r="O29" s="6">
        <v>69.7</v>
      </c>
      <c r="P29" s="6">
        <v>190.9</v>
      </c>
      <c r="Q29" s="6">
        <v>2.9670000000000001</v>
      </c>
      <c r="R29" s="6">
        <v>15.9</v>
      </c>
      <c r="S29" s="5">
        <v>40924</v>
      </c>
    </row>
    <row r="30" spans="1:19" x14ac:dyDescent="0.3">
      <c r="A30" s="11" t="s">
        <v>210</v>
      </c>
      <c r="B30" s="10" t="s">
        <v>214</v>
      </c>
      <c r="C30" s="9">
        <v>32775</v>
      </c>
      <c r="D30" s="8">
        <v>24495</v>
      </c>
      <c r="E30" s="8">
        <v>14180</v>
      </c>
      <c r="F30" s="7">
        <f t="shared" si="0"/>
        <v>0.57889365176566643</v>
      </c>
      <c r="G30" s="7" t="str">
        <f t="shared" si="1"/>
        <v>POOR</v>
      </c>
      <c r="H30" s="6">
        <v>2.5</v>
      </c>
      <c r="I30" s="6">
        <v>168</v>
      </c>
      <c r="J30" s="6" t="str" cm="1">
        <f t="array" ref="J30">_xlfn.IFS(I30&gt;299,"High HP",I30&gt;99,"Medium HP",I30&lt;100,"Low HP")</f>
        <v>Medium HP</v>
      </c>
      <c r="K30" s="6" t="s">
        <v>63</v>
      </c>
      <c r="L30" s="6">
        <v>24</v>
      </c>
      <c r="M30" s="6">
        <v>69.521355049999997</v>
      </c>
      <c r="N30" s="6">
        <v>106</v>
      </c>
      <c r="O30" s="6">
        <v>69.2</v>
      </c>
      <c r="P30" s="6">
        <v>193</v>
      </c>
      <c r="Q30" s="6">
        <v>3.3319999999999999</v>
      </c>
      <c r="R30" s="6">
        <v>16</v>
      </c>
      <c r="S30" s="5">
        <v>40864</v>
      </c>
    </row>
    <row r="31" spans="1:19" x14ac:dyDescent="0.3">
      <c r="A31" s="11" t="s">
        <v>210</v>
      </c>
      <c r="B31" s="10" t="s">
        <v>213</v>
      </c>
      <c r="C31" s="9">
        <v>31148</v>
      </c>
      <c r="D31" s="8">
        <v>22245</v>
      </c>
      <c r="E31" s="8">
        <v>13725</v>
      </c>
      <c r="F31" s="7">
        <f t="shared" si="0"/>
        <v>0.61699258260283207</v>
      </c>
      <c r="G31" s="7" t="str">
        <f t="shared" si="1"/>
        <v>POOR</v>
      </c>
      <c r="H31" s="6">
        <v>2.7</v>
      </c>
      <c r="I31" s="6">
        <v>200</v>
      </c>
      <c r="J31" s="6" t="str" cm="1">
        <f t="array" ref="J31">_xlfn.IFS(I31&gt;299,"High HP",I31&gt;99,"Medium HP",I31&lt;100,"Low HP")</f>
        <v>Medium HP</v>
      </c>
      <c r="K31" s="6" t="s">
        <v>63</v>
      </c>
      <c r="L31" s="6">
        <v>26</v>
      </c>
      <c r="M31" s="6">
        <v>80.02378204</v>
      </c>
      <c r="N31" s="6">
        <v>113</v>
      </c>
      <c r="O31" s="6">
        <v>74.400000000000006</v>
      </c>
      <c r="P31" s="6">
        <v>209.1</v>
      </c>
      <c r="Q31" s="6">
        <v>3.452</v>
      </c>
      <c r="R31" s="6">
        <v>17</v>
      </c>
      <c r="S31" s="5">
        <v>41066</v>
      </c>
    </row>
    <row r="32" spans="1:19" x14ac:dyDescent="0.3">
      <c r="A32" s="11" t="s">
        <v>210</v>
      </c>
      <c r="B32" s="10" t="s">
        <v>212</v>
      </c>
      <c r="C32" s="9">
        <v>32305.999999999996</v>
      </c>
      <c r="D32" s="8">
        <v>16480</v>
      </c>
      <c r="E32" s="8">
        <v>12640</v>
      </c>
      <c r="F32" s="7">
        <f t="shared" si="0"/>
        <v>0.76699029126213591</v>
      </c>
      <c r="G32" s="7" t="str">
        <f t="shared" si="1"/>
        <v>GOOD</v>
      </c>
      <c r="H32" s="6">
        <v>2</v>
      </c>
      <c r="I32" s="6">
        <v>132</v>
      </c>
      <c r="J32" s="6" t="str" cm="1">
        <f t="array" ref="J32">_xlfn.IFS(I32&gt;299,"High HP",I32&gt;99,"Medium HP",I32&lt;100,"Low HP")</f>
        <v>Medium HP</v>
      </c>
      <c r="K32" s="6" t="s">
        <v>63</v>
      </c>
      <c r="L32" s="6">
        <v>27</v>
      </c>
      <c r="M32" s="6">
        <v>53.566199869999998</v>
      </c>
      <c r="N32" s="6">
        <v>108</v>
      </c>
      <c r="O32" s="6">
        <v>71</v>
      </c>
      <c r="P32" s="6">
        <v>186</v>
      </c>
      <c r="Q32" s="6">
        <v>2.911</v>
      </c>
      <c r="R32" s="6">
        <v>16</v>
      </c>
      <c r="S32" s="5">
        <v>40822</v>
      </c>
    </row>
    <row r="33" spans="1:19" x14ac:dyDescent="0.3">
      <c r="A33" s="11" t="s">
        <v>210</v>
      </c>
      <c r="B33" s="10" t="s">
        <v>211</v>
      </c>
      <c r="C33" s="9">
        <v>13462</v>
      </c>
      <c r="D33" s="8">
        <v>28340</v>
      </c>
      <c r="E33" s="8">
        <v>17325</v>
      </c>
      <c r="F33" s="7">
        <f t="shared" si="0"/>
        <v>0.61132674664784759</v>
      </c>
      <c r="G33" s="7" t="str">
        <f t="shared" si="1"/>
        <v>POOR</v>
      </c>
      <c r="H33" s="6">
        <v>3.5</v>
      </c>
      <c r="I33" s="6">
        <v>253</v>
      </c>
      <c r="J33" s="6" t="str" cm="1">
        <f t="array" ref="J33">_xlfn.IFS(I33&gt;299,"High HP",I33&gt;99,"Medium HP",I33&lt;100,"Low HP")</f>
        <v>Medium HP</v>
      </c>
      <c r="K33" s="6" t="s">
        <v>63</v>
      </c>
      <c r="L33" s="6">
        <v>23</v>
      </c>
      <c r="M33" s="6">
        <v>101.3292807</v>
      </c>
      <c r="N33" s="6">
        <v>113</v>
      </c>
      <c r="O33" s="6">
        <v>74.400000000000006</v>
      </c>
      <c r="P33" s="6">
        <v>207.7</v>
      </c>
      <c r="Q33" s="6">
        <v>3.5640000000000001</v>
      </c>
      <c r="R33" s="6">
        <v>17</v>
      </c>
      <c r="S33" s="5">
        <v>41037</v>
      </c>
    </row>
    <row r="34" spans="1:19" x14ac:dyDescent="0.3">
      <c r="A34" s="11" t="s">
        <v>210</v>
      </c>
      <c r="B34" s="10" t="s">
        <v>209</v>
      </c>
      <c r="C34" s="9">
        <v>30696</v>
      </c>
      <c r="D34" s="8">
        <v>29185</v>
      </c>
      <c r="E34" s="8">
        <v>18425</v>
      </c>
      <c r="F34" s="7">
        <f t="shared" ref="F34:F65" si="2">SUM(E34/D34)</f>
        <v>0.63131745759808122</v>
      </c>
      <c r="G34" s="7" t="str">
        <f t="shared" ref="G34:G65" si="3">IF(F34&gt;69%, "GOOD", "POOR")</f>
        <v>POOR</v>
      </c>
      <c r="H34" s="6">
        <v>3.5</v>
      </c>
      <c r="I34" s="6">
        <v>253</v>
      </c>
      <c r="J34" s="6" t="str" cm="1">
        <f t="array" ref="J34">_xlfn.IFS(I34&gt;299,"High HP",I34&gt;99,"Medium HP",I34&lt;100,"Low HP")</f>
        <v>Medium HP</v>
      </c>
      <c r="K34" s="6" t="s">
        <v>63</v>
      </c>
      <c r="L34" s="6">
        <v>23</v>
      </c>
      <c r="M34" s="6">
        <v>101.6552441</v>
      </c>
      <c r="N34" s="6">
        <v>113</v>
      </c>
      <c r="O34" s="6">
        <v>74.400000000000006</v>
      </c>
      <c r="P34" s="6">
        <v>197.8</v>
      </c>
      <c r="Q34" s="6">
        <v>3.5670000000000002</v>
      </c>
      <c r="R34" s="6">
        <v>17</v>
      </c>
      <c r="S34" s="5">
        <v>40949</v>
      </c>
    </row>
    <row r="35" spans="1:19" x14ac:dyDescent="0.3">
      <c r="A35" s="11" t="s">
        <v>199</v>
      </c>
      <c r="B35" s="10" t="s">
        <v>116</v>
      </c>
      <c r="C35" s="9">
        <v>76034</v>
      </c>
      <c r="D35" s="8">
        <v>12640</v>
      </c>
      <c r="E35" s="8">
        <v>7750</v>
      </c>
      <c r="F35" s="7">
        <f t="shared" si="2"/>
        <v>0.61313291139240511</v>
      </c>
      <c r="G35" s="7" t="str">
        <f t="shared" si="3"/>
        <v>POOR</v>
      </c>
      <c r="H35" s="6">
        <v>2</v>
      </c>
      <c r="I35" s="6">
        <v>132</v>
      </c>
      <c r="J35" s="6" t="str" cm="1">
        <f t="array" ref="J35">_xlfn.IFS(I35&gt;299,"High HP",I35&gt;99,"Medium HP",I35&lt;100,"Low HP")</f>
        <v>Medium HP</v>
      </c>
      <c r="K35" s="6" t="s">
        <v>63</v>
      </c>
      <c r="L35" s="6">
        <v>29</v>
      </c>
      <c r="M35" s="6">
        <v>52.084898750000001</v>
      </c>
      <c r="N35" s="6">
        <v>105</v>
      </c>
      <c r="O35" s="6">
        <v>74.400000000000006</v>
      </c>
      <c r="P35" s="6">
        <v>174.4</v>
      </c>
      <c r="Q35" s="6">
        <v>2.5670000000000002</v>
      </c>
      <c r="R35" s="6">
        <v>12.5</v>
      </c>
      <c r="S35" s="5">
        <v>40889</v>
      </c>
    </row>
    <row r="36" spans="1:19" x14ac:dyDescent="0.3">
      <c r="A36" s="11" t="s">
        <v>199</v>
      </c>
      <c r="B36" s="10" t="s">
        <v>208</v>
      </c>
      <c r="C36" s="9">
        <v>4734</v>
      </c>
      <c r="D36" s="8">
        <v>19045</v>
      </c>
      <c r="E36" s="8">
        <v>12545</v>
      </c>
      <c r="F36" s="7">
        <f t="shared" si="2"/>
        <v>0.65870307167235498</v>
      </c>
      <c r="G36" s="7" t="str">
        <f t="shared" si="3"/>
        <v>POOR</v>
      </c>
      <c r="H36" s="6">
        <v>2.5</v>
      </c>
      <c r="I36" s="6">
        <v>163</v>
      </c>
      <c r="J36" s="6" t="str" cm="1">
        <f t="array" ref="J36">_xlfn.IFS(I36&gt;299,"High HP",I36&gt;99,"Medium HP",I36&lt;100,"Low HP")</f>
        <v>Medium HP</v>
      </c>
      <c r="K36" s="6" t="s">
        <v>63</v>
      </c>
      <c r="L36" s="6">
        <v>24</v>
      </c>
      <c r="M36" s="6">
        <v>65.650508340000002</v>
      </c>
      <c r="N36" s="6">
        <v>103.7</v>
      </c>
      <c r="O36" s="6">
        <v>69.099999999999994</v>
      </c>
      <c r="P36" s="6">
        <v>190.2</v>
      </c>
      <c r="Q36" s="6">
        <v>2.879</v>
      </c>
      <c r="R36" s="6">
        <v>15.9</v>
      </c>
      <c r="S36" s="5">
        <v>41091</v>
      </c>
    </row>
    <row r="37" spans="1:19" x14ac:dyDescent="0.3">
      <c r="A37" s="11" t="s">
        <v>199</v>
      </c>
      <c r="B37" s="10" t="s">
        <v>207</v>
      </c>
      <c r="C37" s="9">
        <v>71186</v>
      </c>
      <c r="D37" s="8">
        <v>20230</v>
      </c>
      <c r="E37" s="8">
        <v>10185</v>
      </c>
      <c r="F37" s="7">
        <f t="shared" si="2"/>
        <v>0.5034602076124568</v>
      </c>
      <c r="G37" s="7" t="str">
        <f t="shared" si="3"/>
        <v>POOR</v>
      </c>
      <c r="H37" s="6">
        <v>2.5</v>
      </c>
      <c r="I37" s="6">
        <v>168</v>
      </c>
      <c r="J37" s="6" t="str" cm="1">
        <f t="array" ref="J37">_xlfn.IFS(I37&gt;299,"High HP",I37&gt;99,"Medium HP",I37&lt;100,"Low HP")</f>
        <v>Medium HP</v>
      </c>
      <c r="K37" s="6" t="s">
        <v>63</v>
      </c>
      <c r="L37" s="6">
        <v>24</v>
      </c>
      <c r="M37" s="6">
        <v>67.876107840000003</v>
      </c>
      <c r="N37" s="6">
        <v>108</v>
      </c>
      <c r="O37" s="6">
        <v>71</v>
      </c>
      <c r="P37" s="6">
        <v>186</v>
      </c>
      <c r="Q37" s="6">
        <v>3.0579999999999998</v>
      </c>
      <c r="R37" s="6">
        <v>16</v>
      </c>
      <c r="S37" s="5">
        <v>40847</v>
      </c>
    </row>
    <row r="38" spans="1:19" x14ac:dyDescent="0.3">
      <c r="A38" s="11" t="s">
        <v>199</v>
      </c>
      <c r="B38" s="10" t="s">
        <v>206</v>
      </c>
      <c r="C38" s="9">
        <v>88028</v>
      </c>
      <c r="D38" s="8">
        <v>22505</v>
      </c>
      <c r="E38" s="8">
        <v>12275</v>
      </c>
      <c r="F38" s="7">
        <f t="shared" si="2"/>
        <v>0.54543434792268386</v>
      </c>
      <c r="G38" s="7" t="str">
        <f t="shared" si="3"/>
        <v>POOR</v>
      </c>
      <c r="H38" s="6">
        <v>2.7</v>
      </c>
      <c r="I38" s="6">
        <v>202</v>
      </c>
      <c r="J38" s="6" t="str" cm="1">
        <f t="array" ref="J38">_xlfn.IFS(I38&gt;299,"High HP",I38&gt;99,"Medium HP",I38&lt;100,"Low HP")</f>
        <v>Medium HP</v>
      </c>
      <c r="K38" s="6" t="s">
        <v>63</v>
      </c>
      <c r="L38" s="6">
        <v>22</v>
      </c>
      <c r="M38" s="6">
        <v>80.831470170000003</v>
      </c>
      <c r="N38" s="6">
        <v>113</v>
      </c>
      <c r="O38" s="6">
        <v>74.7</v>
      </c>
      <c r="P38" s="6">
        <v>203.7</v>
      </c>
      <c r="Q38" s="6">
        <v>3.4889999999999999</v>
      </c>
      <c r="R38" s="6">
        <v>17</v>
      </c>
      <c r="S38" s="5">
        <v>41062</v>
      </c>
    </row>
    <row r="39" spans="1:19" x14ac:dyDescent="0.3">
      <c r="A39" s="11" t="s">
        <v>199</v>
      </c>
      <c r="B39" s="10" t="s">
        <v>205</v>
      </c>
      <c r="C39" s="9">
        <v>916</v>
      </c>
      <c r="D39" s="8">
        <v>69725</v>
      </c>
      <c r="E39" s="8">
        <v>58470</v>
      </c>
      <c r="F39" s="7">
        <f t="shared" si="2"/>
        <v>0.83858013624955186</v>
      </c>
      <c r="G39" s="7" t="str">
        <f t="shared" si="3"/>
        <v>GOOD</v>
      </c>
      <c r="H39" s="6">
        <v>8</v>
      </c>
      <c r="I39" s="6">
        <v>450</v>
      </c>
      <c r="J39" s="6" t="str" cm="1">
        <f t="array" ref="J39">_xlfn.IFS(I39&gt;299,"High HP",I39&gt;99,"Medium HP",I39&lt;100,"Low HP")</f>
        <v>High HP</v>
      </c>
      <c r="K39" s="6" t="s">
        <v>63</v>
      </c>
      <c r="L39" s="6">
        <v>16</v>
      </c>
      <c r="M39" s="6">
        <v>188.14432300000001</v>
      </c>
      <c r="N39" s="6">
        <v>96.2</v>
      </c>
      <c r="O39" s="6">
        <v>75.7</v>
      </c>
      <c r="P39" s="6">
        <v>176.7</v>
      </c>
      <c r="Q39" s="6">
        <v>3.375</v>
      </c>
      <c r="R39" s="6">
        <v>19</v>
      </c>
      <c r="S39" s="5">
        <v>40762</v>
      </c>
    </row>
    <row r="40" spans="1:19" x14ac:dyDescent="0.3">
      <c r="A40" s="11" t="s">
        <v>199</v>
      </c>
      <c r="B40" s="10" t="s">
        <v>204</v>
      </c>
      <c r="C40" s="9">
        <v>227061</v>
      </c>
      <c r="D40" s="8">
        <v>19460</v>
      </c>
      <c r="E40" s="8">
        <v>15060</v>
      </c>
      <c r="F40" s="7">
        <f t="shared" si="2"/>
        <v>0.77389516957862281</v>
      </c>
      <c r="G40" s="7" t="str">
        <f t="shared" si="3"/>
        <v>GOOD</v>
      </c>
      <c r="H40" s="6">
        <v>5.2</v>
      </c>
      <c r="I40" s="6">
        <v>230</v>
      </c>
      <c r="J40" s="6" t="str" cm="1">
        <f t="array" ref="J40">_xlfn.IFS(I40&gt;299,"High HP",I40&gt;99,"Medium HP",I40&lt;100,"Low HP")</f>
        <v>Medium HP</v>
      </c>
      <c r="K40" s="6" t="s">
        <v>78</v>
      </c>
      <c r="L40" s="6">
        <v>17</v>
      </c>
      <c r="M40" s="6">
        <v>90.211700050000005</v>
      </c>
      <c r="N40" s="6">
        <v>138.69999999999999</v>
      </c>
      <c r="O40" s="6">
        <v>79.3</v>
      </c>
      <c r="P40" s="6">
        <v>224.2</v>
      </c>
      <c r="Q40" s="6">
        <v>4.47</v>
      </c>
      <c r="R40" s="6">
        <v>26</v>
      </c>
      <c r="S40" s="5">
        <v>40974</v>
      </c>
    </row>
    <row r="41" spans="1:19" x14ac:dyDescent="0.3">
      <c r="A41" s="11" t="s">
        <v>199</v>
      </c>
      <c r="B41" s="10" t="s">
        <v>203</v>
      </c>
      <c r="C41" s="9">
        <v>16767</v>
      </c>
      <c r="D41" s="8">
        <v>21315</v>
      </c>
      <c r="E41" s="8">
        <v>15510</v>
      </c>
      <c r="F41" s="7">
        <f t="shared" si="2"/>
        <v>0.72765657987332866</v>
      </c>
      <c r="G41" s="7" t="str">
        <f t="shared" si="3"/>
        <v>GOOD</v>
      </c>
      <c r="H41" s="6">
        <v>3.9</v>
      </c>
      <c r="I41" s="6">
        <v>175</v>
      </c>
      <c r="J41" s="6" t="str" cm="1">
        <f t="array" ref="J41">_xlfn.IFS(I41&gt;299,"High HP",I41&gt;99,"Medium HP",I41&lt;100,"Low HP")</f>
        <v>Medium HP</v>
      </c>
      <c r="K41" s="6" t="s">
        <v>78</v>
      </c>
      <c r="L41" s="6">
        <v>15</v>
      </c>
      <c r="M41" s="6">
        <v>71.135291609999996</v>
      </c>
      <c r="N41" s="6">
        <v>109.6</v>
      </c>
      <c r="O41" s="6">
        <v>78.8</v>
      </c>
      <c r="P41" s="6">
        <v>192.6</v>
      </c>
      <c r="Q41" s="6">
        <v>4.2450000000000001</v>
      </c>
      <c r="R41" s="6">
        <v>32</v>
      </c>
      <c r="S41" s="5">
        <v>40914</v>
      </c>
    </row>
    <row r="42" spans="1:19" x14ac:dyDescent="0.3">
      <c r="A42" s="11" t="s">
        <v>199</v>
      </c>
      <c r="B42" s="10" t="s">
        <v>202</v>
      </c>
      <c r="C42" s="9">
        <v>31038</v>
      </c>
      <c r="D42" s="8">
        <v>18575</v>
      </c>
      <c r="E42" s="8">
        <v>13425</v>
      </c>
      <c r="F42" s="7">
        <f t="shared" si="2"/>
        <v>0.7227456258411844</v>
      </c>
      <c r="G42" s="7" t="str">
        <f t="shared" si="3"/>
        <v>GOOD</v>
      </c>
      <c r="H42" s="6">
        <v>3.9</v>
      </c>
      <c r="I42" s="6">
        <v>175</v>
      </c>
      <c r="J42" s="6" t="str" cm="1">
        <f t="array" ref="J42">_xlfn.IFS(I42&gt;299,"High HP",I42&gt;99,"Medium HP",I42&lt;100,"Low HP")</f>
        <v>Medium HP</v>
      </c>
      <c r="K42" s="6" t="s">
        <v>78</v>
      </c>
      <c r="L42" s="6">
        <v>16</v>
      </c>
      <c r="M42" s="6">
        <v>70.078321540000005</v>
      </c>
      <c r="N42" s="6">
        <v>127.2</v>
      </c>
      <c r="O42" s="6">
        <v>78.8</v>
      </c>
      <c r="P42" s="6">
        <v>208.5</v>
      </c>
      <c r="Q42" s="6">
        <v>4.298</v>
      </c>
      <c r="R42" s="6">
        <v>32</v>
      </c>
      <c r="S42" s="5">
        <v>41116</v>
      </c>
    </row>
    <row r="43" spans="1:19" x14ac:dyDescent="0.3">
      <c r="A43" s="11" t="s">
        <v>199</v>
      </c>
      <c r="B43" s="10" t="s">
        <v>201</v>
      </c>
      <c r="C43" s="9">
        <v>111313</v>
      </c>
      <c r="D43" s="8">
        <v>16980</v>
      </c>
      <c r="E43" s="8">
        <v>11260</v>
      </c>
      <c r="F43" s="7">
        <f t="shared" si="2"/>
        <v>0.66313309776207308</v>
      </c>
      <c r="G43" s="7" t="str">
        <f t="shared" si="3"/>
        <v>POOR</v>
      </c>
      <c r="H43" s="6">
        <v>2.5</v>
      </c>
      <c r="I43" s="6">
        <v>120</v>
      </c>
      <c r="J43" s="6" t="str" cm="1">
        <f t="array" ref="J43">_xlfn.IFS(I43&gt;299,"High HP",I43&gt;99,"Medium HP",I43&lt;100,"Low HP")</f>
        <v>Medium HP</v>
      </c>
      <c r="K43" s="6" t="s">
        <v>78</v>
      </c>
      <c r="L43" s="6">
        <v>19</v>
      </c>
      <c r="M43" s="6">
        <v>49.64500177</v>
      </c>
      <c r="N43" s="6">
        <v>131</v>
      </c>
      <c r="O43" s="6">
        <v>71.5</v>
      </c>
      <c r="P43" s="6">
        <v>215</v>
      </c>
      <c r="Q43" s="6">
        <v>3.5569999999999999</v>
      </c>
      <c r="R43" s="6">
        <v>22</v>
      </c>
      <c r="S43" s="5">
        <v>40872</v>
      </c>
    </row>
    <row r="44" spans="1:19" x14ac:dyDescent="0.3">
      <c r="A44" s="11" t="s">
        <v>199</v>
      </c>
      <c r="B44" s="10" t="s">
        <v>200</v>
      </c>
      <c r="C44" s="9">
        <v>101323</v>
      </c>
      <c r="D44" s="8">
        <v>26310</v>
      </c>
      <c r="E44" s="8">
        <v>21436</v>
      </c>
      <c r="F44" s="7">
        <f t="shared" si="2"/>
        <v>0.81474724439376667</v>
      </c>
      <c r="G44" s="7" t="str">
        <f t="shared" si="3"/>
        <v>GOOD</v>
      </c>
      <c r="H44" s="6">
        <v>5.2</v>
      </c>
      <c r="I44" s="6">
        <v>230</v>
      </c>
      <c r="J44" s="6" t="str" cm="1">
        <f t="array" ref="J44">_xlfn.IFS(I44&gt;299,"High HP",I44&gt;99,"Medium HP",I44&lt;100,"Low HP")</f>
        <v>Medium HP</v>
      </c>
      <c r="K44" s="6" t="s">
        <v>78</v>
      </c>
      <c r="L44" s="6">
        <v>17</v>
      </c>
      <c r="M44" s="6">
        <v>92.85412522</v>
      </c>
      <c r="N44" s="6">
        <v>115.7</v>
      </c>
      <c r="O44" s="6">
        <v>71.7</v>
      </c>
      <c r="P44" s="6">
        <v>193.5</v>
      </c>
      <c r="Q44" s="6">
        <v>4.3940000000000001</v>
      </c>
      <c r="R44" s="6">
        <v>25</v>
      </c>
      <c r="S44" s="5">
        <v>41087</v>
      </c>
    </row>
    <row r="45" spans="1:19" x14ac:dyDescent="0.3">
      <c r="A45" s="11" t="s">
        <v>199</v>
      </c>
      <c r="B45" s="10" t="s">
        <v>198</v>
      </c>
      <c r="C45" s="9">
        <v>181749</v>
      </c>
      <c r="D45" s="8">
        <v>19565</v>
      </c>
      <c r="E45" s="8">
        <v>12025</v>
      </c>
      <c r="F45" s="7">
        <f t="shared" si="2"/>
        <v>0.61461794019933558</v>
      </c>
      <c r="G45" s="7" t="str">
        <f t="shared" si="3"/>
        <v>POOR</v>
      </c>
      <c r="H45" s="6">
        <v>2.4</v>
      </c>
      <c r="I45" s="6">
        <v>150</v>
      </c>
      <c r="J45" s="6" t="str" cm="1">
        <f t="array" ref="J45">_xlfn.IFS(I45&gt;299,"High HP",I45&gt;99,"Medium HP",I45&lt;100,"Low HP")</f>
        <v>Medium HP</v>
      </c>
      <c r="K45" s="6" t="s">
        <v>78</v>
      </c>
      <c r="L45" s="6">
        <v>24</v>
      </c>
      <c r="M45" s="6">
        <v>61.227000310000001</v>
      </c>
      <c r="N45" s="6">
        <v>113.3</v>
      </c>
      <c r="O45" s="6">
        <v>76.8</v>
      </c>
      <c r="P45" s="6">
        <v>186.3</v>
      </c>
      <c r="Q45" s="6">
        <v>3.5329999999999999</v>
      </c>
      <c r="R45" s="6">
        <v>20</v>
      </c>
      <c r="S45" s="5">
        <v>40787</v>
      </c>
    </row>
    <row r="46" spans="1:19" x14ac:dyDescent="0.3">
      <c r="A46" s="11" t="s">
        <v>187</v>
      </c>
      <c r="B46" s="10" t="s">
        <v>197</v>
      </c>
      <c r="C46" s="9">
        <v>70227</v>
      </c>
      <c r="D46" s="8">
        <v>12070</v>
      </c>
      <c r="E46" s="8">
        <v>7425</v>
      </c>
      <c r="F46" s="7">
        <f t="shared" si="2"/>
        <v>0.61516155758077884</v>
      </c>
      <c r="G46" s="7" t="str">
        <f t="shared" si="3"/>
        <v>POOR</v>
      </c>
      <c r="H46" s="6">
        <v>2</v>
      </c>
      <c r="I46" s="6">
        <v>110</v>
      </c>
      <c r="J46" s="6" t="str" cm="1">
        <f t="array" ref="J46">_xlfn.IFS(I46&gt;299,"High HP",I46&gt;99,"Medium HP",I46&lt;100,"Low HP")</f>
        <v>Medium HP</v>
      </c>
      <c r="K46" s="6" t="s">
        <v>63</v>
      </c>
      <c r="L46" s="6">
        <v>30</v>
      </c>
      <c r="M46" s="6">
        <v>44.083709460000001</v>
      </c>
      <c r="N46" s="6">
        <v>98.4</v>
      </c>
      <c r="O46" s="6">
        <v>67</v>
      </c>
      <c r="P46" s="6">
        <v>174.7</v>
      </c>
      <c r="Q46" s="6">
        <v>2.468</v>
      </c>
      <c r="R46" s="6">
        <v>12.7</v>
      </c>
      <c r="S46" s="5">
        <v>40999</v>
      </c>
    </row>
    <row r="47" spans="1:19" x14ac:dyDescent="0.3">
      <c r="A47" s="11" t="s">
        <v>187</v>
      </c>
      <c r="B47" s="10" t="s">
        <v>196</v>
      </c>
      <c r="C47" s="9">
        <v>113369</v>
      </c>
      <c r="D47" s="8">
        <v>21560</v>
      </c>
      <c r="E47" s="8">
        <v>12760</v>
      </c>
      <c r="F47" s="7">
        <f t="shared" si="2"/>
        <v>0.59183673469387754</v>
      </c>
      <c r="G47" s="7" t="str">
        <f t="shared" si="3"/>
        <v>POOR</v>
      </c>
      <c r="H47" s="6">
        <v>3.8</v>
      </c>
      <c r="I47" s="6">
        <v>190</v>
      </c>
      <c r="J47" s="6" t="str" cm="1">
        <f t="array" ref="J47">_xlfn.IFS(I47&gt;299,"High HP",I47&gt;99,"Medium HP",I47&lt;100,"Low HP")</f>
        <v>Medium HP</v>
      </c>
      <c r="K47" s="6" t="s">
        <v>63</v>
      </c>
      <c r="L47" s="6">
        <v>24</v>
      </c>
      <c r="M47" s="6">
        <v>76.509184559999994</v>
      </c>
      <c r="N47" s="6">
        <v>101.3</v>
      </c>
      <c r="O47" s="6">
        <v>73.099999999999994</v>
      </c>
      <c r="P47" s="6">
        <v>183.2</v>
      </c>
      <c r="Q47" s="6">
        <v>3.2029999999999998</v>
      </c>
      <c r="R47" s="6">
        <v>15.7</v>
      </c>
      <c r="S47" s="5">
        <v>40939</v>
      </c>
    </row>
    <row r="48" spans="1:19" x14ac:dyDescent="0.3">
      <c r="A48" s="11" t="s">
        <v>187</v>
      </c>
      <c r="B48" s="10" t="s">
        <v>195</v>
      </c>
      <c r="C48" s="9">
        <v>35068</v>
      </c>
      <c r="D48" s="8">
        <v>17035</v>
      </c>
      <c r="E48" s="8">
        <v>8835</v>
      </c>
      <c r="F48" s="7">
        <f t="shared" si="2"/>
        <v>0.5186380980334605</v>
      </c>
      <c r="G48" s="7" t="str">
        <f t="shared" si="3"/>
        <v>POOR</v>
      </c>
      <c r="H48" s="6">
        <v>2.5</v>
      </c>
      <c r="I48" s="6">
        <v>170</v>
      </c>
      <c r="J48" s="6" t="str" cm="1">
        <f t="array" ref="J48">_xlfn.IFS(I48&gt;299,"High HP",I48&gt;99,"Medium HP",I48&lt;100,"Low HP")</f>
        <v>Medium HP</v>
      </c>
      <c r="K48" s="6" t="s">
        <v>63</v>
      </c>
      <c r="L48" s="6">
        <v>25</v>
      </c>
      <c r="M48" s="6">
        <v>67.351010720000005</v>
      </c>
      <c r="N48" s="6">
        <v>106.5</v>
      </c>
      <c r="O48" s="6">
        <v>69.099999999999994</v>
      </c>
      <c r="P48" s="6">
        <v>184.6</v>
      </c>
      <c r="Q48" s="6">
        <v>2.7690000000000001</v>
      </c>
      <c r="R48" s="6">
        <v>15</v>
      </c>
      <c r="S48" s="5">
        <v>41141</v>
      </c>
    </row>
    <row r="49" spans="1:19" x14ac:dyDescent="0.3">
      <c r="A49" s="11" t="s">
        <v>187</v>
      </c>
      <c r="B49" s="10" t="s">
        <v>194</v>
      </c>
      <c r="C49" s="9">
        <v>245815</v>
      </c>
      <c r="D49" s="8">
        <v>17885</v>
      </c>
      <c r="E49" s="8">
        <v>10055</v>
      </c>
      <c r="F49" s="7">
        <f t="shared" si="2"/>
        <v>0.56220296337713171</v>
      </c>
      <c r="G49" s="7" t="str">
        <f t="shared" si="3"/>
        <v>POOR</v>
      </c>
      <c r="H49" s="6">
        <v>3</v>
      </c>
      <c r="I49" s="6">
        <v>155</v>
      </c>
      <c r="J49" s="6" t="str" cm="1">
        <f t="array" ref="J49">_xlfn.IFS(I49&gt;299,"High HP",I49&gt;99,"Medium HP",I49&lt;100,"Low HP")</f>
        <v>Medium HP</v>
      </c>
      <c r="K49" s="6" t="s">
        <v>63</v>
      </c>
      <c r="L49" s="6">
        <v>24</v>
      </c>
      <c r="M49" s="6">
        <v>62.503739500000002</v>
      </c>
      <c r="N49" s="6">
        <v>108.5</v>
      </c>
      <c r="O49" s="6">
        <v>73</v>
      </c>
      <c r="P49" s="6">
        <v>197.6</v>
      </c>
      <c r="Q49" s="6">
        <v>3.3679999999999999</v>
      </c>
      <c r="R49" s="6">
        <v>16</v>
      </c>
      <c r="S49" s="5">
        <v>40897</v>
      </c>
    </row>
    <row r="50" spans="1:19" x14ac:dyDescent="0.3">
      <c r="A50" s="11" t="s">
        <v>187</v>
      </c>
      <c r="B50" s="10" t="s">
        <v>193</v>
      </c>
      <c r="C50" s="9">
        <v>175670</v>
      </c>
      <c r="D50" s="8">
        <v>12315</v>
      </c>
      <c r="E50" s="8">
        <v>8670</v>
      </c>
      <c r="F50" s="7">
        <f t="shared" si="2"/>
        <v>0.7040194884287454</v>
      </c>
      <c r="G50" s="7" t="str">
        <f t="shared" si="3"/>
        <v>GOOD</v>
      </c>
      <c r="H50" s="6">
        <v>2</v>
      </c>
      <c r="I50" s="6">
        <v>107</v>
      </c>
      <c r="J50" s="6" t="str" cm="1">
        <f t="array" ref="J50">_xlfn.IFS(I50&gt;299,"High HP",I50&gt;99,"Medium HP",I50&lt;100,"Low HP")</f>
        <v>Medium HP</v>
      </c>
      <c r="K50" s="6" t="s">
        <v>63</v>
      </c>
      <c r="L50" s="6">
        <v>30</v>
      </c>
      <c r="M50" s="6">
        <v>43.117132009999999</v>
      </c>
      <c r="N50" s="6">
        <v>103</v>
      </c>
      <c r="O50" s="6">
        <v>66.900000000000006</v>
      </c>
      <c r="P50" s="6">
        <v>174.8</v>
      </c>
      <c r="Q50" s="6">
        <v>2.5640000000000001</v>
      </c>
      <c r="R50" s="6">
        <v>13.2</v>
      </c>
      <c r="S50" s="5">
        <v>41112</v>
      </c>
    </row>
    <row r="51" spans="1:19" x14ac:dyDescent="0.3">
      <c r="A51" s="11" t="s">
        <v>187</v>
      </c>
      <c r="B51" s="10" t="s">
        <v>192</v>
      </c>
      <c r="C51" s="9">
        <v>63403</v>
      </c>
      <c r="D51" s="8">
        <v>22195</v>
      </c>
      <c r="E51" s="8">
        <v>14210</v>
      </c>
      <c r="F51" s="7">
        <f t="shared" si="2"/>
        <v>0.64023428700157692</v>
      </c>
      <c r="G51" s="7" t="str">
        <f t="shared" si="3"/>
        <v>POOR</v>
      </c>
      <c r="H51" s="6">
        <v>4.5999999999999996</v>
      </c>
      <c r="I51" s="6">
        <v>200</v>
      </c>
      <c r="J51" s="6" t="str" cm="1">
        <f t="array" ref="J51">_xlfn.IFS(I51&gt;299,"High HP",I51&gt;99,"Medium HP",I51&lt;100,"Low HP")</f>
        <v>Medium HP</v>
      </c>
      <c r="K51" s="6" t="s">
        <v>63</v>
      </c>
      <c r="L51" s="6">
        <v>21</v>
      </c>
      <c r="M51" s="6">
        <v>80.499536710000001</v>
      </c>
      <c r="N51" s="6">
        <v>114.7</v>
      </c>
      <c r="O51" s="6">
        <v>78.2</v>
      </c>
      <c r="P51" s="6">
        <v>212</v>
      </c>
      <c r="Q51" s="6">
        <v>3.9079999999999999</v>
      </c>
      <c r="R51" s="6">
        <v>19</v>
      </c>
      <c r="S51" s="5">
        <v>40812</v>
      </c>
    </row>
    <row r="52" spans="1:19" x14ac:dyDescent="0.3">
      <c r="A52" s="11" t="s">
        <v>187</v>
      </c>
      <c r="B52" s="10" t="s">
        <v>191</v>
      </c>
      <c r="C52" s="9">
        <v>276747</v>
      </c>
      <c r="D52" s="8">
        <v>31930</v>
      </c>
      <c r="E52" s="8">
        <v>16640</v>
      </c>
      <c r="F52" s="7">
        <f t="shared" si="2"/>
        <v>0.52113999373629816</v>
      </c>
      <c r="G52" s="7" t="str">
        <f t="shared" si="3"/>
        <v>POOR</v>
      </c>
      <c r="H52" s="6">
        <v>4</v>
      </c>
      <c r="I52" s="6">
        <v>210</v>
      </c>
      <c r="J52" s="6" t="str" cm="1">
        <f t="array" ref="J52">_xlfn.IFS(I52&gt;299,"High HP",I52&gt;99,"Medium HP",I52&lt;100,"Low HP")</f>
        <v>Medium HP</v>
      </c>
      <c r="K52" s="6" t="s">
        <v>78</v>
      </c>
      <c r="L52" s="6">
        <v>19</v>
      </c>
      <c r="M52" s="6">
        <v>87.635495779999999</v>
      </c>
      <c r="N52" s="6">
        <v>111.6</v>
      </c>
      <c r="O52" s="6">
        <v>70.2</v>
      </c>
      <c r="P52" s="6">
        <v>190.7</v>
      </c>
      <c r="Q52" s="6">
        <v>3.8759999999999999</v>
      </c>
      <c r="R52" s="6">
        <v>21</v>
      </c>
      <c r="S52" s="5">
        <v>41024</v>
      </c>
    </row>
    <row r="53" spans="1:19" x14ac:dyDescent="0.3">
      <c r="A53" s="11" t="s">
        <v>187</v>
      </c>
      <c r="B53" s="10" t="s">
        <v>190</v>
      </c>
      <c r="C53" s="9">
        <v>155787</v>
      </c>
      <c r="D53" s="8">
        <v>21410</v>
      </c>
      <c r="E53" s="8">
        <v>13175</v>
      </c>
      <c r="F53" s="7">
        <f t="shared" si="2"/>
        <v>0.6153666510976179</v>
      </c>
      <c r="G53" s="7" t="str">
        <f t="shared" si="3"/>
        <v>POOR</v>
      </c>
      <c r="H53" s="6">
        <v>3</v>
      </c>
      <c r="I53" s="6">
        <v>150</v>
      </c>
      <c r="J53" s="6" t="str" cm="1">
        <f t="array" ref="J53">_xlfn.IFS(I53&gt;299,"High HP",I53&gt;99,"Medium HP",I53&lt;100,"Low HP")</f>
        <v>Medium HP</v>
      </c>
      <c r="K53" s="6" t="s">
        <v>78</v>
      </c>
      <c r="L53" s="6">
        <v>21</v>
      </c>
      <c r="M53" s="6">
        <v>62.095048390000002</v>
      </c>
      <c r="N53" s="6">
        <v>120.7</v>
      </c>
      <c r="O53" s="6">
        <v>76.599999999999994</v>
      </c>
      <c r="P53" s="6">
        <v>200.9</v>
      </c>
      <c r="Q53" s="6">
        <v>3.7610000000000001</v>
      </c>
      <c r="R53" s="6">
        <v>26</v>
      </c>
      <c r="S53" s="5">
        <v>40964</v>
      </c>
    </row>
    <row r="54" spans="1:19" x14ac:dyDescent="0.3">
      <c r="A54" s="11" t="s">
        <v>187</v>
      </c>
      <c r="B54" s="10" t="s">
        <v>189</v>
      </c>
      <c r="C54" s="9">
        <v>125338</v>
      </c>
      <c r="D54" s="8">
        <v>36135</v>
      </c>
      <c r="E54" s="8">
        <v>23575</v>
      </c>
      <c r="F54" s="7">
        <f t="shared" si="2"/>
        <v>0.65241455652414559</v>
      </c>
      <c r="G54" s="7" t="str">
        <f t="shared" si="3"/>
        <v>POOR</v>
      </c>
      <c r="H54" s="6">
        <v>4.5999999999999996</v>
      </c>
      <c r="I54" s="6">
        <v>240</v>
      </c>
      <c r="J54" s="6" t="str" cm="1">
        <f t="array" ref="J54">_xlfn.IFS(I54&gt;299,"High HP",I54&gt;99,"Medium HP",I54&lt;100,"Low HP")</f>
        <v>Medium HP</v>
      </c>
      <c r="K54" s="6" t="s">
        <v>78</v>
      </c>
      <c r="L54" s="6">
        <v>16</v>
      </c>
      <c r="M54" s="6">
        <v>100.0248023</v>
      </c>
      <c r="N54" s="6">
        <v>119</v>
      </c>
      <c r="O54" s="6">
        <v>78.7</v>
      </c>
      <c r="P54" s="6">
        <v>204.6</v>
      </c>
      <c r="Q54" s="6">
        <v>4.8079999999999998</v>
      </c>
      <c r="R54" s="6">
        <v>26</v>
      </c>
      <c r="S54" s="5">
        <v>41166</v>
      </c>
    </row>
    <row r="55" spans="1:19" x14ac:dyDescent="0.3">
      <c r="A55" s="11" t="s">
        <v>187</v>
      </c>
      <c r="B55" s="10" t="s">
        <v>188</v>
      </c>
      <c r="C55" s="9">
        <v>220650</v>
      </c>
      <c r="D55" s="8">
        <v>12050</v>
      </c>
      <c r="E55" s="8">
        <v>7850</v>
      </c>
      <c r="F55" s="7">
        <f t="shared" si="2"/>
        <v>0.65145228215767637</v>
      </c>
      <c r="G55" s="7" t="str">
        <f t="shared" si="3"/>
        <v>POOR</v>
      </c>
      <c r="H55" s="6">
        <v>2.5</v>
      </c>
      <c r="I55" s="6">
        <v>119</v>
      </c>
      <c r="J55" s="6" t="str" cm="1">
        <f t="array" ref="J55">_xlfn.IFS(I55&gt;299,"High HP",I55&gt;99,"Medium HP",I55&lt;100,"Low HP")</f>
        <v>Medium HP</v>
      </c>
      <c r="K55" s="6" t="s">
        <v>78</v>
      </c>
      <c r="L55" s="6">
        <v>23</v>
      </c>
      <c r="M55" s="6">
        <v>47.389531310000002</v>
      </c>
      <c r="N55" s="6">
        <v>117.5</v>
      </c>
      <c r="O55" s="6">
        <v>69.400000000000006</v>
      </c>
      <c r="P55" s="6">
        <v>200.7</v>
      </c>
      <c r="Q55" s="6">
        <v>3.0859999999999999</v>
      </c>
      <c r="R55" s="6">
        <v>20</v>
      </c>
      <c r="S55" s="5">
        <v>40922</v>
      </c>
    </row>
    <row r="56" spans="1:19" x14ac:dyDescent="0.3">
      <c r="A56" s="11" t="s">
        <v>187</v>
      </c>
      <c r="B56" s="10" t="s">
        <v>186</v>
      </c>
      <c r="C56" s="9">
        <v>540561</v>
      </c>
      <c r="D56" s="8">
        <v>26935</v>
      </c>
      <c r="E56" s="8">
        <v>15075</v>
      </c>
      <c r="F56" s="7">
        <f t="shared" si="2"/>
        <v>0.55968071282717657</v>
      </c>
      <c r="G56" s="7" t="str">
        <f t="shared" si="3"/>
        <v>POOR</v>
      </c>
      <c r="H56" s="6">
        <v>4.5999999999999996</v>
      </c>
      <c r="I56" s="6">
        <v>220</v>
      </c>
      <c r="J56" s="6" t="str" cm="1">
        <f t="array" ref="J56">_xlfn.IFS(I56&gt;299,"High HP",I56&gt;99,"Medium HP",I56&lt;100,"Low HP")</f>
        <v>Medium HP</v>
      </c>
      <c r="K56" s="6" t="s">
        <v>78</v>
      </c>
      <c r="L56" s="6">
        <v>18</v>
      </c>
      <c r="M56" s="6">
        <v>89.401934729999994</v>
      </c>
      <c r="N56" s="6">
        <v>138.5</v>
      </c>
      <c r="O56" s="6">
        <v>79.099999999999994</v>
      </c>
      <c r="P56" s="6">
        <v>224.5</v>
      </c>
      <c r="Q56" s="6">
        <v>4.2409999999999997</v>
      </c>
      <c r="R56" s="6">
        <v>25.1</v>
      </c>
      <c r="S56" s="5">
        <v>41137</v>
      </c>
    </row>
    <row r="57" spans="1:19" x14ac:dyDescent="0.3">
      <c r="A57" s="11" t="s">
        <v>181</v>
      </c>
      <c r="B57" s="10" t="s">
        <v>185</v>
      </c>
      <c r="C57" s="9">
        <v>199685</v>
      </c>
      <c r="D57" s="8">
        <v>12885</v>
      </c>
      <c r="E57" s="8">
        <v>9850</v>
      </c>
      <c r="F57" s="7">
        <f t="shared" si="2"/>
        <v>0.76445479239425684</v>
      </c>
      <c r="G57" s="7" t="str">
        <f t="shared" si="3"/>
        <v>GOOD</v>
      </c>
      <c r="H57" s="6">
        <v>1.6</v>
      </c>
      <c r="I57" s="6">
        <v>106</v>
      </c>
      <c r="J57" s="6" t="str" cm="1">
        <f t="array" ref="J57">_xlfn.IFS(I57&gt;299,"High HP",I57&gt;99,"Medium HP",I57&lt;100,"Low HP")</f>
        <v>Medium HP</v>
      </c>
      <c r="K57" s="6" t="s">
        <v>63</v>
      </c>
      <c r="L57" s="6">
        <v>32</v>
      </c>
      <c r="M57" s="6">
        <v>42.879097340000001</v>
      </c>
      <c r="N57" s="6">
        <v>103.2</v>
      </c>
      <c r="O57" s="6">
        <v>67.099999999999994</v>
      </c>
      <c r="P57" s="6">
        <v>175.1</v>
      </c>
      <c r="Q57" s="6">
        <v>2.339</v>
      </c>
      <c r="R57" s="6">
        <v>11.9</v>
      </c>
      <c r="S57" s="5">
        <v>40837</v>
      </c>
    </row>
    <row r="58" spans="1:19" x14ac:dyDescent="0.3">
      <c r="A58" s="11" t="s">
        <v>181</v>
      </c>
      <c r="B58" s="10" t="s">
        <v>184</v>
      </c>
      <c r="C58" s="9">
        <v>230902</v>
      </c>
      <c r="D58" s="8">
        <v>15350</v>
      </c>
      <c r="E58" s="8">
        <v>13210</v>
      </c>
      <c r="F58" s="7">
        <f t="shared" si="2"/>
        <v>0.86058631921824102</v>
      </c>
      <c r="G58" s="7" t="str">
        <f t="shared" si="3"/>
        <v>GOOD</v>
      </c>
      <c r="H58" s="6">
        <v>2.2999999999999998</v>
      </c>
      <c r="I58" s="6">
        <v>135</v>
      </c>
      <c r="J58" s="6" t="str" cm="1">
        <f t="array" ref="J58">_xlfn.IFS(I58&gt;299,"High HP",I58&gt;99,"Medium HP",I58&lt;100,"Low HP")</f>
        <v>Medium HP</v>
      </c>
      <c r="K58" s="6" t="s">
        <v>63</v>
      </c>
      <c r="L58" s="6">
        <v>27</v>
      </c>
      <c r="M58" s="6">
        <v>54.269548290000003</v>
      </c>
      <c r="N58" s="6">
        <v>106.9</v>
      </c>
      <c r="O58" s="6">
        <v>70.3</v>
      </c>
      <c r="P58" s="6">
        <v>188.8</v>
      </c>
      <c r="Q58" s="6">
        <v>2.9319999999999999</v>
      </c>
      <c r="R58" s="6">
        <v>17.100000000000001</v>
      </c>
      <c r="S58" s="5">
        <v>41049</v>
      </c>
    </row>
    <row r="59" spans="1:19" x14ac:dyDescent="0.3">
      <c r="A59" s="11" t="s">
        <v>181</v>
      </c>
      <c r="B59" s="10" t="s">
        <v>183</v>
      </c>
      <c r="C59" s="9">
        <v>73203</v>
      </c>
      <c r="D59" s="8">
        <v>20550</v>
      </c>
      <c r="E59" s="8">
        <v>17710</v>
      </c>
      <c r="F59" s="7">
        <f t="shared" si="2"/>
        <v>0.8618004866180049</v>
      </c>
      <c r="G59" s="7" t="str">
        <f t="shared" si="3"/>
        <v>GOOD</v>
      </c>
      <c r="H59" s="6">
        <v>2</v>
      </c>
      <c r="I59" s="6">
        <v>146</v>
      </c>
      <c r="J59" s="6" t="str" cm="1">
        <f t="array" ref="J59">_xlfn.IFS(I59&gt;299,"High HP",I59&gt;99,"Medium HP",I59&lt;100,"Low HP")</f>
        <v>Medium HP</v>
      </c>
      <c r="K59" s="6" t="s">
        <v>78</v>
      </c>
      <c r="L59" s="6">
        <v>24</v>
      </c>
      <c r="M59" s="6">
        <v>60.087966620000003</v>
      </c>
      <c r="N59" s="6">
        <v>103.2</v>
      </c>
      <c r="O59" s="6">
        <v>68.900000000000006</v>
      </c>
      <c r="P59" s="6">
        <v>177.6</v>
      </c>
      <c r="Q59" s="6">
        <v>3.2189999999999999</v>
      </c>
      <c r="R59" s="6">
        <v>15.3</v>
      </c>
      <c r="S59" s="5">
        <v>40989</v>
      </c>
    </row>
    <row r="60" spans="1:19" x14ac:dyDescent="0.3">
      <c r="A60" s="11" t="s">
        <v>181</v>
      </c>
      <c r="B60" s="10" t="s">
        <v>182</v>
      </c>
      <c r="C60" s="9">
        <v>12855</v>
      </c>
      <c r="D60" s="8">
        <v>26600</v>
      </c>
      <c r="E60" s="8">
        <v>17525</v>
      </c>
      <c r="F60" s="7">
        <f t="shared" si="2"/>
        <v>0.65883458646616544</v>
      </c>
      <c r="G60" s="7" t="str">
        <f t="shared" si="3"/>
        <v>POOR</v>
      </c>
      <c r="H60" s="6">
        <v>3.2</v>
      </c>
      <c r="I60" s="6">
        <v>205</v>
      </c>
      <c r="J60" s="6" t="str" cm="1">
        <f t="array" ref="J60">_xlfn.IFS(I60&gt;299,"High HP",I60&gt;99,"Medium HP",I60&lt;100,"Low HP")</f>
        <v>Medium HP</v>
      </c>
      <c r="K60" s="6" t="s">
        <v>78</v>
      </c>
      <c r="L60" s="6">
        <v>19</v>
      </c>
      <c r="M60" s="6">
        <v>83.602500800000001</v>
      </c>
      <c r="N60" s="6">
        <v>106.4</v>
      </c>
      <c r="O60" s="6">
        <v>70.400000000000006</v>
      </c>
      <c r="P60" s="6">
        <v>178.2</v>
      </c>
      <c r="Q60" s="6">
        <v>3.8570000000000002</v>
      </c>
      <c r="R60" s="6">
        <v>21.1</v>
      </c>
      <c r="S60" s="5">
        <v>41191</v>
      </c>
    </row>
    <row r="61" spans="1:19" x14ac:dyDescent="0.3">
      <c r="A61" s="11" t="s">
        <v>181</v>
      </c>
      <c r="B61" s="10" t="s">
        <v>180</v>
      </c>
      <c r="C61" s="9">
        <v>76029</v>
      </c>
      <c r="D61" s="8">
        <v>26000</v>
      </c>
      <c r="E61" s="8">
        <v>19490</v>
      </c>
      <c r="F61" s="7">
        <f t="shared" si="2"/>
        <v>0.74961538461538457</v>
      </c>
      <c r="G61" s="7" t="str">
        <f t="shared" si="3"/>
        <v>GOOD</v>
      </c>
      <c r="H61" s="6">
        <v>3.5</v>
      </c>
      <c r="I61" s="6">
        <v>210</v>
      </c>
      <c r="J61" s="6" t="str" cm="1">
        <f t="array" ref="J61">_xlfn.IFS(I61&gt;299,"High HP",I61&gt;99,"Medium HP",I61&lt;100,"Low HP")</f>
        <v>Medium HP</v>
      </c>
      <c r="K61" s="6" t="s">
        <v>78</v>
      </c>
      <c r="L61" s="6">
        <v>23</v>
      </c>
      <c r="M61" s="6">
        <v>85.217691340000002</v>
      </c>
      <c r="N61" s="6">
        <v>118.1</v>
      </c>
      <c r="O61" s="6">
        <v>75.599999999999994</v>
      </c>
      <c r="P61" s="6">
        <v>201.2</v>
      </c>
      <c r="Q61" s="6">
        <v>4.2880000000000003</v>
      </c>
      <c r="R61" s="6">
        <v>20</v>
      </c>
      <c r="S61" s="5">
        <v>40947</v>
      </c>
    </row>
    <row r="62" spans="1:19" x14ac:dyDescent="0.3">
      <c r="A62" s="11" t="s">
        <v>177</v>
      </c>
      <c r="B62" s="10" t="s">
        <v>179</v>
      </c>
      <c r="C62" s="9">
        <v>41184</v>
      </c>
      <c r="D62" s="8">
        <v>9699</v>
      </c>
      <c r="E62" s="8">
        <v>5860</v>
      </c>
      <c r="F62" s="7">
        <f t="shared" si="2"/>
        <v>0.6041859985565522</v>
      </c>
      <c r="G62" s="7" t="str">
        <f t="shared" si="3"/>
        <v>POOR</v>
      </c>
      <c r="H62" s="6">
        <v>1.5</v>
      </c>
      <c r="I62" s="6">
        <v>92</v>
      </c>
      <c r="J62" s="6" t="str" cm="1">
        <f t="array" ref="J62">_xlfn.IFS(I62&gt;299,"High HP",I62&gt;99,"Medium HP",I62&lt;100,"Low HP")</f>
        <v>Low HP</v>
      </c>
      <c r="K62" s="6" t="s">
        <v>63</v>
      </c>
      <c r="L62" s="6">
        <v>31</v>
      </c>
      <c r="M62" s="6">
        <v>36.672283579999998</v>
      </c>
      <c r="N62" s="6">
        <v>96.1</v>
      </c>
      <c r="O62" s="6">
        <v>65.7</v>
      </c>
      <c r="P62" s="6">
        <v>166.7</v>
      </c>
      <c r="Q62" s="6">
        <v>2.2400000000000002</v>
      </c>
      <c r="R62" s="6">
        <v>11.9</v>
      </c>
      <c r="S62" s="5">
        <v>41162</v>
      </c>
    </row>
    <row r="63" spans="1:19" x14ac:dyDescent="0.3">
      <c r="A63" s="11" t="s">
        <v>177</v>
      </c>
      <c r="B63" s="10" t="s">
        <v>178</v>
      </c>
      <c r="C63" s="9">
        <v>66692</v>
      </c>
      <c r="D63" s="8">
        <v>11799</v>
      </c>
      <c r="E63" s="8">
        <v>7825</v>
      </c>
      <c r="F63" s="7">
        <f t="shared" si="2"/>
        <v>0.66319179591490807</v>
      </c>
      <c r="G63" s="7" t="str">
        <f t="shared" si="3"/>
        <v>POOR</v>
      </c>
      <c r="H63" s="6">
        <v>2</v>
      </c>
      <c r="I63" s="6">
        <v>140</v>
      </c>
      <c r="J63" s="6" t="str" cm="1">
        <f t="array" ref="J63">_xlfn.IFS(I63&gt;299,"High HP",I63&gt;99,"Medium HP",I63&lt;100,"Low HP")</f>
        <v>Medium HP</v>
      </c>
      <c r="K63" s="6" t="s">
        <v>63</v>
      </c>
      <c r="L63" s="6">
        <v>27</v>
      </c>
      <c r="M63" s="6">
        <v>54.590045160000003</v>
      </c>
      <c r="N63" s="6">
        <v>100.4</v>
      </c>
      <c r="O63" s="6">
        <v>66.900000000000006</v>
      </c>
      <c r="P63" s="6">
        <v>174</v>
      </c>
      <c r="Q63" s="6">
        <v>2.6259999999999999</v>
      </c>
      <c r="R63" s="6">
        <v>14.5</v>
      </c>
      <c r="S63" s="5">
        <v>40862</v>
      </c>
    </row>
    <row r="64" spans="1:19" x14ac:dyDescent="0.3">
      <c r="A64" s="11" t="s">
        <v>177</v>
      </c>
      <c r="B64" s="10" t="s">
        <v>176</v>
      </c>
      <c r="C64" s="9">
        <v>29450</v>
      </c>
      <c r="D64" s="8">
        <v>14999</v>
      </c>
      <c r="E64" s="8">
        <v>8910</v>
      </c>
      <c r="F64" s="7">
        <f t="shared" si="2"/>
        <v>0.59403960264017597</v>
      </c>
      <c r="G64" s="7" t="str">
        <f t="shared" si="3"/>
        <v>POOR</v>
      </c>
      <c r="H64" s="6">
        <v>2.4</v>
      </c>
      <c r="I64" s="6">
        <v>148</v>
      </c>
      <c r="J64" s="6" t="str" cm="1">
        <f t="array" ref="J64">_xlfn.IFS(I64&gt;299,"High HP",I64&gt;99,"Medium HP",I64&lt;100,"Low HP")</f>
        <v>Medium HP</v>
      </c>
      <c r="K64" s="6" t="s">
        <v>63</v>
      </c>
      <c r="L64" s="6">
        <v>25</v>
      </c>
      <c r="M64" s="6">
        <v>58.758248999999999</v>
      </c>
      <c r="N64" s="6">
        <v>106.3</v>
      </c>
      <c r="O64" s="6">
        <v>71.599999999999994</v>
      </c>
      <c r="P64" s="6">
        <v>185.4</v>
      </c>
      <c r="Q64" s="6">
        <v>3.0720000000000001</v>
      </c>
      <c r="R64" s="6">
        <v>17.2</v>
      </c>
      <c r="S64" s="5">
        <v>41074</v>
      </c>
    </row>
    <row r="65" spans="1:19" x14ac:dyDescent="0.3">
      <c r="A65" s="11" t="s">
        <v>175</v>
      </c>
      <c r="B65" s="10" t="s">
        <v>174</v>
      </c>
      <c r="C65" s="9">
        <v>23713</v>
      </c>
      <c r="D65" s="8">
        <v>29465</v>
      </c>
      <c r="E65" s="8">
        <v>19690</v>
      </c>
      <c r="F65" s="7">
        <f t="shared" si="2"/>
        <v>0.66825046665535381</v>
      </c>
      <c r="G65" s="7" t="str">
        <f t="shared" si="3"/>
        <v>POOR</v>
      </c>
      <c r="H65" s="6">
        <v>3</v>
      </c>
      <c r="I65" s="6">
        <v>227</v>
      </c>
      <c r="J65" s="6" t="str" cm="1">
        <f t="array" ref="J65">_xlfn.IFS(I65&gt;299,"High HP",I65&gt;99,"Medium HP",I65&lt;100,"Low HP")</f>
        <v>Medium HP</v>
      </c>
      <c r="K65" s="6" t="s">
        <v>63</v>
      </c>
      <c r="L65" s="6">
        <v>25</v>
      </c>
      <c r="M65" s="6">
        <v>92.436889230000006</v>
      </c>
      <c r="N65" s="6">
        <v>108.3</v>
      </c>
      <c r="O65" s="6">
        <v>70.2</v>
      </c>
      <c r="P65" s="6">
        <v>193.7</v>
      </c>
      <c r="Q65" s="6">
        <v>3.3420000000000001</v>
      </c>
      <c r="R65" s="6">
        <v>18.5</v>
      </c>
      <c r="S65" s="5">
        <v>41014</v>
      </c>
    </row>
    <row r="66" spans="1:19" x14ac:dyDescent="0.3">
      <c r="A66" s="11" t="s">
        <v>173</v>
      </c>
      <c r="B66" s="10" t="s">
        <v>172</v>
      </c>
      <c r="C66" s="9">
        <v>15467</v>
      </c>
      <c r="D66" s="8">
        <v>42800</v>
      </c>
      <c r="E66" s="8">
        <v>33219</v>
      </c>
      <c r="F66" s="7">
        <f t="shared" ref="F66:F97" si="4">SUM(E66/D66)</f>
        <v>0.77614485981308412</v>
      </c>
      <c r="G66" s="7" t="str">
        <f t="shared" ref="G66:G97" si="5">IF(F66&gt;69%, "GOOD", "POOR")</f>
        <v>GOOD</v>
      </c>
      <c r="H66" s="6">
        <v>3</v>
      </c>
      <c r="I66" s="6">
        <v>240</v>
      </c>
      <c r="J66" s="6" t="str" cm="1">
        <f t="array" ref="J66">_xlfn.IFS(I66&gt;299,"High HP",I66&gt;99,"Medium HP",I66&lt;100,"Low HP")</f>
        <v>Medium HP</v>
      </c>
      <c r="K66" s="6" t="s">
        <v>63</v>
      </c>
      <c r="L66" s="6">
        <v>21</v>
      </c>
      <c r="M66" s="6">
        <v>102.17898479999999</v>
      </c>
      <c r="N66" s="6">
        <v>114.5</v>
      </c>
      <c r="O66" s="6">
        <v>71.599999999999994</v>
      </c>
      <c r="P66" s="6">
        <v>191.3</v>
      </c>
      <c r="Q66" s="6">
        <v>3.65</v>
      </c>
      <c r="R66" s="6">
        <v>18.399999999999999</v>
      </c>
      <c r="S66" s="5">
        <v>41216</v>
      </c>
    </row>
    <row r="67" spans="1:19" x14ac:dyDescent="0.3">
      <c r="A67" s="11" t="s">
        <v>169</v>
      </c>
      <c r="B67" s="10" t="s">
        <v>171</v>
      </c>
      <c r="C67" s="9">
        <v>55557</v>
      </c>
      <c r="D67" s="8">
        <v>14460</v>
      </c>
      <c r="E67" s="8">
        <v>13475</v>
      </c>
      <c r="F67" s="7">
        <f t="shared" si="4"/>
        <v>0.931881051175657</v>
      </c>
      <c r="G67" s="7" t="str">
        <f t="shared" si="5"/>
        <v>GOOD</v>
      </c>
      <c r="H67" s="6">
        <v>2.5</v>
      </c>
      <c r="I67" s="6">
        <v>120</v>
      </c>
      <c r="J67" s="6" t="str" cm="1">
        <f t="array" ref="J67">_xlfn.IFS(I67&gt;299,"High HP",I67&gt;99,"Medium HP",I67&lt;100,"Low HP")</f>
        <v>Medium HP</v>
      </c>
      <c r="K67" s="6" t="s">
        <v>78</v>
      </c>
      <c r="L67" s="6">
        <v>17</v>
      </c>
      <c r="M67" s="6">
        <v>48.672897910000003</v>
      </c>
      <c r="N67" s="6">
        <v>93.4</v>
      </c>
      <c r="O67" s="6">
        <v>66.7</v>
      </c>
      <c r="P67" s="6">
        <v>152</v>
      </c>
      <c r="Q67" s="6">
        <v>3.0449999999999999</v>
      </c>
      <c r="R67" s="6">
        <v>19</v>
      </c>
      <c r="S67" s="5">
        <v>40972</v>
      </c>
    </row>
    <row r="68" spans="1:19" x14ac:dyDescent="0.3">
      <c r="A68" s="11" t="s">
        <v>169</v>
      </c>
      <c r="B68" s="10" t="s">
        <v>170</v>
      </c>
      <c r="C68" s="9">
        <v>80556</v>
      </c>
      <c r="D68" s="8">
        <v>21620</v>
      </c>
      <c r="E68" s="8">
        <v>13775</v>
      </c>
      <c r="F68" s="7">
        <f t="shared" si="4"/>
        <v>0.63714153561517117</v>
      </c>
      <c r="G68" s="7" t="str">
        <f t="shared" si="5"/>
        <v>POOR</v>
      </c>
      <c r="H68" s="6">
        <v>4</v>
      </c>
      <c r="I68" s="6">
        <v>190</v>
      </c>
      <c r="J68" s="6" t="str" cm="1">
        <f t="array" ref="J68">_xlfn.IFS(I68&gt;299,"High HP",I68&gt;99,"Medium HP",I68&lt;100,"Low HP")</f>
        <v>Medium HP</v>
      </c>
      <c r="K68" s="6" t="s">
        <v>78</v>
      </c>
      <c r="L68" s="6">
        <v>20</v>
      </c>
      <c r="M68" s="6">
        <v>76.584439619999998</v>
      </c>
      <c r="N68" s="6">
        <v>101.4</v>
      </c>
      <c r="O68" s="6">
        <v>69.400000000000006</v>
      </c>
      <c r="P68" s="6">
        <v>167.5</v>
      </c>
      <c r="Q68" s="6">
        <v>3.194</v>
      </c>
      <c r="R68" s="6">
        <v>20</v>
      </c>
      <c r="S68" s="5">
        <v>41187</v>
      </c>
    </row>
    <row r="69" spans="1:19" x14ac:dyDescent="0.3">
      <c r="A69" s="11" t="s">
        <v>169</v>
      </c>
      <c r="B69" s="10" t="s">
        <v>168</v>
      </c>
      <c r="C69" s="9">
        <v>157040</v>
      </c>
      <c r="D69" s="8">
        <v>26895</v>
      </c>
      <c r="E69" s="8">
        <v>18810</v>
      </c>
      <c r="F69" s="7">
        <f t="shared" si="4"/>
        <v>0.69938650306748462</v>
      </c>
      <c r="G69" s="7" t="str">
        <f t="shared" si="5"/>
        <v>GOOD</v>
      </c>
      <c r="H69" s="6">
        <v>4</v>
      </c>
      <c r="I69" s="6">
        <v>195</v>
      </c>
      <c r="J69" s="6" t="str" cm="1">
        <f t="array" ref="J69">_xlfn.IFS(I69&gt;299,"High HP",I69&gt;99,"Medium HP",I69&lt;100,"Low HP")</f>
        <v>Medium HP</v>
      </c>
      <c r="K69" s="6" t="s">
        <v>78</v>
      </c>
      <c r="L69" s="6">
        <v>19</v>
      </c>
      <c r="M69" s="6">
        <v>80.387779120000005</v>
      </c>
      <c r="N69" s="6">
        <v>105.9</v>
      </c>
      <c r="O69" s="6">
        <v>72.3</v>
      </c>
      <c r="P69" s="6">
        <v>181.5</v>
      </c>
      <c r="Q69" s="6">
        <v>3.88</v>
      </c>
      <c r="R69" s="6">
        <v>20.5</v>
      </c>
      <c r="S69" s="5">
        <v>40887</v>
      </c>
    </row>
    <row r="70" spans="1:19" x14ac:dyDescent="0.3">
      <c r="A70" s="11" t="s">
        <v>162</v>
      </c>
      <c r="B70" s="10" t="s">
        <v>167</v>
      </c>
      <c r="C70" s="9">
        <v>24072</v>
      </c>
      <c r="D70" s="8">
        <v>31505</v>
      </c>
      <c r="E70" s="8">
        <v>26975</v>
      </c>
      <c r="F70" s="7">
        <f t="shared" si="4"/>
        <v>0.85621329947627356</v>
      </c>
      <c r="G70" s="7" t="str">
        <f t="shared" si="5"/>
        <v>GOOD</v>
      </c>
      <c r="H70" s="6">
        <v>3</v>
      </c>
      <c r="I70" s="6">
        <v>210</v>
      </c>
      <c r="J70" s="6" t="str" cm="1">
        <f t="array" ref="J70">_xlfn.IFS(I70&gt;299,"High HP",I70&gt;99,"Medium HP",I70&lt;100,"Low HP")</f>
        <v>Medium HP</v>
      </c>
      <c r="K70" s="6" t="s">
        <v>63</v>
      </c>
      <c r="L70" s="6">
        <v>23</v>
      </c>
      <c r="M70" s="6">
        <v>87.211001039999999</v>
      </c>
      <c r="N70" s="6">
        <v>105.1</v>
      </c>
      <c r="O70" s="6">
        <v>70.5</v>
      </c>
      <c r="P70" s="6">
        <v>190.2</v>
      </c>
      <c r="Q70" s="6">
        <v>3.3730000000000002</v>
      </c>
      <c r="R70" s="6">
        <v>18.5</v>
      </c>
      <c r="S70" s="5">
        <v>41099</v>
      </c>
    </row>
    <row r="71" spans="1:19" x14ac:dyDescent="0.3">
      <c r="A71" s="11" t="s">
        <v>162</v>
      </c>
      <c r="B71" s="10" t="s">
        <v>166</v>
      </c>
      <c r="C71" s="9">
        <v>12698</v>
      </c>
      <c r="D71" s="8">
        <v>37805</v>
      </c>
      <c r="E71" s="8">
        <v>32075.000000000004</v>
      </c>
      <c r="F71" s="7">
        <f t="shared" si="4"/>
        <v>0.8484327469911388</v>
      </c>
      <c r="G71" s="7" t="str">
        <f t="shared" si="5"/>
        <v>GOOD</v>
      </c>
      <c r="H71" s="6">
        <v>3</v>
      </c>
      <c r="I71" s="6">
        <v>225</v>
      </c>
      <c r="J71" s="6" t="str" cm="1">
        <f t="array" ref="J71">_xlfn.IFS(I71&gt;299,"High HP",I71&gt;99,"Medium HP",I71&lt;100,"Low HP")</f>
        <v>Medium HP</v>
      </c>
      <c r="K71" s="6" t="s">
        <v>63</v>
      </c>
      <c r="L71" s="6">
        <v>23</v>
      </c>
      <c r="M71" s="6">
        <v>94.946698400000002</v>
      </c>
      <c r="N71" s="6">
        <v>110.2</v>
      </c>
      <c r="O71" s="6">
        <v>70.900000000000006</v>
      </c>
      <c r="P71" s="6">
        <v>189.2</v>
      </c>
      <c r="Q71" s="6">
        <v>3.6379999999999999</v>
      </c>
      <c r="R71" s="6">
        <v>19.8</v>
      </c>
      <c r="S71" s="5">
        <v>41039</v>
      </c>
    </row>
    <row r="72" spans="1:19" x14ac:dyDescent="0.3">
      <c r="A72" s="11" t="s">
        <v>162</v>
      </c>
      <c r="B72" s="10" t="s">
        <v>165</v>
      </c>
      <c r="C72" s="9">
        <v>3334</v>
      </c>
      <c r="D72" s="8">
        <v>46305</v>
      </c>
      <c r="E72" s="8">
        <v>38955</v>
      </c>
      <c r="F72" s="7">
        <f t="shared" si="4"/>
        <v>0.84126984126984128</v>
      </c>
      <c r="G72" s="7" t="str">
        <f t="shared" si="5"/>
        <v>GOOD</v>
      </c>
      <c r="H72" s="6">
        <v>4</v>
      </c>
      <c r="I72" s="6">
        <v>300</v>
      </c>
      <c r="J72" s="6" t="str" cm="1">
        <f t="array" ref="J72">_xlfn.IFS(I72&gt;299,"High HP",I72&gt;99,"Medium HP",I72&lt;100,"Low HP")</f>
        <v>High HP</v>
      </c>
      <c r="K72" s="6" t="s">
        <v>63</v>
      </c>
      <c r="L72" s="6">
        <v>21</v>
      </c>
      <c r="M72" s="6">
        <v>125.0133574</v>
      </c>
      <c r="N72" s="6">
        <v>110.2</v>
      </c>
      <c r="O72" s="6">
        <v>70.900000000000006</v>
      </c>
      <c r="P72" s="6">
        <v>189.2</v>
      </c>
      <c r="Q72" s="6">
        <v>3.6930000000000001</v>
      </c>
      <c r="R72" s="6">
        <v>19.8</v>
      </c>
      <c r="S72" s="5">
        <v>41241</v>
      </c>
    </row>
    <row r="73" spans="1:19" x14ac:dyDescent="0.3">
      <c r="A73" s="11" t="s">
        <v>162</v>
      </c>
      <c r="B73" s="10" t="s">
        <v>164</v>
      </c>
      <c r="C73" s="9">
        <v>6375</v>
      </c>
      <c r="D73" s="8">
        <v>54005</v>
      </c>
      <c r="E73" s="8">
        <v>40375</v>
      </c>
      <c r="F73" s="7">
        <f t="shared" si="4"/>
        <v>0.74761596148504772</v>
      </c>
      <c r="G73" s="7" t="str">
        <f t="shared" si="5"/>
        <v>GOOD</v>
      </c>
      <c r="H73" s="6">
        <v>4</v>
      </c>
      <c r="I73" s="6">
        <v>290</v>
      </c>
      <c r="J73" s="6" t="str" cm="1">
        <f t="array" ref="J73">_xlfn.IFS(I73&gt;299,"High HP",I73&gt;99,"Medium HP",I73&lt;100,"Low HP")</f>
        <v>Medium HP</v>
      </c>
      <c r="K73" s="6" t="s">
        <v>63</v>
      </c>
      <c r="L73" s="6">
        <v>22</v>
      </c>
      <c r="M73" s="6">
        <v>124.44671630000001</v>
      </c>
      <c r="N73" s="6">
        <v>112.2</v>
      </c>
      <c r="O73" s="6">
        <v>72</v>
      </c>
      <c r="P73" s="6">
        <v>196.7</v>
      </c>
      <c r="Q73" s="6">
        <v>3.89</v>
      </c>
      <c r="R73" s="6">
        <v>22.5</v>
      </c>
      <c r="S73" s="5">
        <v>40997</v>
      </c>
    </row>
    <row r="74" spans="1:19" x14ac:dyDescent="0.3">
      <c r="A74" s="11" t="s">
        <v>162</v>
      </c>
      <c r="B74" s="10" t="s">
        <v>163</v>
      </c>
      <c r="C74" s="9">
        <v>9126</v>
      </c>
      <c r="D74" s="8">
        <v>60105</v>
      </c>
      <c r="E74" s="8">
        <v>43870</v>
      </c>
      <c r="F74" s="7">
        <f t="shared" si="4"/>
        <v>0.72988936028616591</v>
      </c>
      <c r="G74" s="7" t="str">
        <f t="shared" si="5"/>
        <v>GOOD</v>
      </c>
      <c r="H74" s="6">
        <v>4.7</v>
      </c>
      <c r="I74" s="6">
        <v>230</v>
      </c>
      <c r="J74" s="6" t="str" cm="1">
        <f t="array" ref="J74">_xlfn.IFS(I74&gt;299,"High HP",I74&gt;99,"Medium HP",I74&lt;100,"Low HP")</f>
        <v>Medium HP</v>
      </c>
      <c r="K74" s="6" t="s">
        <v>78</v>
      </c>
      <c r="L74" s="6">
        <v>15</v>
      </c>
      <c r="M74" s="6">
        <v>105.760458</v>
      </c>
      <c r="N74" s="6">
        <v>112.2</v>
      </c>
      <c r="O74" s="6">
        <v>76.400000000000006</v>
      </c>
      <c r="P74" s="6">
        <v>192.5</v>
      </c>
      <c r="Q74" s="6">
        <v>5.4009999999999998</v>
      </c>
      <c r="R74" s="6">
        <v>25.4</v>
      </c>
      <c r="S74" s="5">
        <v>41212</v>
      </c>
    </row>
    <row r="75" spans="1:19" x14ac:dyDescent="0.3">
      <c r="A75" s="11" t="s">
        <v>162</v>
      </c>
      <c r="B75" s="10" t="s">
        <v>161</v>
      </c>
      <c r="C75" s="9">
        <v>51238</v>
      </c>
      <c r="D75" s="8">
        <v>34605</v>
      </c>
      <c r="E75" s="8">
        <v>29140</v>
      </c>
      <c r="F75" s="7">
        <f t="shared" si="4"/>
        <v>0.84207484467562488</v>
      </c>
      <c r="G75" s="7" t="str">
        <f t="shared" si="5"/>
        <v>GOOD</v>
      </c>
      <c r="H75" s="6">
        <v>3</v>
      </c>
      <c r="I75" s="6">
        <v>220</v>
      </c>
      <c r="J75" s="6" t="str" cm="1">
        <f t="array" ref="J75">_xlfn.IFS(I75&gt;299,"High HP",I75&gt;99,"Medium HP",I75&lt;100,"Low HP")</f>
        <v>Medium HP</v>
      </c>
      <c r="K75" s="6" t="s">
        <v>78</v>
      </c>
      <c r="L75" s="6">
        <v>21</v>
      </c>
      <c r="M75" s="6">
        <v>91.943801559999997</v>
      </c>
      <c r="N75" s="6">
        <v>103</v>
      </c>
      <c r="O75" s="6">
        <v>71.5</v>
      </c>
      <c r="P75" s="6">
        <v>180.1</v>
      </c>
      <c r="Q75" s="6">
        <v>3.9</v>
      </c>
      <c r="R75" s="6">
        <v>17.2</v>
      </c>
      <c r="S75" s="5">
        <v>40912</v>
      </c>
    </row>
    <row r="76" spans="1:19" x14ac:dyDescent="0.3">
      <c r="A76" s="11" t="s">
        <v>158</v>
      </c>
      <c r="B76" s="10" t="s">
        <v>160</v>
      </c>
      <c r="C76" s="9">
        <v>13798</v>
      </c>
      <c r="D76" s="8">
        <v>39080</v>
      </c>
      <c r="E76" s="8">
        <v>20525</v>
      </c>
      <c r="F76" s="7">
        <f t="shared" si="4"/>
        <v>0.52520470829068577</v>
      </c>
      <c r="G76" s="7" t="str">
        <f t="shared" si="5"/>
        <v>POOR</v>
      </c>
      <c r="H76" s="6">
        <v>4.5999999999999996</v>
      </c>
      <c r="I76" s="6">
        <v>275</v>
      </c>
      <c r="J76" s="6" t="str" cm="1">
        <f t="array" ref="J76">_xlfn.IFS(I76&gt;299,"High HP",I76&gt;99,"Medium HP",I76&lt;100,"Low HP")</f>
        <v>Medium HP</v>
      </c>
      <c r="K76" s="6" t="s">
        <v>63</v>
      </c>
      <c r="L76" s="6">
        <v>22</v>
      </c>
      <c r="M76" s="6">
        <v>113.5402069</v>
      </c>
      <c r="N76" s="6">
        <v>109</v>
      </c>
      <c r="O76" s="6">
        <v>73.599999999999994</v>
      </c>
      <c r="P76" s="6">
        <v>208.5</v>
      </c>
      <c r="Q76" s="6">
        <v>3.8679999999999999</v>
      </c>
      <c r="R76" s="6">
        <v>20</v>
      </c>
      <c r="S76" s="5">
        <v>41124</v>
      </c>
    </row>
    <row r="77" spans="1:19" x14ac:dyDescent="0.3">
      <c r="A77" s="11" t="s">
        <v>158</v>
      </c>
      <c r="B77" s="10" t="s">
        <v>159</v>
      </c>
      <c r="C77" s="9">
        <v>48911</v>
      </c>
      <c r="D77" s="8">
        <v>43330</v>
      </c>
      <c r="E77" s="8">
        <v>21725</v>
      </c>
      <c r="F77" s="7">
        <f t="shared" si="4"/>
        <v>0.5013847219016847</v>
      </c>
      <c r="G77" s="7" t="str">
        <f t="shared" si="5"/>
        <v>POOR</v>
      </c>
      <c r="H77" s="6">
        <v>4.5999999999999996</v>
      </c>
      <c r="I77" s="6">
        <v>215</v>
      </c>
      <c r="J77" s="6" t="str" cm="1">
        <f t="array" ref="J77">_xlfn.IFS(I77&gt;299,"High HP",I77&gt;99,"Medium HP",I77&lt;100,"Low HP")</f>
        <v>Medium HP</v>
      </c>
      <c r="K77" s="6" t="s">
        <v>63</v>
      </c>
      <c r="L77" s="6">
        <v>21</v>
      </c>
      <c r="M77" s="6">
        <v>93.957916900000001</v>
      </c>
      <c r="N77" s="6">
        <v>117.7</v>
      </c>
      <c r="O77" s="6">
        <v>78.2</v>
      </c>
      <c r="P77" s="6">
        <v>215.3</v>
      </c>
      <c r="Q77" s="6">
        <v>4.1210000000000004</v>
      </c>
      <c r="R77" s="6">
        <v>19</v>
      </c>
      <c r="S77" s="5">
        <v>41064</v>
      </c>
    </row>
    <row r="78" spans="1:19" x14ac:dyDescent="0.3">
      <c r="A78" s="11" t="s">
        <v>158</v>
      </c>
      <c r="B78" s="10" t="s">
        <v>157</v>
      </c>
      <c r="C78" s="9">
        <v>22925</v>
      </c>
      <c r="D78" s="8">
        <v>42660</v>
      </c>
      <c r="E78" s="8">
        <v>20765</v>
      </c>
      <c r="F78" s="7">
        <f t="shared" si="4"/>
        <v>0.48675574308485703</v>
      </c>
      <c r="G78" s="7" t="str">
        <f t="shared" si="5"/>
        <v>POOR</v>
      </c>
      <c r="H78" s="6">
        <v>5.4</v>
      </c>
      <c r="I78" s="6">
        <v>300</v>
      </c>
      <c r="J78" s="6" t="str" cm="1">
        <f t="array" ref="J78">_xlfn.IFS(I78&gt;299,"High HP",I78&gt;99,"Medium HP",I78&lt;100,"Low HP")</f>
        <v>High HP</v>
      </c>
      <c r="K78" s="6" t="s">
        <v>78</v>
      </c>
      <c r="L78" s="6">
        <v>15</v>
      </c>
      <c r="M78" s="6">
        <v>123.97204670000001</v>
      </c>
      <c r="N78" s="6">
        <v>119</v>
      </c>
      <c r="O78" s="6">
        <v>79.900000000000006</v>
      </c>
      <c r="P78" s="6">
        <v>204.8</v>
      </c>
      <c r="Q78" s="6">
        <v>5.3929999999999998</v>
      </c>
      <c r="R78" s="6">
        <v>30</v>
      </c>
      <c r="S78" s="5">
        <v>41266</v>
      </c>
    </row>
    <row r="79" spans="1:19" x14ac:dyDescent="0.3">
      <c r="A79" s="11" t="s">
        <v>150</v>
      </c>
      <c r="B79" s="10" t="s">
        <v>156</v>
      </c>
      <c r="C79" s="9">
        <v>26232</v>
      </c>
      <c r="D79" s="8">
        <v>13987</v>
      </c>
      <c r="E79" s="8">
        <v>8325</v>
      </c>
      <c r="F79" s="7">
        <f t="shared" si="4"/>
        <v>0.59519553871452058</v>
      </c>
      <c r="G79" s="7" t="str">
        <f t="shared" si="5"/>
        <v>POOR</v>
      </c>
      <c r="H79" s="6">
        <v>1.8</v>
      </c>
      <c r="I79" s="6">
        <v>113</v>
      </c>
      <c r="J79" s="6" t="str" cm="1">
        <f t="array" ref="J79">_xlfn.IFS(I79&gt;299,"High HP",I79&gt;99,"Medium HP",I79&lt;100,"Low HP")</f>
        <v>Medium HP</v>
      </c>
      <c r="K79" s="6" t="s">
        <v>63</v>
      </c>
      <c r="L79" s="6">
        <v>30</v>
      </c>
      <c r="M79" s="6">
        <v>45.832180559999998</v>
      </c>
      <c r="N79" s="6">
        <v>98.4</v>
      </c>
      <c r="O79" s="6">
        <v>66.5</v>
      </c>
      <c r="P79" s="6">
        <v>173.6</v>
      </c>
      <c r="Q79" s="6">
        <v>2.25</v>
      </c>
      <c r="R79" s="6">
        <v>13.2</v>
      </c>
      <c r="S79" s="5">
        <v>41022</v>
      </c>
    </row>
    <row r="80" spans="1:19" x14ac:dyDescent="0.3">
      <c r="A80" s="11" t="s">
        <v>150</v>
      </c>
      <c r="B80" s="10" t="s">
        <v>155</v>
      </c>
      <c r="C80" s="9">
        <v>42541</v>
      </c>
      <c r="D80" s="8">
        <v>19047</v>
      </c>
      <c r="E80" s="8">
        <v>10395</v>
      </c>
      <c r="F80" s="7">
        <f t="shared" si="4"/>
        <v>0.54575523704520401</v>
      </c>
      <c r="G80" s="7" t="str">
        <f t="shared" si="5"/>
        <v>POOR</v>
      </c>
      <c r="H80" s="6">
        <v>2.4</v>
      </c>
      <c r="I80" s="6">
        <v>154</v>
      </c>
      <c r="J80" s="6" t="str" cm="1">
        <f t="array" ref="J80">_xlfn.IFS(I80&gt;299,"High HP",I80&gt;99,"Medium HP",I80&lt;100,"Low HP")</f>
        <v>Medium HP</v>
      </c>
      <c r="K80" s="6" t="s">
        <v>63</v>
      </c>
      <c r="L80" s="6">
        <v>24</v>
      </c>
      <c r="M80" s="6">
        <v>62.441962349999997</v>
      </c>
      <c r="N80" s="6">
        <v>100.8</v>
      </c>
      <c r="O80" s="6">
        <v>68.900000000000006</v>
      </c>
      <c r="P80" s="6">
        <v>175.4</v>
      </c>
      <c r="Q80" s="6">
        <v>2.91</v>
      </c>
      <c r="R80" s="6">
        <v>15.9</v>
      </c>
      <c r="S80" s="5">
        <v>41237</v>
      </c>
    </row>
    <row r="81" spans="1:19" x14ac:dyDescent="0.3">
      <c r="A81" s="11" t="s">
        <v>150</v>
      </c>
      <c r="B81" s="10" t="s">
        <v>154</v>
      </c>
      <c r="C81" s="9">
        <v>55616</v>
      </c>
      <c r="D81" s="8">
        <v>17357</v>
      </c>
      <c r="E81" s="8">
        <v>10595</v>
      </c>
      <c r="F81" s="7">
        <f t="shared" si="4"/>
        <v>0.61041654663824396</v>
      </c>
      <c r="G81" s="7" t="str">
        <f t="shared" si="5"/>
        <v>POOR</v>
      </c>
      <c r="H81" s="6">
        <v>2.4</v>
      </c>
      <c r="I81" s="6">
        <v>145</v>
      </c>
      <c r="J81" s="6" t="str" cm="1">
        <f t="array" ref="J81">_xlfn.IFS(I81&gt;299,"High HP",I81&gt;99,"Medium HP",I81&lt;100,"Low HP")</f>
        <v>Medium HP</v>
      </c>
      <c r="K81" s="6" t="s">
        <v>63</v>
      </c>
      <c r="L81" s="6">
        <v>25</v>
      </c>
      <c r="M81" s="6">
        <v>58.606772919999997</v>
      </c>
      <c r="N81" s="6">
        <v>103.7</v>
      </c>
      <c r="O81" s="6">
        <v>68.5</v>
      </c>
      <c r="P81" s="6">
        <v>187.8</v>
      </c>
      <c r="Q81" s="6">
        <v>2.9449999999999998</v>
      </c>
      <c r="R81" s="6">
        <v>16.3</v>
      </c>
      <c r="S81" s="5">
        <v>40937</v>
      </c>
    </row>
    <row r="82" spans="1:19" x14ac:dyDescent="0.3">
      <c r="A82" s="11" t="s">
        <v>150</v>
      </c>
      <c r="B82" s="10" t="s">
        <v>153</v>
      </c>
      <c r="C82" s="9">
        <v>5711</v>
      </c>
      <c r="D82" s="8">
        <v>24997</v>
      </c>
      <c r="E82" s="8">
        <v>16575</v>
      </c>
      <c r="F82" s="7">
        <f t="shared" si="4"/>
        <v>0.66307956954834579</v>
      </c>
      <c r="G82" s="7" t="str">
        <f t="shared" si="5"/>
        <v>POOR</v>
      </c>
      <c r="H82" s="6">
        <v>3.5</v>
      </c>
      <c r="I82" s="6">
        <v>210</v>
      </c>
      <c r="J82" s="6" t="str" cm="1">
        <f t="array" ref="J82">_xlfn.IFS(I82&gt;299,"High HP",I82&gt;99,"Medium HP",I82&lt;100,"Low HP")</f>
        <v>Medium HP</v>
      </c>
      <c r="K82" s="6" t="s">
        <v>63</v>
      </c>
      <c r="L82" s="6">
        <v>22</v>
      </c>
      <c r="M82" s="6">
        <v>84.83077858</v>
      </c>
      <c r="N82" s="6">
        <v>107.1</v>
      </c>
      <c r="O82" s="6">
        <v>70.3</v>
      </c>
      <c r="P82" s="6">
        <v>194.1</v>
      </c>
      <c r="Q82" s="6">
        <v>3.4430000000000001</v>
      </c>
      <c r="R82" s="6">
        <v>19</v>
      </c>
      <c r="S82" s="5">
        <v>41149</v>
      </c>
    </row>
    <row r="83" spans="1:19" x14ac:dyDescent="0.3">
      <c r="A83" s="11" t="s">
        <v>150</v>
      </c>
      <c r="B83" s="10" t="s">
        <v>152</v>
      </c>
      <c r="C83" s="9">
        <v>110</v>
      </c>
      <c r="D83" s="8">
        <v>25450</v>
      </c>
      <c r="E83" s="8">
        <v>20940</v>
      </c>
      <c r="F83" s="7">
        <f t="shared" si="4"/>
        <v>0.82278978388998036</v>
      </c>
      <c r="G83" s="7" t="str">
        <f t="shared" si="5"/>
        <v>GOOD</v>
      </c>
      <c r="H83" s="6">
        <v>3</v>
      </c>
      <c r="I83" s="6">
        <v>161</v>
      </c>
      <c r="J83" s="6" t="str" cm="1">
        <f t="array" ref="J83">_xlfn.IFS(I83&gt;299,"High HP",I83&gt;99,"Medium HP",I83&lt;100,"Low HP")</f>
        <v>Medium HP</v>
      </c>
      <c r="K83" s="6" t="s">
        <v>63</v>
      </c>
      <c r="L83" s="6">
        <v>21</v>
      </c>
      <c r="M83" s="6">
        <v>67.544154939999999</v>
      </c>
      <c r="N83" s="6">
        <v>97.2</v>
      </c>
      <c r="O83" s="6">
        <v>72.400000000000006</v>
      </c>
      <c r="P83" s="6">
        <v>180.3</v>
      </c>
      <c r="Q83" s="6">
        <v>3.1309999999999998</v>
      </c>
      <c r="R83" s="6">
        <v>19.8</v>
      </c>
      <c r="S83" s="5">
        <v>41089</v>
      </c>
    </row>
    <row r="84" spans="1:19" x14ac:dyDescent="0.3">
      <c r="A84" s="11" t="s">
        <v>150</v>
      </c>
      <c r="B84" s="10" t="s">
        <v>151</v>
      </c>
      <c r="C84" s="9">
        <v>11337</v>
      </c>
      <c r="D84" s="8">
        <v>31807</v>
      </c>
      <c r="E84" s="8">
        <v>19125</v>
      </c>
      <c r="F84" s="7">
        <f t="shared" si="4"/>
        <v>0.601282736504543</v>
      </c>
      <c r="G84" s="7" t="str">
        <f t="shared" si="5"/>
        <v>POOR</v>
      </c>
      <c r="H84" s="6">
        <v>3.5</v>
      </c>
      <c r="I84" s="6">
        <v>200</v>
      </c>
      <c r="J84" s="6" t="str" cm="1">
        <f t="array" ref="J84">_xlfn.IFS(I84&gt;299,"High HP",I84&gt;99,"Medium HP",I84&lt;100,"Low HP")</f>
        <v>Medium HP</v>
      </c>
      <c r="K84" s="6" t="s">
        <v>78</v>
      </c>
      <c r="L84" s="6">
        <v>18</v>
      </c>
      <c r="M84" s="6">
        <v>83.920815039999994</v>
      </c>
      <c r="N84" s="6">
        <v>107.3</v>
      </c>
      <c r="O84" s="6">
        <v>69.900000000000006</v>
      </c>
      <c r="P84" s="6">
        <v>186.6</v>
      </c>
      <c r="Q84" s="6">
        <v>4.5199999999999996</v>
      </c>
      <c r="R84" s="6">
        <v>24.3</v>
      </c>
      <c r="S84" s="5">
        <v>40925</v>
      </c>
    </row>
    <row r="85" spans="1:19" x14ac:dyDescent="0.3">
      <c r="A85" s="11" t="s">
        <v>150</v>
      </c>
      <c r="B85" s="10" t="s">
        <v>149</v>
      </c>
      <c r="C85" s="9">
        <v>39348</v>
      </c>
      <c r="D85" s="8">
        <v>22527</v>
      </c>
      <c r="E85" s="8">
        <v>13880</v>
      </c>
      <c r="F85" s="7">
        <f t="shared" si="4"/>
        <v>0.6161495094775159</v>
      </c>
      <c r="G85" s="7" t="str">
        <f t="shared" si="5"/>
        <v>POOR</v>
      </c>
      <c r="H85" s="6">
        <v>3</v>
      </c>
      <c r="I85" s="6">
        <v>173</v>
      </c>
      <c r="J85" s="6" t="str" cm="1">
        <f t="array" ref="J85">_xlfn.IFS(I85&gt;299,"High HP",I85&gt;99,"Medium HP",I85&lt;100,"Low HP")</f>
        <v>Medium HP</v>
      </c>
      <c r="K85" s="6" t="s">
        <v>78</v>
      </c>
      <c r="L85" s="6">
        <v>20</v>
      </c>
      <c r="M85" s="6">
        <v>70.660941789999995</v>
      </c>
      <c r="N85" s="6">
        <v>107.3</v>
      </c>
      <c r="O85" s="6">
        <v>66.7</v>
      </c>
      <c r="P85" s="6">
        <v>178.3</v>
      </c>
      <c r="Q85" s="6">
        <v>3.51</v>
      </c>
      <c r="R85" s="6">
        <v>19.5</v>
      </c>
      <c r="S85" s="5">
        <v>41047</v>
      </c>
    </row>
    <row r="86" spans="1:19" x14ac:dyDescent="0.3">
      <c r="A86" s="11" t="s">
        <v>143</v>
      </c>
      <c r="B86" s="10" t="s">
        <v>148</v>
      </c>
      <c r="C86" s="9">
        <v>14351</v>
      </c>
      <c r="D86" s="8">
        <v>16239.999999999998</v>
      </c>
      <c r="E86" s="8">
        <v>8800</v>
      </c>
      <c r="F86" s="7">
        <f t="shared" si="4"/>
        <v>0.54187192118226613</v>
      </c>
      <c r="G86" s="7" t="str">
        <f t="shared" si="5"/>
        <v>POOR</v>
      </c>
      <c r="H86" s="6">
        <v>2</v>
      </c>
      <c r="I86" s="6">
        <v>125</v>
      </c>
      <c r="J86" s="6" t="str" cm="1">
        <f t="array" ref="J86">_xlfn.IFS(I86&gt;299,"High HP",I86&gt;99,"Medium HP",I86&lt;100,"Low HP")</f>
        <v>Medium HP</v>
      </c>
      <c r="K86" s="6" t="s">
        <v>63</v>
      </c>
      <c r="L86" s="6">
        <v>28</v>
      </c>
      <c r="M86" s="6">
        <v>50.997747609999998</v>
      </c>
      <c r="N86" s="6">
        <v>106.5</v>
      </c>
      <c r="O86" s="6">
        <v>69.099999999999994</v>
      </c>
      <c r="P86" s="6">
        <v>184.8</v>
      </c>
      <c r="Q86" s="6">
        <v>2.7690000000000001</v>
      </c>
      <c r="R86" s="6">
        <v>15</v>
      </c>
      <c r="S86" s="5">
        <v>41262</v>
      </c>
    </row>
    <row r="87" spans="1:19" x14ac:dyDescent="0.3">
      <c r="A87" s="11" t="s">
        <v>143</v>
      </c>
      <c r="B87" s="10" t="s">
        <v>147</v>
      </c>
      <c r="C87" s="9">
        <v>26529</v>
      </c>
      <c r="D87" s="8">
        <v>16540</v>
      </c>
      <c r="E87" s="8">
        <v>13890</v>
      </c>
      <c r="F87" s="7">
        <f t="shared" si="4"/>
        <v>0.83978234582829503</v>
      </c>
      <c r="G87" s="7" t="str">
        <f t="shared" si="5"/>
        <v>GOOD</v>
      </c>
      <c r="H87" s="6">
        <v>2</v>
      </c>
      <c r="I87" s="6">
        <v>125</v>
      </c>
      <c r="J87" s="6" t="str" cm="1">
        <f t="array" ref="J87">_xlfn.IFS(I87&gt;299,"High HP",I87&gt;99,"Medium HP",I87&lt;100,"Low HP")</f>
        <v>Medium HP</v>
      </c>
      <c r="K87" s="6" t="s">
        <v>63</v>
      </c>
      <c r="L87" s="6">
        <v>30</v>
      </c>
      <c r="M87" s="6">
        <v>51.113474259999997</v>
      </c>
      <c r="N87" s="6">
        <v>106.4</v>
      </c>
      <c r="O87" s="6">
        <v>69.599999999999994</v>
      </c>
      <c r="P87" s="6">
        <v>185</v>
      </c>
      <c r="Q87" s="6">
        <v>2.8919999999999999</v>
      </c>
      <c r="R87" s="6">
        <v>16</v>
      </c>
      <c r="S87" s="5">
        <v>40962</v>
      </c>
    </row>
    <row r="88" spans="1:19" x14ac:dyDescent="0.3">
      <c r="A88" s="11" t="s">
        <v>143</v>
      </c>
      <c r="B88" s="10" t="s">
        <v>146</v>
      </c>
      <c r="C88" s="9">
        <v>67956</v>
      </c>
      <c r="D88" s="8">
        <v>19035</v>
      </c>
      <c r="E88" s="8">
        <v>11030</v>
      </c>
      <c r="F88" s="7">
        <f t="shared" si="4"/>
        <v>0.57945889151562913</v>
      </c>
      <c r="G88" s="7" t="str">
        <f t="shared" si="5"/>
        <v>POOR</v>
      </c>
      <c r="H88" s="6">
        <v>3</v>
      </c>
      <c r="I88" s="6">
        <v>153</v>
      </c>
      <c r="J88" s="6" t="str" cm="1">
        <f t="array" ref="J88">_xlfn.IFS(I88&gt;299,"High HP",I88&gt;99,"Medium HP",I88&lt;100,"Low HP")</f>
        <v>Medium HP</v>
      </c>
      <c r="K88" s="6" t="s">
        <v>63</v>
      </c>
      <c r="L88" s="6">
        <v>24</v>
      </c>
      <c r="M88" s="6">
        <v>62.239966629999998</v>
      </c>
      <c r="N88" s="6">
        <v>108.5</v>
      </c>
      <c r="O88" s="6">
        <v>73</v>
      </c>
      <c r="P88" s="6">
        <v>199.7</v>
      </c>
      <c r="Q88" s="6">
        <v>3.379</v>
      </c>
      <c r="R88" s="6">
        <v>16</v>
      </c>
      <c r="S88" s="5">
        <v>41174</v>
      </c>
    </row>
    <row r="89" spans="1:19" x14ac:dyDescent="0.3">
      <c r="A89" s="11" t="s">
        <v>143</v>
      </c>
      <c r="B89" s="10" t="s">
        <v>145</v>
      </c>
      <c r="C89" s="9">
        <v>81174</v>
      </c>
      <c r="D89" s="8">
        <v>22605</v>
      </c>
      <c r="E89" s="8">
        <v>14875</v>
      </c>
      <c r="F89" s="7">
        <f t="shared" si="4"/>
        <v>0.65804025658040255</v>
      </c>
      <c r="G89" s="7" t="str">
        <f t="shared" si="5"/>
        <v>POOR</v>
      </c>
      <c r="H89" s="6">
        <v>4.5999999999999996</v>
      </c>
      <c r="I89" s="6">
        <v>200</v>
      </c>
      <c r="J89" s="6" t="str" cm="1">
        <f t="array" ref="J89">_xlfn.IFS(I89&gt;299,"High HP",I89&gt;99,"Medium HP",I89&lt;100,"Low HP")</f>
        <v>Medium HP</v>
      </c>
      <c r="K89" s="6" t="s">
        <v>63</v>
      </c>
      <c r="L89" s="6">
        <v>21</v>
      </c>
      <c r="M89" s="6">
        <v>80.657696459999997</v>
      </c>
      <c r="N89" s="6">
        <v>114.7</v>
      </c>
      <c r="O89" s="6">
        <v>78.2</v>
      </c>
      <c r="P89" s="6">
        <v>212</v>
      </c>
      <c r="Q89" s="6">
        <v>3.9580000000000002</v>
      </c>
      <c r="R89" s="6">
        <v>19</v>
      </c>
      <c r="S89" s="5">
        <v>41114</v>
      </c>
    </row>
    <row r="90" spans="1:19" x14ac:dyDescent="0.3">
      <c r="A90" s="11" t="s">
        <v>143</v>
      </c>
      <c r="B90" s="10" t="s">
        <v>144</v>
      </c>
      <c r="C90" s="9">
        <v>27609</v>
      </c>
      <c r="D90" s="8">
        <v>27560</v>
      </c>
      <c r="E90" s="8">
        <v>20430</v>
      </c>
      <c r="F90" s="7">
        <f t="shared" si="4"/>
        <v>0.74129172714078373</v>
      </c>
      <c r="G90" s="7" t="str">
        <f t="shared" si="5"/>
        <v>GOOD</v>
      </c>
      <c r="H90" s="6">
        <v>4</v>
      </c>
      <c r="I90" s="6">
        <v>210</v>
      </c>
      <c r="J90" s="6" t="str" cm="1">
        <f t="array" ref="J90">_xlfn.IFS(I90&gt;299,"High HP",I90&gt;99,"Medium HP",I90&lt;100,"Low HP")</f>
        <v>Medium HP</v>
      </c>
      <c r="K90" s="6" t="s">
        <v>78</v>
      </c>
      <c r="L90" s="6">
        <v>18</v>
      </c>
      <c r="M90" s="6">
        <v>85.949744249999995</v>
      </c>
      <c r="N90" s="6">
        <v>111.6</v>
      </c>
      <c r="O90" s="6">
        <v>70.2</v>
      </c>
      <c r="P90" s="6">
        <v>190.1</v>
      </c>
      <c r="Q90" s="6">
        <v>3.8759999999999999</v>
      </c>
      <c r="R90" s="6">
        <v>21</v>
      </c>
      <c r="S90" s="5">
        <v>39491</v>
      </c>
    </row>
    <row r="91" spans="1:19" x14ac:dyDescent="0.3">
      <c r="A91" s="11" t="s">
        <v>143</v>
      </c>
      <c r="B91" s="10" t="s">
        <v>142</v>
      </c>
      <c r="C91" s="9">
        <v>20380</v>
      </c>
      <c r="D91" s="8">
        <v>22510</v>
      </c>
      <c r="E91" s="8">
        <v>14795</v>
      </c>
      <c r="F91" s="7">
        <f t="shared" si="4"/>
        <v>0.65726343847179036</v>
      </c>
      <c r="G91" s="7" t="str">
        <f t="shared" si="5"/>
        <v>POOR</v>
      </c>
      <c r="H91" s="6">
        <v>3.3</v>
      </c>
      <c r="I91" s="6">
        <v>170</v>
      </c>
      <c r="J91" s="6" t="str" cm="1">
        <f t="array" ref="J91">_xlfn.IFS(I91&gt;299,"High HP",I91&gt;99,"Medium HP",I91&lt;100,"Low HP")</f>
        <v>Medium HP</v>
      </c>
      <c r="K91" s="6" t="s">
        <v>78</v>
      </c>
      <c r="L91" s="6">
        <v>21</v>
      </c>
      <c r="M91" s="6">
        <v>69.671460999999994</v>
      </c>
      <c r="N91" s="6">
        <v>112.2</v>
      </c>
      <c r="O91" s="6">
        <v>74.900000000000006</v>
      </c>
      <c r="P91" s="6">
        <v>194.7</v>
      </c>
      <c r="Q91" s="6">
        <v>3.944</v>
      </c>
      <c r="R91" s="6">
        <v>20</v>
      </c>
      <c r="S91" s="5">
        <v>40106</v>
      </c>
    </row>
    <row r="92" spans="1:19" x14ac:dyDescent="0.3">
      <c r="A92" s="11" t="s">
        <v>133</v>
      </c>
      <c r="B92" s="10" t="s">
        <v>141</v>
      </c>
      <c r="C92" s="9">
        <v>18392</v>
      </c>
      <c r="D92" s="8">
        <v>31750</v>
      </c>
      <c r="E92" s="8">
        <v>26050</v>
      </c>
      <c r="F92" s="7">
        <f t="shared" si="4"/>
        <v>0.82047244094488192</v>
      </c>
      <c r="G92" s="7" t="str">
        <f t="shared" si="5"/>
        <v>GOOD</v>
      </c>
      <c r="H92" s="6">
        <v>2.2999999999999998</v>
      </c>
      <c r="I92" s="6">
        <v>185</v>
      </c>
      <c r="J92" s="6" t="str" cm="1">
        <f t="array" ref="J92">_xlfn.IFS(I92&gt;299,"High HP",I92&gt;99,"Medium HP",I92&lt;100,"Low HP")</f>
        <v>Medium HP</v>
      </c>
      <c r="K92" s="6" t="s">
        <v>63</v>
      </c>
      <c r="L92" s="6">
        <v>26</v>
      </c>
      <c r="M92" s="6">
        <v>78.280730879999993</v>
      </c>
      <c r="N92" s="6">
        <v>105.9</v>
      </c>
      <c r="O92" s="6">
        <v>67.7</v>
      </c>
      <c r="P92" s="6">
        <v>177.4</v>
      </c>
      <c r="Q92" s="6">
        <v>3.25</v>
      </c>
      <c r="R92" s="6">
        <v>16.399999999999999</v>
      </c>
      <c r="S92" s="5">
        <v>40657</v>
      </c>
    </row>
    <row r="93" spans="1:19" x14ac:dyDescent="0.3">
      <c r="A93" s="11" t="s">
        <v>133</v>
      </c>
      <c r="B93" s="10" t="s">
        <v>140</v>
      </c>
      <c r="C93" s="9">
        <v>27602</v>
      </c>
      <c r="D93" s="8">
        <v>49900</v>
      </c>
      <c r="E93" s="8">
        <v>41450</v>
      </c>
      <c r="F93" s="7">
        <f t="shared" si="4"/>
        <v>0.83066132264529058</v>
      </c>
      <c r="G93" s="7" t="str">
        <f t="shared" si="5"/>
        <v>GOOD</v>
      </c>
      <c r="H93" s="6">
        <v>3.2</v>
      </c>
      <c r="I93" s="6">
        <v>221</v>
      </c>
      <c r="J93" s="6" t="str" cm="1">
        <f t="array" ref="J93">_xlfn.IFS(I93&gt;299,"High HP",I93&gt;99,"Medium HP",I93&lt;100,"Low HP")</f>
        <v>Medium HP</v>
      </c>
      <c r="K93" s="6" t="s">
        <v>63</v>
      </c>
      <c r="L93" s="6">
        <v>25</v>
      </c>
      <c r="M93" s="6">
        <v>98.249737499999995</v>
      </c>
      <c r="N93" s="6">
        <v>111.5</v>
      </c>
      <c r="O93" s="6">
        <v>70.8</v>
      </c>
      <c r="P93" s="6">
        <v>189.4</v>
      </c>
      <c r="Q93" s="6">
        <v>3.823</v>
      </c>
      <c r="R93" s="6">
        <v>21.1</v>
      </c>
      <c r="S93" s="5">
        <v>40736</v>
      </c>
    </row>
    <row r="94" spans="1:19" x14ac:dyDescent="0.3">
      <c r="A94" s="11" t="s">
        <v>133</v>
      </c>
      <c r="B94" s="10" t="s">
        <v>139</v>
      </c>
      <c r="C94" s="9">
        <v>16774</v>
      </c>
      <c r="D94" s="8">
        <v>69700</v>
      </c>
      <c r="E94" s="8">
        <v>50375</v>
      </c>
      <c r="F94" s="7">
        <f t="shared" si="4"/>
        <v>0.72274031563845054</v>
      </c>
      <c r="G94" s="7" t="str">
        <f t="shared" si="5"/>
        <v>GOOD</v>
      </c>
      <c r="H94" s="6">
        <v>4.3</v>
      </c>
      <c r="I94" s="6">
        <v>275</v>
      </c>
      <c r="J94" s="6" t="str" cm="1">
        <f t="array" ref="J94">_xlfn.IFS(I94&gt;299,"High HP",I94&gt;99,"Medium HP",I94&lt;100,"Low HP")</f>
        <v>Medium HP</v>
      </c>
      <c r="K94" s="6" t="s">
        <v>63</v>
      </c>
      <c r="L94" s="6">
        <v>21</v>
      </c>
      <c r="M94" s="6">
        <v>125.2738757</v>
      </c>
      <c r="N94" s="6">
        <v>121.5</v>
      </c>
      <c r="O94" s="6">
        <v>73.099999999999994</v>
      </c>
      <c r="P94" s="6">
        <v>203.1</v>
      </c>
      <c r="Q94" s="6">
        <v>4.133</v>
      </c>
      <c r="R94" s="6">
        <v>23.2</v>
      </c>
      <c r="S94" s="5">
        <v>40707</v>
      </c>
    </row>
    <row r="95" spans="1:19" x14ac:dyDescent="0.3">
      <c r="A95" s="11" t="s">
        <v>133</v>
      </c>
      <c r="B95" s="10" t="s">
        <v>138</v>
      </c>
      <c r="C95" s="9">
        <v>3311</v>
      </c>
      <c r="D95" s="8">
        <v>82600</v>
      </c>
      <c r="E95" s="8">
        <v>58600</v>
      </c>
      <c r="F95" s="7">
        <f t="shared" si="4"/>
        <v>0.70944309927360771</v>
      </c>
      <c r="G95" s="7" t="str">
        <f t="shared" si="5"/>
        <v>GOOD</v>
      </c>
      <c r="H95" s="6">
        <v>5</v>
      </c>
      <c r="I95" s="6">
        <v>302</v>
      </c>
      <c r="J95" s="6" t="str" cm="1">
        <f t="array" ref="J95">_xlfn.IFS(I95&gt;299,"High HP",I95&gt;99,"Medium HP",I95&lt;100,"Low HP")</f>
        <v>High HP</v>
      </c>
      <c r="K95" s="6" t="s">
        <v>63</v>
      </c>
      <c r="L95" s="6">
        <v>20</v>
      </c>
      <c r="M95" s="6">
        <v>139.98229359999999</v>
      </c>
      <c r="N95" s="6">
        <v>99</v>
      </c>
      <c r="O95" s="6">
        <v>71.3</v>
      </c>
      <c r="P95" s="6">
        <v>177.1</v>
      </c>
      <c r="Q95" s="6">
        <v>4.125</v>
      </c>
      <c r="R95" s="6">
        <v>21.1</v>
      </c>
      <c r="S95" s="5">
        <v>40619</v>
      </c>
    </row>
    <row r="96" spans="1:19" x14ac:dyDescent="0.3">
      <c r="A96" s="11" t="s">
        <v>133</v>
      </c>
      <c r="B96" s="10" t="s">
        <v>137</v>
      </c>
      <c r="C96" s="9">
        <v>7998</v>
      </c>
      <c r="D96" s="8">
        <v>38900</v>
      </c>
      <c r="E96" s="8">
        <v>32436</v>
      </c>
      <c r="F96" s="7">
        <f t="shared" si="4"/>
        <v>0.83383033419023134</v>
      </c>
      <c r="G96" s="7" t="str">
        <f t="shared" si="5"/>
        <v>GOOD</v>
      </c>
      <c r="H96" s="6">
        <v>2.2999999999999998</v>
      </c>
      <c r="I96" s="6">
        <v>190</v>
      </c>
      <c r="J96" s="6" t="str" cm="1">
        <f t="array" ref="J96">_xlfn.IFS(I96&gt;299,"High HP",I96&gt;99,"Medium HP",I96&lt;100,"Low HP")</f>
        <v>Medium HP</v>
      </c>
      <c r="K96" s="6" t="s">
        <v>63</v>
      </c>
      <c r="L96" s="6">
        <v>26</v>
      </c>
      <c r="M96" s="6">
        <v>82.807361929999999</v>
      </c>
      <c r="N96" s="6">
        <v>94.5</v>
      </c>
      <c r="O96" s="6">
        <v>67.5</v>
      </c>
      <c r="P96" s="6">
        <v>157.9</v>
      </c>
      <c r="Q96" s="6">
        <v>3.0550000000000002</v>
      </c>
      <c r="R96" s="6">
        <v>15.9</v>
      </c>
      <c r="S96" s="5">
        <v>40559</v>
      </c>
    </row>
    <row r="97" spans="1:19" x14ac:dyDescent="0.3">
      <c r="A97" s="11" t="s">
        <v>133</v>
      </c>
      <c r="B97" s="10" t="s">
        <v>136</v>
      </c>
      <c r="C97" s="9">
        <v>1526</v>
      </c>
      <c r="D97" s="8">
        <v>41000</v>
      </c>
      <c r="E97" s="8">
        <v>28635</v>
      </c>
      <c r="F97" s="7">
        <f t="shared" si="4"/>
        <v>0.69841463414634142</v>
      </c>
      <c r="G97" s="7" t="str">
        <f t="shared" si="5"/>
        <v>GOOD</v>
      </c>
      <c r="H97" s="6">
        <v>2.2999999999999998</v>
      </c>
      <c r="I97" s="6">
        <v>185</v>
      </c>
      <c r="J97" s="6" t="str" cm="1">
        <f t="array" ref="J97">_xlfn.IFS(I97&gt;299,"High HP",I97&gt;99,"Medium HP",I97&lt;100,"Low HP")</f>
        <v>Medium HP</v>
      </c>
      <c r="K97" s="6" t="s">
        <v>63</v>
      </c>
      <c r="L97" s="6">
        <v>27</v>
      </c>
      <c r="M97" s="6">
        <v>81.848969240000002</v>
      </c>
      <c r="N97" s="6">
        <v>94.5</v>
      </c>
      <c r="O97" s="6">
        <v>67.5</v>
      </c>
      <c r="P97" s="6">
        <v>157.30000000000001</v>
      </c>
      <c r="Q97" s="6">
        <v>2.9750000000000001</v>
      </c>
      <c r="R97" s="6">
        <v>14</v>
      </c>
      <c r="S97" s="5">
        <v>40761</v>
      </c>
    </row>
    <row r="98" spans="1:19" x14ac:dyDescent="0.3">
      <c r="A98" s="11" t="s">
        <v>133</v>
      </c>
      <c r="B98" s="10" t="s">
        <v>135</v>
      </c>
      <c r="C98" s="9">
        <v>11592</v>
      </c>
      <c r="D98" s="8">
        <v>41600</v>
      </c>
      <c r="E98" s="8">
        <v>29200</v>
      </c>
      <c r="F98" s="7">
        <f t="shared" ref="F98:F129" si="6">SUM(E98/D98)</f>
        <v>0.70192307692307687</v>
      </c>
      <c r="G98" s="7" t="str">
        <f t="shared" ref="G98:G129" si="7">IF(F98&gt;69%, "GOOD", "POOR")</f>
        <v>GOOD</v>
      </c>
      <c r="H98" s="6">
        <v>3.2</v>
      </c>
      <c r="I98" s="6">
        <v>215</v>
      </c>
      <c r="J98" s="6" t="str" cm="1">
        <f t="array" ref="J98">_xlfn.IFS(I98&gt;299,"High HP",I98&gt;99,"Medium HP",I98&lt;100,"Low HP")</f>
        <v>Medium HP</v>
      </c>
      <c r="K98" s="6" t="s">
        <v>63</v>
      </c>
      <c r="L98" s="6">
        <v>26</v>
      </c>
      <c r="M98" s="6">
        <v>92.925791770000004</v>
      </c>
      <c r="N98" s="6">
        <v>105.9</v>
      </c>
      <c r="O98" s="6">
        <v>67.8</v>
      </c>
      <c r="P98" s="6">
        <v>180.3</v>
      </c>
      <c r="Q98" s="6">
        <v>3.2130000000000001</v>
      </c>
      <c r="R98" s="6">
        <v>16.399999999999999</v>
      </c>
      <c r="S98" s="5">
        <v>40732</v>
      </c>
    </row>
    <row r="99" spans="1:19" x14ac:dyDescent="0.3">
      <c r="A99" s="11" t="s">
        <v>133</v>
      </c>
      <c r="B99" s="10" t="s">
        <v>134</v>
      </c>
      <c r="C99" s="9">
        <v>954</v>
      </c>
      <c r="D99" s="8">
        <v>85500</v>
      </c>
      <c r="E99" s="8">
        <v>63423</v>
      </c>
      <c r="F99" s="7">
        <f t="shared" si="6"/>
        <v>0.74178947368421055</v>
      </c>
      <c r="G99" s="7" t="str">
        <f t="shared" si="7"/>
        <v>GOOD</v>
      </c>
      <c r="H99" s="6">
        <v>5</v>
      </c>
      <c r="I99" s="6">
        <v>302</v>
      </c>
      <c r="J99" s="6" t="str" cm="1">
        <f t="array" ref="J99">_xlfn.IFS(I99&gt;299,"High HP",I99&gt;99,"Medium HP",I99&lt;100,"Low HP")</f>
        <v>High HP</v>
      </c>
      <c r="K99" s="6" t="s">
        <v>63</v>
      </c>
      <c r="L99" s="6">
        <v>20</v>
      </c>
      <c r="M99" s="6">
        <v>141.10098450000001</v>
      </c>
      <c r="N99" s="6">
        <v>113.6</v>
      </c>
      <c r="O99" s="6">
        <v>73.099999999999994</v>
      </c>
      <c r="P99" s="6">
        <v>196.6</v>
      </c>
      <c r="Q99" s="6">
        <v>4.1150000000000002</v>
      </c>
      <c r="R99" s="6">
        <v>23.2</v>
      </c>
      <c r="S99" s="5">
        <v>40644</v>
      </c>
    </row>
    <row r="100" spans="1:19" x14ac:dyDescent="0.3">
      <c r="A100" s="11" t="s">
        <v>133</v>
      </c>
      <c r="B100" s="10" t="s">
        <v>132</v>
      </c>
      <c r="C100" s="9">
        <v>28976</v>
      </c>
      <c r="D100" s="8">
        <v>35300</v>
      </c>
      <c r="E100" s="8">
        <v>28720</v>
      </c>
      <c r="F100" s="7">
        <f t="shared" si="6"/>
        <v>0.81359773371104815</v>
      </c>
      <c r="G100" s="7" t="str">
        <f t="shared" si="7"/>
        <v>GOOD</v>
      </c>
      <c r="H100" s="6">
        <v>3.2</v>
      </c>
      <c r="I100" s="6">
        <v>215</v>
      </c>
      <c r="J100" s="6" t="str" cm="1">
        <f t="array" ref="J100">_xlfn.IFS(I100&gt;299,"High HP",I100&gt;99,"Medium HP",I100&lt;100,"Low HP")</f>
        <v>Medium HP</v>
      </c>
      <c r="K100" s="6" t="s">
        <v>78</v>
      </c>
      <c r="L100" s="6">
        <v>20</v>
      </c>
      <c r="M100" s="6">
        <v>90.495532130000001</v>
      </c>
      <c r="N100" s="6">
        <v>111</v>
      </c>
      <c r="O100" s="6">
        <v>72.2</v>
      </c>
      <c r="P100" s="6">
        <v>180.6</v>
      </c>
      <c r="Q100" s="6">
        <v>4.3869999999999996</v>
      </c>
      <c r="R100" s="6">
        <v>19</v>
      </c>
      <c r="S100" s="5">
        <v>40584</v>
      </c>
    </row>
    <row r="101" spans="1:19" x14ac:dyDescent="0.3">
      <c r="A101" s="11" t="s">
        <v>125</v>
      </c>
      <c r="B101" s="10" t="s">
        <v>131</v>
      </c>
      <c r="C101" s="9">
        <v>42643</v>
      </c>
      <c r="D101" s="8">
        <v>13499</v>
      </c>
      <c r="E101" s="8">
        <v>8450</v>
      </c>
      <c r="F101" s="7">
        <f t="shared" si="6"/>
        <v>0.62597229424401812</v>
      </c>
      <c r="G101" s="7" t="str">
        <f t="shared" si="7"/>
        <v>POOR</v>
      </c>
      <c r="H101" s="6">
        <v>1.8</v>
      </c>
      <c r="I101" s="6">
        <v>126</v>
      </c>
      <c r="J101" s="6" t="str" cm="1">
        <f t="array" ref="J101">_xlfn.IFS(I101&gt;299,"High HP",I101&gt;99,"Medium HP",I101&lt;100,"Low HP")</f>
        <v>Medium HP</v>
      </c>
      <c r="K101" s="6" t="s">
        <v>63</v>
      </c>
      <c r="L101" s="6">
        <v>30</v>
      </c>
      <c r="M101" s="6">
        <v>50.241977910000003</v>
      </c>
      <c r="N101" s="6">
        <v>99.8</v>
      </c>
      <c r="O101" s="6">
        <v>67.3</v>
      </c>
      <c r="P101" s="6">
        <v>177.5</v>
      </c>
      <c r="Q101" s="6">
        <v>2.593</v>
      </c>
      <c r="R101" s="6">
        <v>13.2</v>
      </c>
      <c r="S101" s="5">
        <v>40786</v>
      </c>
    </row>
    <row r="102" spans="1:19" x14ac:dyDescent="0.3">
      <c r="A102" s="11" t="s">
        <v>125</v>
      </c>
      <c r="B102" s="10" t="s">
        <v>130</v>
      </c>
      <c r="C102" s="9">
        <v>88094</v>
      </c>
      <c r="D102" s="8">
        <v>20390</v>
      </c>
      <c r="E102" s="8">
        <v>11295</v>
      </c>
      <c r="F102" s="7">
        <f t="shared" si="6"/>
        <v>0.55394801373222169</v>
      </c>
      <c r="G102" s="7" t="str">
        <f t="shared" si="7"/>
        <v>POOR</v>
      </c>
      <c r="H102" s="6">
        <v>2.4</v>
      </c>
      <c r="I102" s="6">
        <v>155</v>
      </c>
      <c r="J102" s="6" t="str" cm="1">
        <f t="array" ref="J102">_xlfn.IFS(I102&gt;299,"High HP",I102&gt;99,"Medium HP",I102&lt;100,"Low HP")</f>
        <v>Medium HP</v>
      </c>
      <c r="K102" s="6" t="s">
        <v>63</v>
      </c>
      <c r="L102" s="6">
        <v>25</v>
      </c>
      <c r="M102" s="6">
        <v>63.313727829999998</v>
      </c>
      <c r="N102" s="6">
        <v>103.1</v>
      </c>
      <c r="O102" s="6">
        <v>69.099999999999994</v>
      </c>
      <c r="P102" s="6">
        <v>183.5</v>
      </c>
      <c r="Q102" s="6">
        <v>3.012</v>
      </c>
      <c r="R102" s="6">
        <v>15.9</v>
      </c>
      <c r="S102" s="5">
        <v>40757</v>
      </c>
    </row>
    <row r="103" spans="1:19" x14ac:dyDescent="0.3">
      <c r="A103" s="11" t="s">
        <v>125</v>
      </c>
      <c r="B103" s="10" t="s">
        <v>129</v>
      </c>
      <c r="C103" s="9">
        <v>79853</v>
      </c>
      <c r="D103" s="8">
        <v>26249</v>
      </c>
      <c r="E103" s="8">
        <v>15125</v>
      </c>
      <c r="F103" s="7">
        <f t="shared" si="6"/>
        <v>0.57621242714008147</v>
      </c>
      <c r="G103" s="7" t="str">
        <f t="shared" si="7"/>
        <v>POOR</v>
      </c>
      <c r="H103" s="6">
        <v>3</v>
      </c>
      <c r="I103" s="6">
        <v>222</v>
      </c>
      <c r="J103" s="6" t="str" cm="1">
        <f t="array" ref="J103">_xlfn.IFS(I103&gt;299,"High HP",I103&gt;99,"Medium HP",I103&lt;100,"Low HP")</f>
        <v>Medium HP</v>
      </c>
      <c r="K103" s="6" t="s">
        <v>63</v>
      </c>
      <c r="L103" s="6">
        <v>25</v>
      </c>
      <c r="M103" s="6">
        <v>89.427820310000001</v>
      </c>
      <c r="N103" s="6">
        <v>108.3</v>
      </c>
      <c r="O103" s="6">
        <v>70.3</v>
      </c>
      <c r="P103" s="6">
        <v>190.5</v>
      </c>
      <c r="Q103" s="6">
        <v>3.294</v>
      </c>
      <c r="R103" s="6">
        <v>18.5</v>
      </c>
      <c r="S103" s="5">
        <v>40669</v>
      </c>
    </row>
    <row r="104" spans="1:19" x14ac:dyDescent="0.3">
      <c r="A104" s="11" t="s">
        <v>125</v>
      </c>
      <c r="B104" s="10" t="s">
        <v>128</v>
      </c>
      <c r="C104" s="9">
        <v>27308</v>
      </c>
      <c r="D104" s="8">
        <v>26399</v>
      </c>
      <c r="E104" s="8">
        <v>15380</v>
      </c>
      <c r="F104" s="7">
        <f t="shared" si="6"/>
        <v>0.58259782567521501</v>
      </c>
      <c r="G104" s="7" t="str">
        <f t="shared" si="7"/>
        <v>POOR</v>
      </c>
      <c r="H104" s="6">
        <v>3.3</v>
      </c>
      <c r="I104" s="6">
        <v>170</v>
      </c>
      <c r="J104" s="6" t="str" cm="1">
        <f t="array" ref="J104">_xlfn.IFS(I104&gt;299,"High HP",I104&gt;99,"Medium HP",I104&lt;100,"Low HP")</f>
        <v>Medium HP</v>
      </c>
      <c r="K104" s="6" t="s">
        <v>78</v>
      </c>
      <c r="L104" s="6">
        <v>21</v>
      </c>
      <c r="M104" s="6">
        <v>71.171664129999996</v>
      </c>
      <c r="N104" s="6">
        <v>112.2</v>
      </c>
      <c r="O104" s="6">
        <v>74.900000000000006</v>
      </c>
      <c r="P104" s="6">
        <v>194.8</v>
      </c>
      <c r="Q104" s="6">
        <v>3.9910000000000001</v>
      </c>
      <c r="R104" s="6">
        <v>20</v>
      </c>
      <c r="S104" s="5">
        <v>40609</v>
      </c>
    </row>
    <row r="105" spans="1:19" x14ac:dyDescent="0.3">
      <c r="A105" s="11" t="s">
        <v>125</v>
      </c>
      <c r="B105" s="10" t="s">
        <v>127</v>
      </c>
      <c r="C105" s="9">
        <v>42574</v>
      </c>
      <c r="D105" s="8">
        <v>29299</v>
      </c>
      <c r="E105" s="8">
        <v>17810</v>
      </c>
      <c r="F105" s="7">
        <f t="shared" si="6"/>
        <v>0.60787057578756953</v>
      </c>
      <c r="G105" s="7" t="str">
        <f t="shared" si="7"/>
        <v>POOR</v>
      </c>
      <c r="H105" s="6">
        <v>3.3</v>
      </c>
      <c r="I105" s="6">
        <v>170</v>
      </c>
      <c r="J105" s="6" t="str" cm="1">
        <f t="array" ref="J105">_xlfn.IFS(I105&gt;299,"High HP",I105&gt;99,"Medium HP",I105&lt;100,"Low HP")</f>
        <v>Medium HP</v>
      </c>
      <c r="K105" s="6" t="s">
        <v>78</v>
      </c>
      <c r="L105" s="6">
        <v>19</v>
      </c>
      <c r="M105" s="6">
        <v>72.290355079999998</v>
      </c>
      <c r="N105" s="6">
        <v>106.3</v>
      </c>
      <c r="O105" s="6">
        <v>71.7</v>
      </c>
      <c r="P105" s="6">
        <v>182.6</v>
      </c>
      <c r="Q105" s="6">
        <v>3.9470000000000001</v>
      </c>
      <c r="R105" s="6">
        <v>21</v>
      </c>
      <c r="S105" s="5">
        <v>40811</v>
      </c>
    </row>
    <row r="106" spans="1:19" x14ac:dyDescent="0.3">
      <c r="A106" s="11" t="s">
        <v>125</v>
      </c>
      <c r="B106" s="10" t="s">
        <v>126</v>
      </c>
      <c r="C106" s="9">
        <v>54158</v>
      </c>
      <c r="D106" s="8">
        <v>22799</v>
      </c>
      <c r="E106" s="8">
        <v>13093</v>
      </c>
      <c r="F106" s="7">
        <f t="shared" si="6"/>
        <v>0.57427957366551163</v>
      </c>
      <c r="G106" s="7" t="str">
        <f t="shared" si="7"/>
        <v>POOR</v>
      </c>
      <c r="H106" s="6">
        <v>3.3</v>
      </c>
      <c r="I106" s="6">
        <v>170</v>
      </c>
      <c r="J106" s="6" t="str" cm="1">
        <f t="array" ref="J106">_xlfn.IFS(I106&gt;299,"High HP",I106&gt;99,"Medium HP",I106&lt;100,"Low HP")</f>
        <v>Medium HP</v>
      </c>
      <c r="K106" s="6" t="s">
        <v>78</v>
      </c>
      <c r="L106" s="6">
        <v>18</v>
      </c>
      <c r="M106" s="6">
        <v>69.78294434</v>
      </c>
      <c r="N106" s="6">
        <v>104.3</v>
      </c>
      <c r="O106" s="6">
        <v>70.400000000000006</v>
      </c>
      <c r="P106" s="6">
        <v>178</v>
      </c>
      <c r="Q106" s="6">
        <v>3.8210000000000002</v>
      </c>
      <c r="R106" s="6">
        <v>19.399999999999999</v>
      </c>
      <c r="S106" s="5">
        <v>40567</v>
      </c>
    </row>
    <row r="107" spans="1:19" x14ac:dyDescent="0.3">
      <c r="A107" s="11" t="s">
        <v>125</v>
      </c>
      <c r="B107" s="10" t="s">
        <v>124</v>
      </c>
      <c r="C107" s="9">
        <v>65004.999999999993</v>
      </c>
      <c r="D107" s="8">
        <v>17890</v>
      </c>
      <c r="E107" s="8">
        <v>10670</v>
      </c>
      <c r="F107" s="7">
        <f t="shared" si="6"/>
        <v>0.59642258244829516</v>
      </c>
      <c r="G107" s="7" t="str">
        <f t="shared" si="7"/>
        <v>POOR</v>
      </c>
      <c r="H107" s="6">
        <v>3.3</v>
      </c>
      <c r="I107" s="6">
        <v>170</v>
      </c>
      <c r="J107" s="6" t="str" cm="1">
        <f t="array" ref="J107">_xlfn.IFS(I107&gt;299,"High HP",I107&gt;99,"Medium HP",I107&lt;100,"Low HP")</f>
        <v>Medium HP</v>
      </c>
      <c r="K107" s="6" t="s">
        <v>78</v>
      </c>
      <c r="L107" s="6">
        <v>18</v>
      </c>
      <c r="M107" s="6">
        <v>67.889270589999995</v>
      </c>
      <c r="N107" s="6">
        <v>116.1</v>
      </c>
      <c r="O107" s="6">
        <v>66.5</v>
      </c>
      <c r="P107" s="6">
        <v>196.1</v>
      </c>
      <c r="Q107" s="6">
        <v>3.2170000000000001</v>
      </c>
      <c r="R107" s="6">
        <v>19.399999999999999</v>
      </c>
      <c r="S107" s="5">
        <v>40782</v>
      </c>
    </row>
    <row r="108" spans="1:19" x14ac:dyDescent="0.3">
      <c r="A108" s="11" t="s">
        <v>118</v>
      </c>
      <c r="B108" s="10" t="s">
        <v>123</v>
      </c>
      <c r="C108" s="9">
        <v>1112</v>
      </c>
      <c r="D108" s="8">
        <v>18145</v>
      </c>
      <c r="E108" s="8">
        <v>11240</v>
      </c>
      <c r="F108" s="7">
        <f t="shared" si="6"/>
        <v>0.61945439515017908</v>
      </c>
      <c r="G108" s="7" t="str">
        <f t="shared" si="7"/>
        <v>POOR</v>
      </c>
      <c r="H108" s="6">
        <v>3.1</v>
      </c>
      <c r="I108" s="6">
        <v>150</v>
      </c>
      <c r="J108" s="6" t="str" cm="1">
        <f t="array" ref="J108">_xlfn.IFS(I108&gt;299,"High HP",I108&gt;99,"Medium HP",I108&lt;100,"Low HP")</f>
        <v>Medium HP</v>
      </c>
      <c r="K108" s="6" t="s">
        <v>63</v>
      </c>
      <c r="L108" s="6">
        <v>25</v>
      </c>
      <c r="M108" s="6">
        <v>60.861611549999999</v>
      </c>
      <c r="N108" s="6">
        <v>107</v>
      </c>
      <c r="O108" s="6">
        <v>69.400000000000006</v>
      </c>
      <c r="P108" s="6">
        <v>192</v>
      </c>
      <c r="Q108" s="6">
        <v>3.1019999999999999</v>
      </c>
      <c r="R108" s="6">
        <v>15.2</v>
      </c>
      <c r="S108" s="5">
        <v>40694</v>
      </c>
    </row>
    <row r="109" spans="1:19" x14ac:dyDescent="0.3">
      <c r="A109" s="11" t="s">
        <v>118</v>
      </c>
      <c r="B109" s="10" t="s">
        <v>122</v>
      </c>
      <c r="C109" s="9">
        <v>38554</v>
      </c>
      <c r="D109" s="8">
        <v>24150</v>
      </c>
      <c r="E109" s="8">
        <v>17100</v>
      </c>
      <c r="F109" s="7">
        <f t="shared" si="6"/>
        <v>0.70807453416149069</v>
      </c>
      <c r="G109" s="7" t="str">
        <f t="shared" si="7"/>
        <v>GOOD</v>
      </c>
      <c r="H109" s="6">
        <v>3.5</v>
      </c>
      <c r="I109" s="6">
        <v>215</v>
      </c>
      <c r="J109" s="6" t="str" cm="1">
        <f t="array" ref="J109">_xlfn.IFS(I109&gt;299,"High HP",I109&gt;99,"Medium HP",I109&lt;100,"Low HP")</f>
        <v>Medium HP</v>
      </c>
      <c r="K109" s="6" t="s">
        <v>63</v>
      </c>
      <c r="L109" s="6">
        <v>23</v>
      </c>
      <c r="M109" s="6">
        <v>86.272522910000006</v>
      </c>
      <c r="N109" s="6">
        <v>109</v>
      </c>
      <c r="O109" s="6">
        <v>73.599999999999994</v>
      </c>
      <c r="P109" s="6">
        <v>195.9</v>
      </c>
      <c r="Q109" s="6">
        <v>3.4550000000000001</v>
      </c>
      <c r="R109" s="6">
        <v>18</v>
      </c>
      <c r="S109" s="5">
        <v>40634</v>
      </c>
    </row>
    <row r="110" spans="1:19" x14ac:dyDescent="0.3">
      <c r="A110" s="11" t="s">
        <v>118</v>
      </c>
      <c r="B110" s="10" t="s">
        <v>121</v>
      </c>
      <c r="C110" s="9">
        <v>80255</v>
      </c>
      <c r="D110" s="8">
        <v>18270</v>
      </c>
      <c r="E110" s="8">
        <v>11459</v>
      </c>
      <c r="F110" s="7">
        <f t="shared" si="6"/>
        <v>0.62720306513409962</v>
      </c>
      <c r="G110" s="7" t="str">
        <f t="shared" si="7"/>
        <v>POOR</v>
      </c>
      <c r="H110" s="6">
        <v>2.4</v>
      </c>
      <c r="I110" s="6">
        <v>150</v>
      </c>
      <c r="J110" s="6" t="str" cm="1">
        <f t="array" ref="J110">_xlfn.IFS(I110&gt;299,"High HP",I110&gt;99,"Medium HP",I110&lt;100,"Low HP")</f>
        <v>Medium HP</v>
      </c>
      <c r="K110" s="6" t="s">
        <v>63</v>
      </c>
      <c r="L110" s="6">
        <v>27</v>
      </c>
      <c r="M110" s="6">
        <v>60.727446929999999</v>
      </c>
      <c r="N110" s="6">
        <v>107</v>
      </c>
      <c r="O110" s="6">
        <v>70.099999999999994</v>
      </c>
      <c r="P110" s="6">
        <v>186.7</v>
      </c>
      <c r="Q110" s="6">
        <v>2.9580000000000002</v>
      </c>
      <c r="R110" s="6">
        <v>15</v>
      </c>
      <c r="S110" s="5">
        <v>40106</v>
      </c>
    </row>
    <row r="111" spans="1:19" x14ac:dyDescent="0.3">
      <c r="A111" s="11" t="s">
        <v>118</v>
      </c>
      <c r="B111" s="10" t="s">
        <v>120</v>
      </c>
      <c r="C111" s="9">
        <v>14690</v>
      </c>
      <c r="D111" s="8">
        <v>36229</v>
      </c>
      <c r="E111" s="8">
        <v>19890</v>
      </c>
      <c r="F111" s="7">
        <f t="shared" si="6"/>
        <v>0.54900770101300067</v>
      </c>
      <c r="G111" s="7" t="str">
        <f t="shared" si="7"/>
        <v>POOR</v>
      </c>
      <c r="H111" s="6">
        <v>4</v>
      </c>
      <c r="I111" s="6">
        <v>250</v>
      </c>
      <c r="J111" s="6" t="str" cm="1">
        <f t="array" ref="J111">_xlfn.IFS(I111&gt;299,"High HP",I111&gt;99,"Medium HP",I111&lt;100,"Low HP")</f>
        <v>Medium HP</v>
      </c>
      <c r="K111" s="6" t="s">
        <v>63</v>
      </c>
      <c r="L111" s="6">
        <v>22</v>
      </c>
      <c r="M111" s="6">
        <v>103.4416926</v>
      </c>
      <c r="N111" s="6">
        <v>113.8</v>
      </c>
      <c r="O111" s="6">
        <v>74.400000000000006</v>
      </c>
      <c r="P111" s="6">
        <v>205.4</v>
      </c>
      <c r="Q111" s="6">
        <v>3.9670000000000001</v>
      </c>
      <c r="R111" s="6">
        <v>18.5</v>
      </c>
      <c r="S111" s="5">
        <v>40592</v>
      </c>
    </row>
    <row r="112" spans="1:19" x14ac:dyDescent="0.3">
      <c r="A112" s="11" t="s">
        <v>118</v>
      </c>
      <c r="B112" s="10" t="s">
        <v>119</v>
      </c>
      <c r="C112" s="9">
        <v>20017</v>
      </c>
      <c r="D112" s="8">
        <v>31598</v>
      </c>
      <c r="E112" s="8">
        <v>19925</v>
      </c>
      <c r="F112" s="7">
        <f t="shared" si="6"/>
        <v>0.63057788467624531</v>
      </c>
      <c r="G112" s="7" t="str">
        <f t="shared" si="7"/>
        <v>POOR</v>
      </c>
      <c r="H112" s="6">
        <v>4.3</v>
      </c>
      <c r="I112" s="6">
        <v>190</v>
      </c>
      <c r="J112" s="6" t="str" cm="1">
        <f t="array" ref="J112">_xlfn.IFS(I112&gt;299,"High HP",I112&gt;99,"Medium HP",I112&lt;100,"Low HP")</f>
        <v>Medium HP</v>
      </c>
      <c r="K112" s="6" t="s">
        <v>78</v>
      </c>
      <c r="L112" s="6">
        <v>19</v>
      </c>
      <c r="M112" s="6">
        <v>80.511672590000003</v>
      </c>
      <c r="N112" s="6">
        <v>107</v>
      </c>
      <c r="O112" s="6">
        <v>67.8</v>
      </c>
      <c r="P112" s="6">
        <v>181.2</v>
      </c>
      <c r="Q112" s="6">
        <v>4.0679999999999996</v>
      </c>
      <c r="R112" s="6">
        <v>17.5</v>
      </c>
      <c r="S112" s="5">
        <v>40807</v>
      </c>
    </row>
    <row r="113" spans="1:19" x14ac:dyDescent="0.3">
      <c r="A113" s="11" t="s">
        <v>118</v>
      </c>
      <c r="B113" s="10" t="s">
        <v>117</v>
      </c>
      <c r="C113" s="9">
        <v>24361</v>
      </c>
      <c r="D113" s="8">
        <v>25345</v>
      </c>
      <c r="E113" s="8">
        <v>15240</v>
      </c>
      <c r="F113" s="7">
        <f t="shared" si="6"/>
        <v>0.60130203195896625</v>
      </c>
      <c r="G113" s="7" t="str">
        <f t="shared" si="7"/>
        <v>POOR</v>
      </c>
      <c r="H113" s="6">
        <v>3.4</v>
      </c>
      <c r="I113" s="6">
        <v>185</v>
      </c>
      <c r="J113" s="6" t="str" cm="1">
        <f t="array" ref="J113">_xlfn.IFS(I113&gt;299,"High HP",I113&gt;99,"Medium HP",I113&lt;100,"Low HP")</f>
        <v>Medium HP</v>
      </c>
      <c r="K113" s="6" t="s">
        <v>78</v>
      </c>
      <c r="L113" s="6">
        <v>22</v>
      </c>
      <c r="M113" s="6">
        <v>76.096570420000006</v>
      </c>
      <c r="N113" s="6">
        <v>120</v>
      </c>
      <c r="O113" s="6">
        <v>72.2</v>
      </c>
      <c r="P113" s="6">
        <v>201.4</v>
      </c>
      <c r="Q113" s="6">
        <v>3.948</v>
      </c>
      <c r="R113" s="6">
        <v>25</v>
      </c>
      <c r="S113" s="5">
        <v>40719</v>
      </c>
    </row>
    <row r="114" spans="1:19" x14ac:dyDescent="0.3">
      <c r="A114" s="11" t="s">
        <v>113</v>
      </c>
      <c r="B114" s="10" t="s">
        <v>116</v>
      </c>
      <c r="C114" s="9">
        <v>32734</v>
      </c>
      <c r="D114" s="8">
        <v>12640</v>
      </c>
      <c r="E114" s="8">
        <v>7750</v>
      </c>
      <c r="F114" s="7">
        <f t="shared" si="6"/>
        <v>0.61313291139240511</v>
      </c>
      <c r="G114" s="7" t="str">
        <f t="shared" si="7"/>
        <v>POOR</v>
      </c>
      <c r="H114" s="6">
        <v>2</v>
      </c>
      <c r="I114" s="6">
        <v>132</v>
      </c>
      <c r="J114" s="6" t="str" cm="1">
        <f t="array" ref="J114">_xlfn.IFS(I114&gt;299,"High HP",I114&gt;99,"Medium HP",I114&lt;100,"Low HP")</f>
        <v>Medium HP</v>
      </c>
      <c r="K114" s="6" t="s">
        <v>63</v>
      </c>
      <c r="L114" s="6">
        <v>29</v>
      </c>
      <c r="M114" s="6">
        <v>52.084898750000001</v>
      </c>
      <c r="N114" s="6">
        <v>105</v>
      </c>
      <c r="O114" s="6">
        <v>74.400000000000006</v>
      </c>
      <c r="P114" s="6">
        <v>174.4</v>
      </c>
      <c r="Q114" s="6">
        <v>2.5590000000000002</v>
      </c>
      <c r="R114" s="6">
        <v>12.5</v>
      </c>
      <c r="S114" s="5">
        <v>40659</v>
      </c>
    </row>
    <row r="115" spans="1:19" x14ac:dyDescent="0.3">
      <c r="A115" s="11" t="s">
        <v>113</v>
      </c>
      <c r="B115" s="10" t="s">
        <v>115</v>
      </c>
      <c r="C115" s="9">
        <v>5240</v>
      </c>
      <c r="D115" s="8">
        <v>16079.999999999998</v>
      </c>
      <c r="E115" s="8">
        <v>9800</v>
      </c>
      <c r="F115" s="7">
        <f t="shared" si="6"/>
        <v>0.60945273631840802</v>
      </c>
      <c r="G115" s="7" t="str">
        <f t="shared" si="7"/>
        <v>POOR</v>
      </c>
      <c r="H115" s="6">
        <v>2</v>
      </c>
      <c r="I115" s="6">
        <v>132</v>
      </c>
      <c r="J115" s="6" t="str" cm="1">
        <f t="array" ref="J115">_xlfn.IFS(I115&gt;299,"High HP",I115&gt;99,"Medium HP",I115&lt;100,"Low HP")</f>
        <v>Medium HP</v>
      </c>
      <c r="K115" s="6" t="s">
        <v>63</v>
      </c>
      <c r="L115" s="6">
        <v>27</v>
      </c>
      <c r="M115" s="6">
        <v>53.411897670000002</v>
      </c>
      <c r="N115" s="6">
        <v>108</v>
      </c>
      <c r="O115" s="6">
        <v>71</v>
      </c>
      <c r="P115" s="6">
        <v>186.3</v>
      </c>
      <c r="Q115" s="6">
        <v>2.9420000000000002</v>
      </c>
      <c r="R115" s="6">
        <v>16</v>
      </c>
      <c r="S115" s="5">
        <v>40861</v>
      </c>
    </row>
    <row r="116" spans="1:19" x14ac:dyDescent="0.3">
      <c r="A116" s="11" t="s">
        <v>113</v>
      </c>
      <c r="B116" s="10" t="s">
        <v>114</v>
      </c>
      <c r="C116" s="9">
        <v>24155</v>
      </c>
      <c r="D116" s="8">
        <v>18850</v>
      </c>
      <c r="E116" s="8">
        <v>12025</v>
      </c>
      <c r="F116" s="7">
        <f t="shared" si="6"/>
        <v>0.63793103448275867</v>
      </c>
      <c r="G116" s="7" t="str">
        <f t="shared" si="7"/>
        <v>POOR</v>
      </c>
      <c r="H116" s="6">
        <v>2.4</v>
      </c>
      <c r="I116" s="6">
        <v>150</v>
      </c>
      <c r="J116" s="6" t="str" cm="1">
        <f t="array" ref="J116">_xlfn.IFS(I116&gt;299,"High HP",I116&gt;99,"Medium HP",I116&lt;100,"Low HP")</f>
        <v>Medium HP</v>
      </c>
      <c r="K116" s="6" t="s">
        <v>78</v>
      </c>
      <c r="L116" s="6">
        <v>24</v>
      </c>
      <c r="M116" s="6">
        <v>60.951185119999998</v>
      </c>
      <c r="N116" s="6">
        <v>113.3</v>
      </c>
      <c r="O116" s="6">
        <v>76.8</v>
      </c>
      <c r="P116" s="6">
        <v>186.3</v>
      </c>
      <c r="Q116" s="6">
        <v>3.528</v>
      </c>
      <c r="R116" s="6">
        <v>20</v>
      </c>
      <c r="S116" s="5">
        <v>40657</v>
      </c>
    </row>
    <row r="117" spans="1:19" x14ac:dyDescent="0.3">
      <c r="A117" s="11" t="s">
        <v>113</v>
      </c>
      <c r="B117" s="10" t="s">
        <v>112</v>
      </c>
      <c r="C117" s="9">
        <v>1872</v>
      </c>
      <c r="D117" s="8">
        <v>43000</v>
      </c>
      <c r="E117" s="8">
        <v>30434</v>
      </c>
      <c r="F117" s="7">
        <f t="shared" si="6"/>
        <v>0.70776744186046514</v>
      </c>
      <c r="G117" s="7" t="str">
        <f t="shared" si="7"/>
        <v>GOOD</v>
      </c>
      <c r="H117" s="6">
        <v>3.5</v>
      </c>
      <c r="I117" s="6">
        <v>253</v>
      </c>
      <c r="J117" s="6" t="str" cm="1">
        <f t="array" ref="J117">_xlfn.IFS(I117&gt;299,"High HP",I117&gt;99,"Medium HP",I117&lt;100,"Low HP")</f>
        <v>Medium HP</v>
      </c>
      <c r="K117" s="6" t="s">
        <v>63</v>
      </c>
      <c r="L117" s="6">
        <v>21</v>
      </c>
      <c r="M117" s="6">
        <v>106.98445630000001</v>
      </c>
      <c r="N117" s="6">
        <v>113.3</v>
      </c>
      <c r="O117" s="6">
        <v>76.3</v>
      </c>
      <c r="P117" s="6">
        <v>165.4</v>
      </c>
      <c r="Q117" s="6">
        <v>2.85</v>
      </c>
      <c r="R117" s="6">
        <v>12</v>
      </c>
      <c r="S117" s="5">
        <v>41087</v>
      </c>
    </row>
    <row r="118" spans="1:19" x14ac:dyDescent="0.3">
      <c r="A118" s="11" t="s">
        <v>106</v>
      </c>
      <c r="B118" s="10" t="s">
        <v>111</v>
      </c>
      <c r="C118" s="9">
        <v>51645</v>
      </c>
      <c r="D118" s="8">
        <v>21610</v>
      </c>
      <c r="E118" s="8">
        <v>13790</v>
      </c>
      <c r="F118" s="7">
        <f t="shared" si="6"/>
        <v>0.6381304951411384</v>
      </c>
      <c r="G118" s="7" t="str">
        <f t="shared" si="7"/>
        <v>POOR</v>
      </c>
      <c r="H118" s="6">
        <v>2.4</v>
      </c>
      <c r="I118" s="6">
        <v>150</v>
      </c>
      <c r="J118" s="6" t="str" cm="1">
        <f t="array" ref="J118">_xlfn.IFS(I118&gt;299,"High HP",I118&gt;99,"Medium HP",I118&lt;100,"Low HP")</f>
        <v>Medium HP</v>
      </c>
      <c r="K118" s="6" t="s">
        <v>63</v>
      </c>
      <c r="L118" s="6">
        <v>27</v>
      </c>
      <c r="M118" s="6">
        <v>62.015870300000003</v>
      </c>
      <c r="N118" s="6">
        <v>104.1</v>
      </c>
      <c r="O118" s="6">
        <v>68.400000000000006</v>
      </c>
      <c r="P118" s="6">
        <v>181.9</v>
      </c>
      <c r="Q118" s="6">
        <v>2.9060000000000001</v>
      </c>
      <c r="R118" s="6">
        <v>15</v>
      </c>
      <c r="S118" s="5">
        <v>40933</v>
      </c>
    </row>
    <row r="119" spans="1:19" x14ac:dyDescent="0.3">
      <c r="A119" s="11" t="s">
        <v>106</v>
      </c>
      <c r="B119" s="10" t="s">
        <v>110</v>
      </c>
      <c r="C119" s="9">
        <v>131097</v>
      </c>
      <c r="D119" s="8">
        <v>19720</v>
      </c>
      <c r="E119" s="8">
        <v>10290</v>
      </c>
      <c r="F119" s="7">
        <f t="shared" si="6"/>
        <v>0.52180527383367137</v>
      </c>
      <c r="G119" s="7" t="str">
        <f t="shared" si="7"/>
        <v>POOR</v>
      </c>
      <c r="H119" s="6">
        <v>3.4</v>
      </c>
      <c r="I119" s="6">
        <v>175</v>
      </c>
      <c r="J119" s="6" t="str" cm="1">
        <f t="array" ref="J119">_xlfn.IFS(I119&gt;299,"High HP",I119&gt;99,"Medium HP",I119&lt;100,"Low HP")</f>
        <v>Medium HP</v>
      </c>
      <c r="K119" s="6" t="s">
        <v>63</v>
      </c>
      <c r="L119" s="6">
        <v>25</v>
      </c>
      <c r="M119" s="6">
        <v>70.389737260000004</v>
      </c>
      <c r="N119" s="6">
        <v>107</v>
      </c>
      <c r="O119" s="6">
        <v>70.400000000000006</v>
      </c>
      <c r="P119" s="6">
        <v>186.3</v>
      </c>
      <c r="Q119" s="6">
        <v>3.0910000000000002</v>
      </c>
      <c r="R119" s="6">
        <v>15.2</v>
      </c>
      <c r="S119" s="5">
        <v>41239</v>
      </c>
    </row>
    <row r="120" spans="1:19" x14ac:dyDescent="0.3">
      <c r="A120" s="11" t="s">
        <v>106</v>
      </c>
      <c r="B120" s="10" t="s">
        <v>109</v>
      </c>
      <c r="C120" s="9">
        <v>19911</v>
      </c>
      <c r="D120" s="8">
        <v>25310</v>
      </c>
      <c r="E120" s="8">
        <v>17805</v>
      </c>
      <c r="F120" s="7">
        <f t="shared" si="6"/>
        <v>0.70347688660608454</v>
      </c>
      <c r="G120" s="7" t="str">
        <f t="shared" si="7"/>
        <v>GOOD</v>
      </c>
      <c r="H120" s="6">
        <v>3.8</v>
      </c>
      <c r="I120" s="6">
        <v>200</v>
      </c>
      <c r="J120" s="6" t="str" cm="1">
        <f t="array" ref="J120">_xlfn.IFS(I120&gt;299,"High HP",I120&gt;99,"Medium HP",I120&lt;100,"Low HP")</f>
        <v>Medium HP</v>
      </c>
      <c r="K120" s="6" t="s">
        <v>63</v>
      </c>
      <c r="L120" s="6">
        <v>25</v>
      </c>
      <c r="M120" s="6">
        <v>81.492726160000004</v>
      </c>
      <c r="N120" s="6">
        <v>101.1</v>
      </c>
      <c r="O120" s="6">
        <v>74.5</v>
      </c>
      <c r="P120" s="6">
        <v>193.4</v>
      </c>
      <c r="Q120" s="6">
        <v>3.492</v>
      </c>
      <c r="R120" s="6">
        <v>16.8</v>
      </c>
      <c r="S120" s="5">
        <v>41076</v>
      </c>
    </row>
    <row r="121" spans="1:19" x14ac:dyDescent="0.3">
      <c r="A121" s="11" t="s">
        <v>106</v>
      </c>
      <c r="B121" s="10" t="s">
        <v>108</v>
      </c>
      <c r="C121" s="9">
        <v>92364</v>
      </c>
      <c r="D121" s="8">
        <v>21665</v>
      </c>
      <c r="E121" s="8">
        <v>14010</v>
      </c>
      <c r="F121" s="7">
        <f t="shared" si="6"/>
        <v>0.6466651280867759</v>
      </c>
      <c r="G121" s="7" t="str">
        <f t="shared" si="7"/>
        <v>POOR</v>
      </c>
      <c r="H121" s="6">
        <v>3.8</v>
      </c>
      <c r="I121" s="6">
        <v>195</v>
      </c>
      <c r="J121" s="6" t="str" cm="1">
        <f t="array" ref="J121">_xlfn.IFS(I121&gt;299,"High HP",I121&gt;99,"Medium HP",I121&lt;100,"Low HP")</f>
        <v>Medium HP</v>
      </c>
      <c r="K121" s="6" t="s">
        <v>63</v>
      </c>
      <c r="L121" s="6">
        <v>25</v>
      </c>
      <c r="M121" s="6">
        <v>78.318168130000004</v>
      </c>
      <c r="N121" s="6">
        <v>110.5</v>
      </c>
      <c r="O121" s="6">
        <v>72.7</v>
      </c>
      <c r="P121" s="6">
        <v>196.5</v>
      </c>
      <c r="Q121" s="6">
        <v>3.3959999999999999</v>
      </c>
      <c r="R121" s="6">
        <v>18</v>
      </c>
      <c r="S121" s="5">
        <v>41197</v>
      </c>
    </row>
    <row r="122" spans="1:19" x14ac:dyDescent="0.3">
      <c r="A122" s="11" t="s">
        <v>106</v>
      </c>
      <c r="B122" s="10" t="s">
        <v>107</v>
      </c>
      <c r="C122" s="9">
        <v>35945</v>
      </c>
      <c r="D122" s="8">
        <v>23755</v>
      </c>
      <c r="E122" s="8">
        <v>13225</v>
      </c>
      <c r="F122" s="7">
        <f t="shared" si="6"/>
        <v>0.55672490002104824</v>
      </c>
      <c r="G122" s="7" t="str">
        <f t="shared" si="7"/>
        <v>POOR</v>
      </c>
      <c r="H122" s="6">
        <v>3.8</v>
      </c>
      <c r="I122" s="6">
        <v>205</v>
      </c>
      <c r="J122" s="6" t="str" cm="1">
        <f t="array" ref="J122">_xlfn.IFS(I122&gt;299,"High HP",I122&gt;99,"Medium HP",I122&lt;100,"Low HP")</f>
        <v>Medium HP</v>
      </c>
      <c r="K122" s="6" t="s">
        <v>63</v>
      </c>
      <c r="L122" s="6">
        <v>24</v>
      </c>
      <c r="M122" s="6">
        <v>82.661355599999993</v>
      </c>
      <c r="N122" s="6">
        <v>112.2</v>
      </c>
      <c r="O122" s="6">
        <v>72.599999999999994</v>
      </c>
      <c r="P122" s="6">
        <v>202.5</v>
      </c>
      <c r="Q122" s="6">
        <v>3.59</v>
      </c>
      <c r="R122" s="6">
        <v>17.5</v>
      </c>
      <c r="S122" s="5">
        <v>40681</v>
      </c>
    </row>
    <row r="123" spans="1:19" x14ac:dyDescent="0.3">
      <c r="A123" s="11" t="s">
        <v>106</v>
      </c>
      <c r="B123" s="10" t="s">
        <v>105</v>
      </c>
      <c r="C123" s="9">
        <v>39572</v>
      </c>
      <c r="D123" s="8">
        <v>25635</v>
      </c>
      <c r="E123" s="8">
        <v>14215</v>
      </c>
      <c r="F123" s="7">
        <f t="shared" si="6"/>
        <v>0.55451531109810803</v>
      </c>
      <c r="G123" s="7" t="str">
        <f t="shared" si="7"/>
        <v>POOR</v>
      </c>
      <c r="H123" s="6">
        <v>3.4</v>
      </c>
      <c r="I123" s="6">
        <v>185</v>
      </c>
      <c r="J123" s="6" t="str" cm="1">
        <f t="array" ref="J123">_xlfn.IFS(I123&gt;299,"High HP",I123&gt;99,"Medium HP",I123&lt;100,"Low HP")</f>
        <v>Medium HP</v>
      </c>
      <c r="K123" s="6" t="s">
        <v>78</v>
      </c>
      <c r="L123" s="6">
        <v>23</v>
      </c>
      <c r="M123" s="6">
        <v>76.208439519999999</v>
      </c>
      <c r="N123" s="6">
        <v>120</v>
      </c>
      <c r="O123" s="6">
        <v>72.7</v>
      </c>
      <c r="P123" s="6">
        <v>201.3</v>
      </c>
      <c r="Q123" s="6">
        <v>3.9420000000000002</v>
      </c>
      <c r="R123" s="6">
        <v>25</v>
      </c>
      <c r="S123" s="5">
        <v>41112</v>
      </c>
    </row>
    <row r="124" spans="1:19" x14ac:dyDescent="0.3">
      <c r="A124" s="11" t="s">
        <v>102</v>
      </c>
      <c r="B124" s="10" t="s">
        <v>104</v>
      </c>
      <c r="C124" s="9">
        <v>8982</v>
      </c>
      <c r="D124" s="8">
        <v>41430</v>
      </c>
      <c r="E124" s="8">
        <v>41250</v>
      </c>
      <c r="F124" s="7">
        <f t="shared" si="6"/>
        <v>0.99565532223026787</v>
      </c>
      <c r="G124" s="7" t="str">
        <f t="shared" si="7"/>
        <v>GOOD</v>
      </c>
      <c r="H124" s="6">
        <v>2.7</v>
      </c>
      <c r="I124" s="6">
        <v>217</v>
      </c>
      <c r="J124" s="6" t="str" cm="1">
        <f t="array" ref="J124">_xlfn.IFS(I124&gt;299,"High HP",I124&gt;99,"Medium HP",I124&lt;100,"Low HP")</f>
        <v>Medium HP</v>
      </c>
      <c r="K124" s="6" t="s">
        <v>63</v>
      </c>
      <c r="L124" s="6">
        <v>22</v>
      </c>
      <c r="M124" s="6">
        <v>93.437330700000004</v>
      </c>
      <c r="N124" s="6">
        <v>95.2</v>
      </c>
      <c r="O124" s="6">
        <v>70.099999999999994</v>
      </c>
      <c r="P124" s="6">
        <v>171</v>
      </c>
      <c r="Q124" s="6">
        <v>2.778</v>
      </c>
      <c r="R124" s="6">
        <v>17</v>
      </c>
      <c r="S124" s="5">
        <v>40958</v>
      </c>
    </row>
    <row r="125" spans="1:19" x14ac:dyDescent="0.3">
      <c r="A125" s="11" t="s">
        <v>102</v>
      </c>
      <c r="B125" s="10" t="s">
        <v>103</v>
      </c>
      <c r="C125" s="9">
        <v>1280</v>
      </c>
      <c r="D125" s="8">
        <v>71020</v>
      </c>
      <c r="E125" s="8">
        <v>60625</v>
      </c>
      <c r="F125" s="7">
        <f t="shared" si="6"/>
        <v>0.85363277949873273</v>
      </c>
      <c r="G125" s="7" t="str">
        <f t="shared" si="7"/>
        <v>GOOD</v>
      </c>
      <c r="H125" s="6">
        <v>3.4</v>
      </c>
      <c r="I125" s="6">
        <v>300</v>
      </c>
      <c r="J125" s="6" t="str" cm="1">
        <f t="array" ref="J125">_xlfn.IFS(I125&gt;299,"High HP",I125&gt;99,"Medium HP",I125&lt;100,"Low HP")</f>
        <v>High HP</v>
      </c>
      <c r="K125" s="6" t="s">
        <v>63</v>
      </c>
      <c r="L125" s="6">
        <v>21</v>
      </c>
      <c r="M125" s="6">
        <v>134.3909754</v>
      </c>
      <c r="N125" s="6">
        <v>92.6</v>
      </c>
      <c r="O125" s="6">
        <v>69.5</v>
      </c>
      <c r="P125" s="6">
        <v>174.5</v>
      </c>
      <c r="Q125" s="6">
        <v>3.032</v>
      </c>
      <c r="R125" s="6">
        <v>17</v>
      </c>
      <c r="S125" s="5">
        <v>41264</v>
      </c>
    </row>
    <row r="126" spans="1:19" x14ac:dyDescent="0.3">
      <c r="A126" s="11" t="s">
        <v>102</v>
      </c>
      <c r="B126" s="10" t="s">
        <v>101</v>
      </c>
      <c r="C126" s="9">
        <v>1866</v>
      </c>
      <c r="D126" s="8">
        <v>74970</v>
      </c>
      <c r="E126" s="8">
        <v>67550</v>
      </c>
      <c r="F126" s="7">
        <f t="shared" si="6"/>
        <v>0.90102707749766575</v>
      </c>
      <c r="G126" s="7" t="str">
        <f t="shared" si="7"/>
        <v>GOOD</v>
      </c>
      <c r="H126" s="6">
        <v>3.4</v>
      </c>
      <c r="I126" s="6">
        <v>300</v>
      </c>
      <c r="J126" s="6" t="str" cm="1">
        <f t="array" ref="J126">_xlfn.IFS(I126&gt;299,"High HP",I126&gt;99,"Medium HP",I126&lt;100,"Low HP")</f>
        <v>High HP</v>
      </c>
      <c r="K126" s="6" t="s">
        <v>63</v>
      </c>
      <c r="L126" s="6">
        <v>23</v>
      </c>
      <c r="M126" s="6">
        <v>135.91470960000001</v>
      </c>
      <c r="N126" s="6">
        <v>92.6</v>
      </c>
      <c r="O126" s="6">
        <v>69.5</v>
      </c>
      <c r="P126" s="6">
        <v>174.5</v>
      </c>
      <c r="Q126" s="6">
        <v>3.0750000000000002</v>
      </c>
      <c r="R126" s="6">
        <v>17</v>
      </c>
      <c r="S126" s="5">
        <v>40735</v>
      </c>
    </row>
    <row r="127" spans="1:19" x14ac:dyDescent="0.3">
      <c r="A127" s="11" t="s">
        <v>99</v>
      </c>
      <c r="B127" s="12" t="s">
        <v>100</v>
      </c>
      <c r="C127" s="9">
        <v>9191</v>
      </c>
      <c r="D127" s="8">
        <v>33120</v>
      </c>
      <c r="E127" s="8">
        <v>22789</v>
      </c>
      <c r="F127" s="7">
        <f t="shared" si="6"/>
        <v>0.68807367149758458</v>
      </c>
      <c r="G127" s="7" t="str">
        <f t="shared" si="7"/>
        <v>POOR</v>
      </c>
      <c r="H127" s="6">
        <v>2.2999999999999998</v>
      </c>
      <c r="I127" s="6">
        <v>170</v>
      </c>
      <c r="J127" s="6" t="str" cm="1">
        <f t="array" ref="J127">_xlfn.IFS(I127&gt;299,"High HP",I127&gt;99,"Medium HP",I127&lt;100,"Low HP")</f>
        <v>Medium HP</v>
      </c>
      <c r="K127" s="6" t="s">
        <v>63</v>
      </c>
      <c r="L127" s="6">
        <v>23</v>
      </c>
      <c r="M127" s="6">
        <v>73.503778190000006</v>
      </c>
      <c r="N127" s="6">
        <v>106.4</v>
      </c>
      <c r="O127" s="6">
        <v>70.599999999999994</v>
      </c>
      <c r="P127" s="6">
        <v>189.2</v>
      </c>
      <c r="Q127" s="6">
        <v>3.28</v>
      </c>
      <c r="R127" s="6">
        <v>18.5</v>
      </c>
      <c r="S127" s="5">
        <v>41222</v>
      </c>
    </row>
    <row r="128" spans="1:19" x14ac:dyDescent="0.3">
      <c r="A128" s="11" t="s">
        <v>99</v>
      </c>
      <c r="B128" s="12" t="s">
        <v>98</v>
      </c>
      <c r="C128" s="9">
        <v>12115</v>
      </c>
      <c r="D128" s="8">
        <v>26100</v>
      </c>
      <c r="E128" s="8">
        <v>18255</v>
      </c>
      <c r="F128" s="7">
        <f t="shared" si="6"/>
        <v>0.69942528735632181</v>
      </c>
      <c r="G128" s="7" t="str">
        <f t="shared" si="7"/>
        <v>GOOD</v>
      </c>
      <c r="H128" s="6">
        <v>2</v>
      </c>
      <c r="I128" s="6">
        <v>185</v>
      </c>
      <c r="J128" s="6" t="str" cm="1">
        <f t="array" ref="J128">_xlfn.IFS(I128&gt;299,"High HP",I128&gt;99,"Medium HP",I128&lt;100,"Low HP")</f>
        <v>Medium HP</v>
      </c>
      <c r="K128" s="6" t="s">
        <v>63</v>
      </c>
      <c r="L128" s="6">
        <v>23</v>
      </c>
      <c r="M128" s="6">
        <v>76.02304771</v>
      </c>
      <c r="N128" s="6">
        <v>102.6</v>
      </c>
      <c r="O128" s="6">
        <v>67.400000000000006</v>
      </c>
      <c r="P128" s="6">
        <v>182.2</v>
      </c>
      <c r="Q128" s="6">
        <v>2.99</v>
      </c>
      <c r="R128" s="6">
        <v>16.899999999999999</v>
      </c>
      <c r="S128" s="5">
        <v>40706</v>
      </c>
    </row>
    <row r="129" spans="1:19" x14ac:dyDescent="0.3">
      <c r="A129" s="11" t="s">
        <v>93</v>
      </c>
      <c r="B129" s="10" t="s">
        <v>97</v>
      </c>
      <c r="C129" s="9">
        <v>80620</v>
      </c>
      <c r="D129" s="8">
        <v>10685</v>
      </c>
      <c r="E129" s="8">
        <v>9200</v>
      </c>
      <c r="F129" s="7">
        <f t="shared" si="6"/>
        <v>0.86102012166588671</v>
      </c>
      <c r="G129" s="7" t="str">
        <f t="shared" si="7"/>
        <v>GOOD</v>
      </c>
      <c r="H129" s="6">
        <v>1.9</v>
      </c>
      <c r="I129" s="6">
        <v>100</v>
      </c>
      <c r="J129" s="6" t="str" cm="1">
        <f t="array" ref="J129">_xlfn.IFS(I129&gt;299,"High HP",I129&gt;99,"Medium HP",I129&lt;100,"Low HP")</f>
        <v>Medium HP</v>
      </c>
      <c r="K129" s="6" t="s">
        <v>63</v>
      </c>
      <c r="L129" s="6">
        <v>33</v>
      </c>
      <c r="M129" s="6">
        <v>39.986424749999998</v>
      </c>
      <c r="N129" s="6">
        <v>102.4</v>
      </c>
      <c r="O129" s="6">
        <v>66.400000000000006</v>
      </c>
      <c r="P129" s="6">
        <v>176.9</v>
      </c>
      <c r="Q129" s="6">
        <v>2.3319999999999999</v>
      </c>
      <c r="R129" s="6">
        <v>12.1</v>
      </c>
      <c r="S129" s="5">
        <v>41137</v>
      </c>
    </row>
    <row r="130" spans="1:19" x14ac:dyDescent="0.3">
      <c r="A130" s="11" t="s">
        <v>93</v>
      </c>
      <c r="B130" s="10" t="s">
        <v>96</v>
      </c>
      <c r="C130" s="9">
        <v>24546</v>
      </c>
      <c r="D130" s="8">
        <v>12535</v>
      </c>
      <c r="E130" s="8">
        <v>10590</v>
      </c>
      <c r="F130" s="7">
        <f t="shared" ref="F130:F156" si="8">SUM(E130/D130)</f>
        <v>0.84483446350219382</v>
      </c>
      <c r="G130" s="7" t="str">
        <f t="shared" ref="G130:G156" si="9">IF(F130&gt;69%, "GOOD", "POOR")</f>
        <v>GOOD</v>
      </c>
      <c r="H130" s="6">
        <v>1.9</v>
      </c>
      <c r="I130" s="6">
        <v>100</v>
      </c>
      <c r="J130" s="6" t="str" cm="1">
        <f t="array" ref="J130">_xlfn.IFS(I130&gt;299,"High HP",I130&gt;99,"Medium HP",I130&lt;100,"Low HP")</f>
        <v>Medium HP</v>
      </c>
      <c r="K130" s="6" t="s">
        <v>63</v>
      </c>
      <c r="L130" s="6">
        <v>33</v>
      </c>
      <c r="M130" s="6">
        <v>40.700072419999998</v>
      </c>
      <c r="N130" s="6">
        <v>102.4</v>
      </c>
      <c r="O130" s="6">
        <v>66.400000000000006</v>
      </c>
      <c r="P130" s="6">
        <v>180</v>
      </c>
      <c r="Q130" s="6">
        <v>2.367</v>
      </c>
      <c r="R130" s="6">
        <v>12.1</v>
      </c>
      <c r="S130" s="5">
        <v>40618</v>
      </c>
    </row>
    <row r="131" spans="1:19" x14ac:dyDescent="0.3">
      <c r="A131" s="11" t="s">
        <v>93</v>
      </c>
      <c r="B131" s="10" t="s">
        <v>95</v>
      </c>
      <c r="C131" s="9">
        <v>5223</v>
      </c>
      <c r="D131" s="8">
        <v>14290</v>
      </c>
      <c r="E131" s="8">
        <v>10790</v>
      </c>
      <c r="F131" s="7">
        <f t="shared" si="8"/>
        <v>0.75507347795661306</v>
      </c>
      <c r="G131" s="7" t="str">
        <f t="shared" si="9"/>
        <v>GOOD</v>
      </c>
      <c r="H131" s="6">
        <v>1.9</v>
      </c>
      <c r="I131" s="6">
        <v>124</v>
      </c>
      <c r="J131" s="6" t="str" cm="1">
        <f t="array" ref="J131">_xlfn.IFS(I131&gt;299,"High HP",I131&gt;99,"Medium HP",I131&lt;100,"Low HP")</f>
        <v>Medium HP</v>
      </c>
      <c r="K131" s="6" t="s">
        <v>63</v>
      </c>
      <c r="L131" s="6">
        <v>31</v>
      </c>
      <c r="M131" s="6">
        <v>49.865773670000003</v>
      </c>
      <c r="N131" s="6">
        <v>102.4</v>
      </c>
      <c r="O131" s="6">
        <v>66.400000000000006</v>
      </c>
      <c r="P131" s="6">
        <v>176.9</v>
      </c>
      <c r="Q131" s="6">
        <v>2.452</v>
      </c>
      <c r="R131" s="6">
        <v>12.1</v>
      </c>
      <c r="S131" s="5">
        <v>40558</v>
      </c>
    </row>
    <row r="132" spans="1:19" x14ac:dyDescent="0.3">
      <c r="A132" s="11" t="s">
        <v>93</v>
      </c>
      <c r="B132" s="10" t="s">
        <v>94</v>
      </c>
      <c r="C132" s="9">
        <v>8472</v>
      </c>
      <c r="D132" s="8">
        <v>18835</v>
      </c>
      <c r="E132" s="8">
        <v>13700</v>
      </c>
      <c r="F132" s="7">
        <f t="shared" si="8"/>
        <v>0.72736925935757901</v>
      </c>
      <c r="G132" s="7" t="str">
        <f t="shared" si="9"/>
        <v>GOOD</v>
      </c>
      <c r="H132" s="6">
        <v>2.2000000000000002</v>
      </c>
      <c r="I132" s="6">
        <v>137</v>
      </c>
      <c r="J132" s="6" t="str" cm="1">
        <f t="array" ref="J132">_xlfn.IFS(I132&gt;299,"High HP",I132&gt;99,"Medium HP",I132&lt;100,"Low HP")</f>
        <v>Medium HP</v>
      </c>
      <c r="K132" s="6" t="s">
        <v>63</v>
      </c>
      <c r="L132" s="6">
        <v>27</v>
      </c>
      <c r="M132" s="6">
        <v>56.295243040000003</v>
      </c>
      <c r="N132" s="6">
        <v>106.5</v>
      </c>
      <c r="O132" s="6">
        <v>69</v>
      </c>
      <c r="P132" s="6">
        <v>190.4</v>
      </c>
      <c r="Q132" s="6">
        <v>3.0750000000000002</v>
      </c>
      <c r="R132" s="6">
        <v>13.1</v>
      </c>
      <c r="S132" s="5">
        <v>40760</v>
      </c>
    </row>
    <row r="133" spans="1:19" x14ac:dyDescent="0.3">
      <c r="A133" s="11" t="s">
        <v>93</v>
      </c>
      <c r="B133" s="10" t="s">
        <v>92</v>
      </c>
      <c r="C133" s="9">
        <v>49989</v>
      </c>
      <c r="D133" s="8">
        <v>15010</v>
      </c>
      <c r="E133" s="8">
        <v>9900</v>
      </c>
      <c r="F133" s="7">
        <f t="shared" si="8"/>
        <v>0.65956029313790809</v>
      </c>
      <c r="G133" s="7" t="str">
        <f t="shared" si="9"/>
        <v>POOR</v>
      </c>
      <c r="H133" s="6">
        <v>2.2000000000000002</v>
      </c>
      <c r="I133" s="6">
        <v>137</v>
      </c>
      <c r="J133" s="6" t="str" cm="1">
        <f t="array" ref="J133">_xlfn.IFS(I133&gt;299,"High HP",I133&gt;99,"Medium HP",I133&lt;100,"Low HP")</f>
        <v>Medium HP</v>
      </c>
      <c r="K133" s="6" t="s">
        <v>63</v>
      </c>
      <c r="L133" s="6">
        <v>28</v>
      </c>
      <c r="M133" s="6">
        <v>54.819728249999997</v>
      </c>
      <c r="N133" s="6">
        <v>106.5</v>
      </c>
      <c r="O133" s="6">
        <v>69</v>
      </c>
      <c r="P133" s="6">
        <v>190.4</v>
      </c>
      <c r="Q133" s="6">
        <v>2.91</v>
      </c>
      <c r="R133" s="6">
        <v>13.1</v>
      </c>
      <c r="S133" s="5">
        <v>41247</v>
      </c>
    </row>
    <row r="134" spans="1:19" x14ac:dyDescent="0.3">
      <c r="A134" s="11" t="s">
        <v>90</v>
      </c>
      <c r="B134" s="10" t="s">
        <v>91</v>
      </c>
      <c r="C134" s="9">
        <v>47107</v>
      </c>
      <c r="D134" s="8">
        <v>22695</v>
      </c>
      <c r="E134" s="8">
        <v>16770</v>
      </c>
      <c r="F134" s="7">
        <f t="shared" si="8"/>
        <v>0.73892927957699939</v>
      </c>
      <c r="G134" s="7" t="str">
        <f t="shared" si="9"/>
        <v>GOOD</v>
      </c>
      <c r="H134" s="6">
        <v>2.5</v>
      </c>
      <c r="I134" s="6">
        <v>165</v>
      </c>
      <c r="J134" s="6" t="str" cm="1">
        <f t="array" ref="J134">_xlfn.IFS(I134&gt;299,"High HP",I134&gt;99,"Medium HP",I134&lt;100,"Low HP")</f>
        <v>Medium HP</v>
      </c>
      <c r="K134" s="6" t="s">
        <v>63</v>
      </c>
      <c r="L134" s="6">
        <v>25</v>
      </c>
      <c r="M134" s="6">
        <v>67.765907600000006</v>
      </c>
      <c r="N134" s="6">
        <v>103.5</v>
      </c>
      <c r="O134" s="6">
        <v>67.5</v>
      </c>
      <c r="P134" s="6">
        <v>185.8</v>
      </c>
      <c r="Q134" s="6">
        <v>3.415</v>
      </c>
      <c r="R134" s="6">
        <v>16.899999999999999</v>
      </c>
      <c r="S134" s="5">
        <v>40731</v>
      </c>
    </row>
    <row r="135" spans="1:19" x14ac:dyDescent="0.3">
      <c r="A135" s="11" t="s">
        <v>90</v>
      </c>
      <c r="B135" s="10" t="s">
        <v>89</v>
      </c>
      <c r="C135" s="9">
        <v>33028</v>
      </c>
      <c r="D135" s="8">
        <v>20095</v>
      </c>
      <c r="E135" s="8">
        <v>14832</v>
      </c>
      <c r="F135" s="7">
        <f t="shared" si="8"/>
        <v>0.73809405324707644</v>
      </c>
      <c r="G135" s="7" t="str">
        <f t="shared" si="9"/>
        <v>GOOD</v>
      </c>
      <c r="H135" s="6">
        <v>2.5</v>
      </c>
      <c r="I135" s="6">
        <v>165</v>
      </c>
      <c r="J135" s="6" t="str" cm="1">
        <f t="array" ref="J135">_xlfn.IFS(I135&gt;299,"High HP",I135&gt;99,"Medium HP",I135&lt;100,"Low HP")</f>
        <v>Medium HP</v>
      </c>
      <c r="K135" s="6" t="s">
        <v>78</v>
      </c>
      <c r="L135" s="6">
        <v>24</v>
      </c>
      <c r="M135" s="6">
        <v>66.762943309999997</v>
      </c>
      <c r="N135" s="6">
        <v>99.4</v>
      </c>
      <c r="O135" s="6">
        <v>68.3</v>
      </c>
      <c r="P135" s="6">
        <v>175.2</v>
      </c>
      <c r="Q135" s="6">
        <v>3.125</v>
      </c>
      <c r="R135" s="6">
        <v>15.9</v>
      </c>
      <c r="S135" s="5">
        <v>41162</v>
      </c>
    </row>
    <row r="136" spans="1:19" x14ac:dyDescent="0.3">
      <c r="A136" s="11" t="s">
        <v>80</v>
      </c>
      <c r="B136" s="10" t="s">
        <v>88</v>
      </c>
      <c r="C136" s="9">
        <v>142535</v>
      </c>
      <c r="D136" s="8">
        <v>13108</v>
      </c>
      <c r="E136" s="8">
        <v>10025</v>
      </c>
      <c r="F136" s="7">
        <f t="shared" si="8"/>
        <v>0.76480012206286241</v>
      </c>
      <c r="G136" s="7" t="str">
        <f t="shared" si="9"/>
        <v>GOOD</v>
      </c>
      <c r="H136" s="6">
        <v>1.8</v>
      </c>
      <c r="I136" s="6">
        <v>120</v>
      </c>
      <c r="J136" s="6" t="str" cm="1">
        <f t="array" ref="J136">_xlfn.IFS(I136&gt;299,"High HP",I136&gt;99,"Medium HP",I136&lt;100,"Low HP")</f>
        <v>Medium HP</v>
      </c>
      <c r="K136" s="6" t="s">
        <v>63</v>
      </c>
      <c r="L136" s="6">
        <v>33</v>
      </c>
      <c r="M136" s="6">
        <v>47.96897242</v>
      </c>
      <c r="N136" s="6">
        <v>97</v>
      </c>
      <c r="O136" s="6">
        <v>66.7</v>
      </c>
      <c r="P136" s="6">
        <v>174</v>
      </c>
      <c r="Q136" s="6">
        <v>2.42</v>
      </c>
      <c r="R136" s="6">
        <v>13.2</v>
      </c>
      <c r="S136" s="5">
        <v>40644</v>
      </c>
    </row>
    <row r="137" spans="1:19" x14ac:dyDescent="0.3">
      <c r="A137" s="11" t="s">
        <v>80</v>
      </c>
      <c r="B137" s="10" t="s">
        <v>87</v>
      </c>
      <c r="C137" s="9">
        <v>247994</v>
      </c>
      <c r="D137" s="8">
        <v>17518</v>
      </c>
      <c r="E137" s="8">
        <v>13245</v>
      </c>
      <c r="F137" s="7">
        <f t="shared" si="8"/>
        <v>0.75607946112569924</v>
      </c>
      <c r="G137" s="7" t="str">
        <f t="shared" si="9"/>
        <v>GOOD</v>
      </c>
      <c r="H137" s="6">
        <v>2.2000000000000002</v>
      </c>
      <c r="I137" s="6">
        <v>133</v>
      </c>
      <c r="J137" s="6" t="str" cm="1">
        <f t="array" ref="J137">_xlfn.IFS(I137&gt;299,"High HP",I137&gt;99,"Medium HP",I137&lt;100,"Low HP")</f>
        <v>Medium HP</v>
      </c>
      <c r="K137" s="6" t="s">
        <v>63</v>
      </c>
      <c r="L137" s="6">
        <v>27</v>
      </c>
      <c r="M137" s="6">
        <v>54.372419649999998</v>
      </c>
      <c r="N137" s="6">
        <v>105.2</v>
      </c>
      <c r="O137" s="6">
        <v>70.099999999999994</v>
      </c>
      <c r="P137" s="6">
        <v>188.5</v>
      </c>
      <c r="Q137" s="6">
        <v>2.9980000000000002</v>
      </c>
      <c r="R137" s="6">
        <v>18.5</v>
      </c>
      <c r="S137" s="5">
        <v>40584</v>
      </c>
    </row>
    <row r="138" spans="1:19" x14ac:dyDescent="0.3">
      <c r="A138" s="11" t="s">
        <v>80</v>
      </c>
      <c r="B138" s="10" t="s">
        <v>86</v>
      </c>
      <c r="C138" s="9">
        <v>63849</v>
      </c>
      <c r="D138" s="8">
        <v>25545</v>
      </c>
      <c r="E138" s="8">
        <v>18140</v>
      </c>
      <c r="F138" s="7">
        <f t="shared" si="8"/>
        <v>0.71011939714229788</v>
      </c>
      <c r="G138" s="7" t="str">
        <f t="shared" si="9"/>
        <v>GOOD</v>
      </c>
      <c r="H138" s="6">
        <v>3</v>
      </c>
      <c r="I138" s="6">
        <v>210</v>
      </c>
      <c r="J138" s="6" t="str" cm="1">
        <f t="array" ref="J138">_xlfn.IFS(I138&gt;299,"High HP",I138&gt;99,"Medium HP",I138&lt;100,"Low HP")</f>
        <v>Medium HP</v>
      </c>
      <c r="K138" s="6" t="s">
        <v>63</v>
      </c>
      <c r="L138" s="6">
        <v>26</v>
      </c>
      <c r="M138" s="6">
        <v>84.911898260000001</v>
      </c>
      <c r="N138" s="6">
        <v>107.1</v>
      </c>
      <c r="O138" s="6">
        <v>71.7</v>
      </c>
      <c r="P138" s="6">
        <v>191.9</v>
      </c>
      <c r="Q138" s="6">
        <v>3.4169999999999998</v>
      </c>
      <c r="R138" s="6">
        <v>18.5</v>
      </c>
      <c r="S138" s="5">
        <v>40786</v>
      </c>
    </row>
    <row r="139" spans="1:19" x14ac:dyDescent="0.3">
      <c r="A139" s="11" t="s">
        <v>80</v>
      </c>
      <c r="B139" s="10" t="s">
        <v>85</v>
      </c>
      <c r="C139" s="9">
        <v>33269</v>
      </c>
      <c r="D139" s="8">
        <v>16875</v>
      </c>
      <c r="E139" s="8">
        <v>15445</v>
      </c>
      <c r="F139" s="7">
        <f t="shared" si="8"/>
        <v>0.91525925925925922</v>
      </c>
      <c r="G139" s="7" t="str">
        <f t="shared" si="9"/>
        <v>GOOD</v>
      </c>
      <c r="H139" s="6">
        <v>1.8</v>
      </c>
      <c r="I139" s="6">
        <v>140</v>
      </c>
      <c r="J139" s="6" t="str" cm="1">
        <f t="array" ref="J139">_xlfn.IFS(I139&gt;299,"High HP",I139&gt;99,"Medium HP",I139&lt;100,"Low HP")</f>
        <v>Medium HP</v>
      </c>
      <c r="K139" s="6" t="s">
        <v>63</v>
      </c>
      <c r="L139" s="6">
        <v>31</v>
      </c>
      <c r="M139" s="6">
        <v>56.496030339999997</v>
      </c>
      <c r="N139" s="6">
        <v>102.4</v>
      </c>
      <c r="O139" s="6">
        <v>68.3</v>
      </c>
      <c r="P139" s="6">
        <v>170.5</v>
      </c>
      <c r="Q139" s="6">
        <v>2.4249999999999998</v>
      </c>
      <c r="R139" s="6">
        <v>14.5</v>
      </c>
      <c r="S139" s="5">
        <v>41272</v>
      </c>
    </row>
    <row r="140" spans="1:19" x14ac:dyDescent="0.3">
      <c r="A140" s="11" t="s">
        <v>80</v>
      </c>
      <c r="B140" s="10" t="s">
        <v>84</v>
      </c>
      <c r="C140" s="9">
        <v>84087</v>
      </c>
      <c r="D140" s="8">
        <v>11528</v>
      </c>
      <c r="E140" s="8">
        <v>9575</v>
      </c>
      <c r="F140" s="7">
        <f t="shared" si="8"/>
        <v>0.83058639833448988</v>
      </c>
      <c r="G140" s="7" t="str">
        <f t="shared" si="9"/>
        <v>GOOD</v>
      </c>
      <c r="H140" s="6">
        <v>2.4</v>
      </c>
      <c r="I140" s="6">
        <v>142</v>
      </c>
      <c r="J140" s="6" t="str" cm="1">
        <f t="array" ref="J140">_xlfn.IFS(I140&gt;299,"High HP",I140&gt;99,"Medium HP",I140&lt;100,"Low HP")</f>
        <v>Medium HP</v>
      </c>
      <c r="K140" s="6" t="s">
        <v>78</v>
      </c>
      <c r="L140" s="6">
        <v>23</v>
      </c>
      <c r="M140" s="6">
        <v>55.297116580000001</v>
      </c>
      <c r="N140" s="6">
        <v>103.3</v>
      </c>
      <c r="O140" s="6">
        <v>66.5</v>
      </c>
      <c r="P140" s="6">
        <v>178.7</v>
      </c>
      <c r="Q140" s="6">
        <v>2.58</v>
      </c>
      <c r="R140" s="6">
        <v>15.1</v>
      </c>
      <c r="S140" s="5">
        <v>40756</v>
      </c>
    </row>
    <row r="141" spans="1:19" x14ac:dyDescent="0.3">
      <c r="A141" s="11" t="s">
        <v>80</v>
      </c>
      <c r="B141" s="10" t="s">
        <v>83</v>
      </c>
      <c r="C141" s="9">
        <v>65119</v>
      </c>
      <c r="D141" s="8">
        <v>22368</v>
      </c>
      <c r="E141" s="8">
        <v>18689</v>
      </c>
      <c r="F141" s="7">
        <f t="shared" si="8"/>
        <v>0.83552396280400576</v>
      </c>
      <c r="G141" s="7" t="str">
        <f t="shared" si="9"/>
        <v>GOOD</v>
      </c>
      <c r="H141" s="6">
        <v>3</v>
      </c>
      <c r="I141" s="6">
        <v>194</v>
      </c>
      <c r="J141" s="6" t="str" cm="1">
        <f t="array" ref="J141">_xlfn.IFS(I141&gt;299,"High HP",I141&gt;99,"Medium HP",I141&lt;100,"Low HP")</f>
        <v>Medium HP</v>
      </c>
      <c r="K141" s="6" t="s">
        <v>78</v>
      </c>
      <c r="L141" s="6">
        <v>22</v>
      </c>
      <c r="M141" s="6">
        <v>78.027219470000006</v>
      </c>
      <c r="N141" s="6">
        <v>114.2</v>
      </c>
      <c r="O141" s="6">
        <v>73.400000000000006</v>
      </c>
      <c r="P141" s="6">
        <v>193.5</v>
      </c>
      <c r="Q141" s="6">
        <v>3.7589999999999999</v>
      </c>
      <c r="R141" s="6">
        <v>20.9</v>
      </c>
      <c r="S141" s="5">
        <v>41187</v>
      </c>
    </row>
    <row r="142" spans="1:19" x14ac:dyDescent="0.3">
      <c r="A142" s="11" t="s">
        <v>80</v>
      </c>
      <c r="B142" s="10" t="s">
        <v>82</v>
      </c>
      <c r="C142" s="9">
        <v>25106</v>
      </c>
      <c r="D142" s="8">
        <v>16888</v>
      </c>
      <c r="E142" s="8">
        <v>13325</v>
      </c>
      <c r="F142" s="7">
        <f t="shared" si="8"/>
        <v>0.78902179062055899</v>
      </c>
      <c r="G142" s="7" t="str">
        <f t="shared" si="9"/>
        <v>GOOD</v>
      </c>
      <c r="H142" s="6">
        <v>2</v>
      </c>
      <c r="I142" s="6">
        <v>127</v>
      </c>
      <c r="J142" s="6" t="str" cm="1">
        <f t="array" ref="J142">_xlfn.IFS(I142&gt;299,"High HP",I142&gt;99,"Medium HP",I142&lt;100,"Low HP")</f>
        <v>Medium HP</v>
      </c>
      <c r="K142" s="6" t="s">
        <v>78</v>
      </c>
      <c r="L142" s="6">
        <v>27</v>
      </c>
      <c r="M142" s="6">
        <v>51.955108869999997</v>
      </c>
      <c r="N142" s="6">
        <v>94.9</v>
      </c>
      <c r="O142" s="6">
        <v>66.7</v>
      </c>
      <c r="P142" s="6">
        <v>163.80000000000001</v>
      </c>
      <c r="Q142" s="6">
        <v>2.6680000000000001</v>
      </c>
      <c r="R142" s="6">
        <v>15.3</v>
      </c>
      <c r="S142" s="5">
        <v>40669</v>
      </c>
    </row>
    <row r="143" spans="1:19" x14ac:dyDescent="0.3">
      <c r="A143" s="11" t="s">
        <v>80</v>
      </c>
      <c r="B143" s="10" t="s">
        <v>81</v>
      </c>
      <c r="C143" s="9">
        <v>68411</v>
      </c>
      <c r="D143" s="8">
        <v>22288</v>
      </c>
      <c r="E143" s="8">
        <v>19425</v>
      </c>
      <c r="F143" s="7">
        <f t="shared" si="8"/>
        <v>0.87154522613065322</v>
      </c>
      <c r="G143" s="7" t="str">
        <f t="shared" si="9"/>
        <v>GOOD</v>
      </c>
      <c r="H143" s="6">
        <v>2.7</v>
      </c>
      <c r="I143" s="6">
        <v>150</v>
      </c>
      <c r="J143" s="6" t="str" cm="1">
        <f t="array" ref="J143">_xlfn.IFS(I143&gt;299,"High HP",I143&gt;99,"Medium HP",I143&lt;100,"Low HP")</f>
        <v>Medium HP</v>
      </c>
      <c r="K143" s="6" t="s">
        <v>78</v>
      </c>
      <c r="L143" s="6">
        <v>23</v>
      </c>
      <c r="M143" s="6">
        <v>62.35557713</v>
      </c>
      <c r="N143" s="6">
        <v>105.3</v>
      </c>
      <c r="O143" s="6">
        <v>66.5</v>
      </c>
      <c r="P143" s="6">
        <v>183.3</v>
      </c>
      <c r="Q143" s="6">
        <v>3.44</v>
      </c>
      <c r="R143" s="6">
        <v>18.5</v>
      </c>
      <c r="S143" s="5">
        <v>40609</v>
      </c>
    </row>
    <row r="144" spans="1:19" x14ac:dyDescent="0.3">
      <c r="A144" s="11" t="s">
        <v>80</v>
      </c>
      <c r="B144" s="10" t="s">
        <v>79</v>
      </c>
      <c r="C144" s="9">
        <v>9835</v>
      </c>
      <c r="D144" s="8">
        <v>51728</v>
      </c>
      <c r="E144" s="8">
        <v>34080</v>
      </c>
      <c r="F144" s="7">
        <f t="shared" si="8"/>
        <v>0.65883080729972165</v>
      </c>
      <c r="G144" s="7" t="str">
        <f t="shared" si="9"/>
        <v>POOR</v>
      </c>
      <c r="H144" s="6">
        <v>4.7</v>
      </c>
      <c r="I144" s="6">
        <v>230</v>
      </c>
      <c r="J144" s="6" t="str" cm="1">
        <f t="array" ref="J144">_xlfn.IFS(I144&gt;299,"High HP",I144&gt;99,"Medium HP",I144&lt;100,"Low HP")</f>
        <v>Medium HP</v>
      </c>
      <c r="K144" s="6" t="s">
        <v>78</v>
      </c>
      <c r="L144" s="6">
        <v>15</v>
      </c>
      <c r="M144" s="6">
        <v>102.5289842</v>
      </c>
      <c r="N144" s="6">
        <v>112.2</v>
      </c>
      <c r="O144" s="6">
        <v>76.400000000000006</v>
      </c>
      <c r="P144" s="6">
        <v>192.5</v>
      </c>
      <c r="Q144" s="6">
        <v>5.1150000000000002</v>
      </c>
      <c r="R144" s="6">
        <v>25.4</v>
      </c>
      <c r="S144" s="5">
        <v>40811</v>
      </c>
    </row>
    <row r="145" spans="1:19" x14ac:dyDescent="0.3">
      <c r="A145" s="11" t="s">
        <v>72</v>
      </c>
      <c r="B145" s="10" t="s">
        <v>77</v>
      </c>
      <c r="C145" s="9">
        <v>9761</v>
      </c>
      <c r="D145" s="8">
        <v>14900</v>
      </c>
      <c r="E145" s="8">
        <v>11425</v>
      </c>
      <c r="F145" s="7">
        <f t="shared" si="8"/>
        <v>0.76677852348993292</v>
      </c>
      <c r="G145" s="7" t="str">
        <f t="shared" si="9"/>
        <v>GOOD</v>
      </c>
      <c r="H145" s="6">
        <v>2</v>
      </c>
      <c r="I145" s="6">
        <v>115</v>
      </c>
      <c r="J145" s="6" t="str" cm="1">
        <f t="array" ref="J145">_xlfn.IFS(I145&gt;299,"High HP",I145&gt;99,"Medium HP",I145&lt;100,"Low HP")</f>
        <v>Medium HP</v>
      </c>
      <c r="K145" s="6" t="s">
        <v>63</v>
      </c>
      <c r="L145" s="6">
        <v>26</v>
      </c>
      <c r="M145" s="6">
        <v>46.943876760000002</v>
      </c>
      <c r="N145" s="6">
        <v>98.9</v>
      </c>
      <c r="O145" s="6">
        <v>68.3</v>
      </c>
      <c r="P145" s="6">
        <v>163.30000000000001</v>
      </c>
      <c r="Q145" s="6">
        <v>2.7669999999999999</v>
      </c>
      <c r="R145" s="6">
        <v>14.5</v>
      </c>
      <c r="S145" s="5">
        <v>40567</v>
      </c>
    </row>
    <row r="146" spans="1:19" x14ac:dyDescent="0.3">
      <c r="A146" s="11" t="s">
        <v>72</v>
      </c>
      <c r="B146" s="10" t="s">
        <v>76</v>
      </c>
      <c r="C146" s="9">
        <v>83721</v>
      </c>
      <c r="D146" s="8">
        <v>16700</v>
      </c>
      <c r="E146" s="8">
        <v>13240</v>
      </c>
      <c r="F146" s="7">
        <f t="shared" si="8"/>
        <v>0.792814371257485</v>
      </c>
      <c r="G146" s="7" t="str">
        <f t="shared" si="9"/>
        <v>GOOD</v>
      </c>
      <c r="H146" s="6">
        <v>2</v>
      </c>
      <c r="I146" s="6">
        <v>115</v>
      </c>
      <c r="J146" s="6" t="str" cm="1">
        <f t="array" ref="J146">_xlfn.IFS(I146&gt;299,"High HP",I146&gt;99,"Medium HP",I146&lt;100,"Low HP")</f>
        <v>Medium HP</v>
      </c>
      <c r="K146" s="6" t="s">
        <v>63</v>
      </c>
      <c r="L146" s="6">
        <v>26</v>
      </c>
      <c r="M146" s="6">
        <v>47.638236659999997</v>
      </c>
      <c r="N146" s="6">
        <v>98.9</v>
      </c>
      <c r="O146" s="6">
        <v>68.3</v>
      </c>
      <c r="P146" s="6">
        <v>172.3</v>
      </c>
      <c r="Q146" s="6">
        <v>2.8530000000000002</v>
      </c>
      <c r="R146" s="6">
        <v>14.5</v>
      </c>
      <c r="S146" s="5">
        <v>40782</v>
      </c>
    </row>
    <row r="147" spans="1:19" x14ac:dyDescent="0.3">
      <c r="A147" s="11" t="s">
        <v>72</v>
      </c>
      <c r="B147" s="10" t="s">
        <v>75</v>
      </c>
      <c r="C147" s="9">
        <v>51102</v>
      </c>
      <c r="D147" s="8">
        <v>21200</v>
      </c>
      <c r="E147" s="8">
        <v>16725</v>
      </c>
      <c r="F147" s="7">
        <f t="shared" si="8"/>
        <v>0.78891509433962259</v>
      </c>
      <c r="G147" s="7" t="str">
        <f t="shared" si="9"/>
        <v>GOOD</v>
      </c>
      <c r="H147" s="6">
        <v>1.8</v>
      </c>
      <c r="I147" s="6">
        <v>150</v>
      </c>
      <c r="J147" s="6" t="str" cm="1">
        <f t="array" ref="J147">_xlfn.IFS(I147&gt;299,"High HP",I147&gt;99,"Medium HP",I147&lt;100,"Low HP")</f>
        <v>Medium HP</v>
      </c>
      <c r="K147" s="6" t="s">
        <v>63</v>
      </c>
      <c r="L147" s="6">
        <v>27</v>
      </c>
      <c r="M147" s="6">
        <v>61.701381359999999</v>
      </c>
      <c r="N147" s="6">
        <v>106.4</v>
      </c>
      <c r="O147" s="6">
        <v>68.5</v>
      </c>
      <c r="P147" s="6">
        <v>184.1</v>
      </c>
      <c r="Q147" s="6">
        <v>3.0430000000000001</v>
      </c>
      <c r="R147" s="6">
        <v>16.399999999999999</v>
      </c>
      <c r="S147" s="5">
        <v>41212</v>
      </c>
    </row>
    <row r="148" spans="1:19" x14ac:dyDescent="0.3">
      <c r="A148" s="11" t="s">
        <v>72</v>
      </c>
      <c r="B148" s="10" t="s">
        <v>74</v>
      </c>
      <c r="C148" s="9">
        <v>9569</v>
      </c>
      <c r="D148" s="8">
        <v>19990</v>
      </c>
      <c r="E148" s="8">
        <v>16575</v>
      </c>
      <c r="F148" s="7">
        <f t="shared" si="8"/>
        <v>0.82916458229114554</v>
      </c>
      <c r="G148" s="7" t="str">
        <f t="shared" si="9"/>
        <v>GOOD</v>
      </c>
      <c r="H148" s="6">
        <v>2</v>
      </c>
      <c r="I148" s="6">
        <v>115</v>
      </c>
      <c r="J148" s="6" t="str" cm="1">
        <f t="array" ref="J148">_xlfn.IFS(I148&gt;299,"High HP",I148&gt;99,"Medium HP",I148&lt;100,"Low HP")</f>
        <v>Medium HP</v>
      </c>
      <c r="K148" s="6" t="s">
        <v>63</v>
      </c>
      <c r="L148" s="6">
        <v>26</v>
      </c>
      <c r="M148" s="6">
        <v>48.907372250000002</v>
      </c>
      <c r="N148" s="6">
        <v>97.4</v>
      </c>
      <c r="O148" s="6">
        <v>66.7</v>
      </c>
      <c r="P148" s="6">
        <v>160.4</v>
      </c>
      <c r="Q148" s="6">
        <v>3.0790000000000002</v>
      </c>
      <c r="R148" s="6">
        <v>13.7</v>
      </c>
      <c r="S148" s="5">
        <v>40694</v>
      </c>
    </row>
    <row r="149" spans="1:19" x14ac:dyDescent="0.3">
      <c r="A149" s="11" t="s">
        <v>72</v>
      </c>
      <c r="B149" s="10" t="s">
        <v>73</v>
      </c>
      <c r="C149" s="9">
        <v>5596</v>
      </c>
      <c r="D149" s="8">
        <v>17500</v>
      </c>
      <c r="E149" s="8">
        <v>13760</v>
      </c>
      <c r="F149" s="7">
        <f t="shared" si="8"/>
        <v>0.78628571428571425</v>
      </c>
      <c r="G149" s="7" t="str">
        <f t="shared" si="9"/>
        <v>GOOD</v>
      </c>
      <c r="H149" s="6">
        <v>2</v>
      </c>
      <c r="I149" s="6">
        <v>115</v>
      </c>
      <c r="J149" s="6" t="str" cm="1">
        <f t="array" ref="J149">_xlfn.IFS(I149&gt;299,"High HP",I149&gt;99,"Medium HP",I149&lt;100,"Low HP")</f>
        <v>Medium HP</v>
      </c>
      <c r="K149" s="6" t="s">
        <v>63</v>
      </c>
      <c r="L149" s="6">
        <v>26</v>
      </c>
      <c r="M149" s="6">
        <v>47.946841059999997</v>
      </c>
      <c r="N149" s="6">
        <v>98.9</v>
      </c>
      <c r="O149" s="6">
        <v>68.3</v>
      </c>
      <c r="P149" s="6">
        <v>163.30000000000001</v>
      </c>
      <c r="Q149" s="6">
        <v>2.762</v>
      </c>
      <c r="R149" s="6">
        <v>14.6</v>
      </c>
      <c r="S149" s="5">
        <v>40634</v>
      </c>
    </row>
    <row r="150" spans="1:19" x14ac:dyDescent="0.3">
      <c r="A150" s="11" t="s">
        <v>72</v>
      </c>
      <c r="B150" s="10" t="s">
        <v>71</v>
      </c>
      <c r="C150" s="9">
        <v>49463</v>
      </c>
      <c r="D150" s="8">
        <v>15900</v>
      </c>
      <c r="E150" s="8">
        <v>11986</v>
      </c>
      <c r="F150" s="7">
        <f t="shared" si="8"/>
        <v>0.75383647798742137</v>
      </c>
      <c r="G150" s="7" t="str">
        <f t="shared" si="9"/>
        <v>GOOD</v>
      </c>
      <c r="H150" s="6">
        <v>2</v>
      </c>
      <c r="I150" s="6">
        <v>115</v>
      </c>
      <c r="J150" s="6" t="str" cm="1">
        <f t="array" ref="J150">_xlfn.IFS(I150&gt;299,"High HP",I150&gt;99,"Medium HP",I150&lt;100,"Low HP")</f>
        <v>Medium HP</v>
      </c>
      <c r="K150" s="6" t="s">
        <v>63</v>
      </c>
      <c r="L150" s="6">
        <v>26</v>
      </c>
      <c r="M150" s="6">
        <v>47.329632259999997</v>
      </c>
      <c r="N150" s="6">
        <v>98.9</v>
      </c>
      <c r="O150" s="6">
        <v>67.900000000000006</v>
      </c>
      <c r="P150" s="6">
        <v>161.1</v>
      </c>
      <c r="Q150" s="6">
        <v>2.7690000000000001</v>
      </c>
      <c r="R150" s="6">
        <v>14.5</v>
      </c>
      <c r="S150" s="5">
        <v>40836</v>
      </c>
    </row>
    <row r="151" spans="1:19" x14ac:dyDescent="0.3">
      <c r="A151" s="11" t="s">
        <v>65</v>
      </c>
      <c r="B151" s="10" t="s">
        <v>70</v>
      </c>
      <c r="C151" s="9">
        <v>16957</v>
      </c>
      <c r="D151" s="8">
        <v>23400</v>
      </c>
      <c r="E151" s="8">
        <v>14334</v>
      </c>
      <c r="F151" s="7">
        <f t="shared" si="8"/>
        <v>0.61256410256410254</v>
      </c>
      <c r="G151" s="7" t="str">
        <f t="shared" si="9"/>
        <v>POOR</v>
      </c>
      <c r="H151" s="6">
        <v>1.9</v>
      </c>
      <c r="I151" s="6">
        <v>160</v>
      </c>
      <c r="J151" s="6" t="str" cm="1">
        <f t="array" ref="J151">_xlfn.IFS(I151&gt;299,"High HP",I151&gt;99,"Medium HP",I151&lt;100,"Low HP")</f>
        <v>Medium HP</v>
      </c>
      <c r="K151" s="6" t="s">
        <v>63</v>
      </c>
      <c r="L151" s="6">
        <v>25</v>
      </c>
      <c r="M151" s="6">
        <v>66.113056799999995</v>
      </c>
      <c r="N151" s="6">
        <v>100.5</v>
      </c>
      <c r="O151" s="6">
        <v>67.599999999999994</v>
      </c>
      <c r="P151" s="6">
        <v>176.6</v>
      </c>
      <c r="Q151" s="6">
        <v>2.9980000000000002</v>
      </c>
      <c r="R151" s="6">
        <v>15.8</v>
      </c>
      <c r="S151" s="5">
        <v>40592</v>
      </c>
    </row>
    <row r="152" spans="1:19" x14ac:dyDescent="0.3">
      <c r="A152" s="11" t="s">
        <v>65</v>
      </c>
      <c r="B152" s="10" t="s">
        <v>69</v>
      </c>
      <c r="C152" s="9">
        <v>3545</v>
      </c>
      <c r="D152" s="8">
        <v>24400</v>
      </c>
      <c r="E152" s="8">
        <v>15252</v>
      </c>
      <c r="F152" s="7">
        <f t="shared" si="8"/>
        <v>0.62508196721311471</v>
      </c>
      <c r="G152" s="7" t="str">
        <f t="shared" si="9"/>
        <v>POOR</v>
      </c>
      <c r="H152" s="6">
        <v>1.9</v>
      </c>
      <c r="I152" s="6">
        <v>160</v>
      </c>
      <c r="J152" s="6" t="str" cm="1">
        <f t="array" ref="J152">_xlfn.IFS(I152&gt;299,"High HP",I152&gt;99,"Medium HP",I152&lt;100,"Low HP")</f>
        <v>Medium HP</v>
      </c>
      <c r="K152" s="6" t="s">
        <v>63</v>
      </c>
      <c r="L152" s="6">
        <v>25</v>
      </c>
      <c r="M152" s="6">
        <v>66.498812299999997</v>
      </c>
      <c r="N152" s="6">
        <v>100.5</v>
      </c>
      <c r="O152" s="6">
        <v>67.599999999999994</v>
      </c>
      <c r="P152" s="6">
        <v>176.6</v>
      </c>
      <c r="Q152" s="6">
        <v>3.0419999999999998</v>
      </c>
      <c r="R152" s="6">
        <v>15.8</v>
      </c>
      <c r="S152" s="5">
        <v>40807</v>
      </c>
    </row>
    <row r="153" spans="1:19" x14ac:dyDescent="0.3">
      <c r="A153" s="11" t="s">
        <v>65</v>
      </c>
      <c r="B153" s="10" t="s">
        <v>68</v>
      </c>
      <c r="C153" s="9">
        <v>15245</v>
      </c>
      <c r="D153" s="8">
        <v>27500</v>
      </c>
      <c r="E153" s="8">
        <v>18900</v>
      </c>
      <c r="F153" s="7">
        <f t="shared" si="8"/>
        <v>0.68727272727272726</v>
      </c>
      <c r="G153" s="7" t="str">
        <f t="shared" si="9"/>
        <v>POOR</v>
      </c>
      <c r="H153" s="6">
        <v>2.4</v>
      </c>
      <c r="I153" s="6">
        <v>168</v>
      </c>
      <c r="J153" s="6" t="str" cm="1">
        <f t="array" ref="J153">_xlfn.IFS(I153&gt;299,"High HP",I153&gt;99,"Medium HP",I153&lt;100,"Low HP")</f>
        <v>Medium HP</v>
      </c>
      <c r="K153" s="6" t="s">
        <v>63</v>
      </c>
      <c r="L153" s="6">
        <v>25</v>
      </c>
      <c r="M153" s="6">
        <v>70.654495449999999</v>
      </c>
      <c r="N153" s="6">
        <v>104.9</v>
      </c>
      <c r="O153" s="6">
        <v>69.3</v>
      </c>
      <c r="P153" s="6">
        <v>185.9</v>
      </c>
      <c r="Q153" s="6">
        <v>3.2080000000000002</v>
      </c>
      <c r="R153" s="6">
        <v>17.899999999999999</v>
      </c>
      <c r="S153" s="5">
        <v>41237</v>
      </c>
    </row>
    <row r="154" spans="1:19" x14ac:dyDescent="0.3">
      <c r="A154" s="11" t="s">
        <v>65</v>
      </c>
      <c r="B154" s="10" t="s">
        <v>67</v>
      </c>
      <c r="C154" s="9">
        <v>17531</v>
      </c>
      <c r="D154" s="8">
        <v>28800</v>
      </c>
      <c r="E154" s="8">
        <v>20223</v>
      </c>
      <c r="F154" s="7">
        <f t="shared" si="8"/>
        <v>0.70218749999999996</v>
      </c>
      <c r="G154" s="7" t="str">
        <f t="shared" si="9"/>
        <v>GOOD</v>
      </c>
      <c r="H154" s="6">
        <v>2.4</v>
      </c>
      <c r="I154" s="6">
        <v>168</v>
      </c>
      <c r="J154" s="6" t="str" cm="1">
        <f t="array" ref="J154">_xlfn.IFS(I154&gt;299,"High HP",I154&gt;99,"Medium HP",I154&lt;100,"Low HP")</f>
        <v>Medium HP</v>
      </c>
      <c r="K154" s="6" t="s">
        <v>63</v>
      </c>
      <c r="L154" s="6">
        <v>25</v>
      </c>
      <c r="M154" s="6">
        <v>71.1559776</v>
      </c>
      <c r="N154" s="6">
        <v>104.9</v>
      </c>
      <c r="O154" s="6">
        <v>69.3</v>
      </c>
      <c r="P154" s="6">
        <v>186.2</v>
      </c>
      <c r="Q154" s="6">
        <v>3.2589999999999999</v>
      </c>
      <c r="R154" s="6">
        <v>17.899999999999999</v>
      </c>
      <c r="S154" s="5">
        <v>40719</v>
      </c>
    </row>
    <row r="155" spans="1:19" x14ac:dyDescent="0.3">
      <c r="A155" s="11" t="s">
        <v>65</v>
      </c>
      <c r="B155" s="10" t="s">
        <v>66</v>
      </c>
      <c r="C155" s="9">
        <v>3493</v>
      </c>
      <c r="D155" s="8">
        <v>45500</v>
      </c>
      <c r="E155" s="8">
        <v>34175</v>
      </c>
      <c r="F155" s="7">
        <f t="shared" si="8"/>
        <v>0.75109890109890109</v>
      </c>
      <c r="G155" s="7" t="str">
        <f t="shared" si="9"/>
        <v>GOOD</v>
      </c>
      <c r="H155" s="6">
        <v>2.2999999999999998</v>
      </c>
      <c r="I155" s="6">
        <v>236</v>
      </c>
      <c r="J155" s="6" t="str" cm="1">
        <f t="array" ref="J155">_xlfn.IFS(I155&gt;299,"High HP",I155&gt;99,"Medium HP",I155&lt;100,"Low HP")</f>
        <v>Medium HP</v>
      </c>
      <c r="K155" s="6" t="s">
        <v>63</v>
      </c>
      <c r="L155" s="6">
        <v>23</v>
      </c>
      <c r="M155" s="6">
        <v>101.6233572</v>
      </c>
      <c r="N155" s="6">
        <v>104.9</v>
      </c>
      <c r="O155" s="6">
        <v>71.5</v>
      </c>
      <c r="P155" s="6">
        <v>185.7</v>
      </c>
      <c r="Q155" s="6">
        <v>3.601</v>
      </c>
      <c r="R155" s="6">
        <v>18.5</v>
      </c>
      <c r="S155" s="5">
        <v>40659</v>
      </c>
    </row>
    <row r="156" spans="1:19" x14ac:dyDescent="0.3">
      <c r="A156" s="11" t="s">
        <v>65</v>
      </c>
      <c r="B156" s="10" t="s">
        <v>64</v>
      </c>
      <c r="C156" s="9">
        <v>18969</v>
      </c>
      <c r="D156" s="8">
        <v>36000</v>
      </c>
      <c r="E156" s="8">
        <v>26403</v>
      </c>
      <c r="F156" s="7">
        <f t="shared" si="8"/>
        <v>0.73341666666666672</v>
      </c>
      <c r="G156" s="7" t="str">
        <f t="shared" si="9"/>
        <v>GOOD</v>
      </c>
      <c r="H156" s="6">
        <v>2.9</v>
      </c>
      <c r="I156" s="6">
        <v>201</v>
      </c>
      <c r="J156" s="6" t="str" cm="1">
        <f t="array" ref="J156">_xlfn.IFS(I156&gt;299,"High HP",I156&gt;99,"Medium HP",I156&lt;100,"Low HP")</f>
        <v>Medium HP</v>
      </c>
      <c r="K156" s="6" t="s">
        <v>63</v>
      </c>
      <c r="L156" s="6">
        <v>24</v>
      </c>
      <c r="M156" s="6">
        <v>85.735654510000003</v>
      </c>
      <c r="N156" s="6">
        <v>109.9</v>
      </c>
      <c r="O156" s="6">
        <v>72.099999999999994</v>
      </c>
      <c r="P156" s="6">
        <v>189.8</v>
      </c>
      <c r="Q156" s="6">
        <v>3.6</v>
      </c>
      <c r="R156" s="6">
        <v>21.1</v>
      </c>
      <c r="S156" s="5">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5"/>
  <sheetViews>
    <sheetView topLeftCell="A27" workbookViewId="0">
      <selection activeCell="O75" sqref="O75"/>
    </sheetView>
  </sheetViews>
  <sheetFormatPr defaultRowHeight="14.4" x14ac:dyDescent="0.3"/>
  <cols>
    <col min="1" max="1" width="13.109375" bestFit="1" customWidth="1"/>
    <col min="2" max="2" width="16.5546875" bestFit="1" customWidth="1"/>
    <col min="3" max="3" width="16.6640625" bestFit="1" customWidth="1"/>
  </cols>
  <sheetData>
    <row r="1" spans="1:3" x14ac:dyDescent="0.3">
      <c r="A1" s="2" t="s">
        <v>54</v>
      </c>
      <c r="B1" s="15" t="s">
        <v>269</v>
      </c>
      <c r="C1" s="15" t="s">
        <v>268</v>
      </c>
    </row>
    <row r="2" spans="1:3" x14ac:dyDescent="0.3">
      <c r="A2" s="3" t="s">
        <v>242</v>
      </c>
      <c r="B2" s="15">
        <v>28270</v>
      </c>
      <c r="C2" s="15">
        <v>39980</v>
      </c>
    </row>
    <row r="3" spans="1:3" x14ac:dyDescent="0.3">
      <c r="A3" s="3" t="s">
        <v>238</v>
      </c>
      <c r="B3" s="15">
        <v>29766.666666666668</v>
      </c>
      <c r="C3" s="15">
        <v>33096.666666666664</v>
      </c>
    </row>
    <row r="4" spans="1:3" x14ac:dyDescent="0.3">
      <c r="A4" s="3" t="s">
        <v>133</v>
      </c>
      <c r="B4" s="15">
        <v>39876.555555555555</v>
      </c>
      <c r="C4" s="15">
        <v>52916.666666666664</v>
      </c>
    </row>
    <row r="5" spans="1:3" x14ac:dyDescent="0.3">
      <c r="A5" s="3" t="s">
        <v>102</v>
      </c>
      <c r="B5" s="15">
        <v>56475</v>
      </c>
      <c r="C5" s="15">
        <v>62473.333333333336</v>
      </c>
    </row>
    <row r="6" spans="1:3" x14ac:dyDescent="0.3">
      <c r="A6" s="3" t="s">
        <v>72</v>
      </c>
      <c r="B6" s="15">
        <v>13951.833333333334</v>
      </c>
      <c r="C6" s="15">
        <v>17698.333333333332</v>
      </c>
    </row>
    <row r="7" spans="1:3" x14ac:dyDescent="0.3">
      <c r="A7" s="3" t="s">
        <v>55</v>
      </c>
      <c r="B7" s="15">
        <v>32755.625</v>
      </c>
      <c r="C7" s="15">
        <v>41212.083333333336</v>
      </c>
    </row>
    <row r="24" spans="1:2" x14ac:dyDescent="0.3">
      <c r="A24" s="2" t="s">
        <v>54</v>
      </c>
      <c r="B24" t="s">
        <v>270</v>
      </c>
    </row>
    <row r="25" spans="1:2" x14ac:dyDescent="0.3">
      <c r="A25" s="3" t="s">
        <v>81</v>
      </c>
      <c r="B25">
        <v>0.87154522613065322</v>
      </c>
    </row>
    <row r="26" spans="1:2" x14ac:dyDescent="0.3">
      <c r="A26" s="3" t="s">
        <v>86</v>
      </c>
      <c r="B26">
        <v>0.71011939714229788</v>
      </c>
    </row>
    <row r="27" spans="1:2" x14ac:dyDescent="0.3">
      <c r="A27" s="3" t="s">
        <v>87</v>
      </c>
      <c r="B27">
        <v>0.75607946112569924</v>
      </c>
    </row>
    <row r="28" spans="1:2" x14ac:dyDescent="0.3">
      <c r="A28" s="3" t="s">
        <v>85</v>
      </c>
      <c r="B28">
        <v>0.91525925925925922</v>
      </c>
    </row>
    <row r="29" spans="1:2" x14ac:dyDescent="0.3">
      <c r="A29" s="3" t="s">
        <v>88</v>
      </c>
      <c r="B29">
        <v>0.76480012206286241</v>
      </c>
    </row>
    <row r="30" spans="1:2" x14ac:dyDescent="0.3">
      <c r="A30" s="3" t="s">
        <v>79</v>
      </c>
      <c r="B30">
        <v>0.65883080729972165</v>
      </c>
    </row>
    <row r="31" spans="1:2" x14ac:dyDescent="0.3">
      <c r="A31" s="3" t="s">
        <v>82</v>
      </c>
      <c r="B31">
        <v>0.78902179062055899</v>
      </c>
    </row>
    <row r="32" spans="1:2" x14ac:dyDescent="0.3">
      <c r="A32" s="3" t="s">
        <v>83</v>
      </c>
      <c r="B32">
        <v>0.83552396280400576</v>
      </c>
    </row>
    <row r="33" spans="1:2" x14ac:dyDescent="0.3">
      <c r="A33" s="3" t="s">
        <v>84</v>
      </c>
      <c r="B33">
        <v>0.83058639833448988</v>
      </c>
    </row>
    <row r="34" spans="1:2" x14ac:dyDescent="0.3">
      <c r="A34" s="3" t="s">
        <v>55</v>
      </c>
      <c r="B34">
        <v>7.1317664247795483</v>
      </c>
    </row>
    <row r="42" spans="1:2" x14ac:dyDescent="0.3">
      <c r="A42" s="2" t="s">
        <v>54</v>
      </c>
      <c r="B42" t="s">
        <v>271</v>
      </c>
    </row>
    <row r="43" spans="1:2" x14ac:dyDescent="0.3">
      <c r="A43" s="3" t="s">
        <v>81</v>
      </c>
      <c r="B43">
        <v>68411</v>
      </c>
    </row>
    <row r="44" spans="1:2" x14ac:dyDescent="0.3">
      <c r="A44" s="3" t="s">
        <v>86</v>
      </c>
      <c r="B44">
        <v>63849</v>
      </c>
    </row>
    <row r="45" spans="1:2" x14ac:dyDescent="0.3">
      <c r="A45" s="3" t="s">
        <v>87</v>
      </c>
      <c r="B45">
        <v>247994</v>
      </c>
    </row>
    <row r="46" spans="1:2" x14ac:dyDescent="0.3">
      <c r="A46" s="3" t="s">
        <v>85</v>
      </c>
      <c r="B46">
        <v>33269</v>
      </c>
    </row>
    <row r="47" spans="1:2" x14ac:dyDescent="0.3">
      <c r="A47" s="3" t="s">
        <v>88</v>
      </c>
      <c r="B47">
        <v>142535</v>
      </c>
    </row>
    <row r="48" spans="1:2" x14ac:dyDescent="0.3">
      <c r="A48" s="3" t="s">
        <v>79</v>
      </c>
      <c r="B48">
        <v>9835</v>
      </c>
    </row>
    <row r="49" spans="1:2" x14ac:dyDescent="0.3">
      <c r="A49" s="3" t="s">
        <v>82</v>
      </c>
      <c r="B49">
        <v>25106</v>
      </c>
    </row>
    <row r="50" spans="1:2" x14ac:dyDescent="0.3">
      <c r="A50" s="3" t="s">
        <v>83</v>
      </c>
      <c r="B50">
        <v>65119</v>
      </c>
    </row>
    <row r="51" spans="1:2" x14ac:dyDescent="0.3">
      <c r="A51" s="3" t="s">
        <v>84</v>
      </c>
      <c r="B51">
        <v>84087</v>
      </c>
    </row>
    <row r="52" spans="1:2" x14ac:dyDescent="0.3">
      <c r="A52" s="3" t="s">
        <v>55</v>
      </c>
      <c r="B52">
        <v>740205</v>
      </c>
    </row>
    <row r="65" spans="1:2" x14ac:dyDescent="0.3">
      <c r="A65" s="2" t="s">
        <v>54</v>
      </c>
      <c r="B65" t="s">
        <v>272</v>
      </c>
    </row>
    <row r="66" spans="1:2" x14ac:dyDescent="0.3">
      <c r="A66" s="3" t="s">
        <v>81</v>
      </c>
      <c r="B66">
        <v>62.35557713</v>
      </c>
    </row>
    <row r="67" spans="1:2" x14ac:dyDescent="0.3">
      <c r="A67" s="3" t="s">
        <v>86</v>
      </c>
      <c r="B67">
        <v>84.911898260000001</v>
      </c>
    </row>
    <row r="68" spans="1:2" x14ac:dyDescent="0.3">
      <c r="A68" s="3" t="s">
        <v>87</v>
      </c>
      <c r="B68">
        <v>54.372419649999998</v>
      </c>
    </row>
    <row r="69" spans="1:2" x14ac:dyDescent="0.3">
      <c r="A69" s="3" t="s">
        <v>85</v>
      </c>
      <c r="B69">
        <v>56.496030339999997</v>
      </c>
    </row>
    <row r="70" spans="1:2" x14ac:dyDescent="0.3">
      <c r="A70" s="3" t="s">
        <v>88</v>
      </c>
      <c r="B70">
        <v>47.96897242</v>
      </c>
    </row>
    <row r="71" spans="1:2" x14ac:dyDescent="0.3">
      <c r="A71" s="3" t="s">
        <v>79</v>
      </c>
      <c r="B71">
        <v>102.5289842</v>
      </c>
    </row>
    <row r="72" spans="1:2" x14ac:dyDescent="0.3">
      <c r="A72" s="3" t="s">
        <v>82</v>
      </c>
      <c r="B72">
        <v>51.955108869999997</v>
      </c>
    </row>
    <row r="73" spans="1:2" x14ac:dyDescent="0.3">
      <c r="A73" s="3" t="s">
        <v>83</v>
      </c>
      <c r="B73">
        <v>78.027219470000006</v>
      </c>
    </row>
    <row r="74" spans="1:2" x14ac:dyDescent="0.3">
      <c r="A74" s="3" t="s">
        <v>84</v>
      </c>
      <c r="B74">
        <v>55.297116580000001</v>
      </c>
    </row>
    <row r="75" spans="1:2" x14ac:dyDescent="0.3">
      <c r="A75" s="3" t="s">
        <v>55</v>
      </c>
      <c r="B75">
        <v>593.91332691999992</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opLeftCell="A4" workbookViewId="0">
      <selection activeCell="W10" sqref="W1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8"/>
  <sheetViews>
    <sheetView tabSelected="1" zoomScaleNormal="100" workbookViewId="0">
      <selection activeCell="E13" sqref="E13"/>
    </sheetView>
  </sheetViews>
  <sheetFormatPr defaultRowHeight="14.4" x14ac:dyDescent="0.3"/>
  <cols>
    <col min="9" max="9" width="18.6640625" customWidth="1"/>
  </cols>
  <sheetData>
    <row r="2" spans="1:9" x14ac:dyDescent="0.3">
      <c r="I2" s="19" t="s">
        <v>285</v>
      </c>
    </row>
    <row r="4" spans="1:9" x14ac:dyDescent="0.3">
      <c r="A4" t="s">
        <v>284</v>
      </c>
    </row>
    <row r="8" spans="1:9" x14ac:dyDescent="0.3">
      <c r="C8" t="s">
        <v>283</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1"/>
  <sheetViews>
    <sheetView workbookViewId="0">
      <selection activeCell="D25" sqref="D25"/>
    </sheetView>
  </sheetViews>
  <sheetFormatPr defaultColWidth="50.6640625" defaultRowHeight="14.4" x14ac:dyDescent="0.3"/>
  <cols>
    <col min="1" max="1" width="20.6640625" customWidth="1"/>
    <col min="2" max="2" width="21.5546875" customWidth="1"/>
    <col min="3" max="3" width="12" customWidth="1"/>
    <col min="4" max="4" width="12.44140625" customWidth="1"/>
    <col min="5" max="5" width="21.5546875" customWidth="1"/>
    <col min="6" max="6" width="20.6640625" customWidth="1"/>
    <col min="7" max="7" width="17.6640625" customWidth="1"/>
    <col min="8" max="11" width="6" customWidth="1"/>
    <col min="12" max="27" width="7" customWidth="1"/>
    <col min="28" max="37" width="8" customWidth="1"/>
    <col min="38" max="38" width="7.33203125" customWidth="1"/>
    <col min="39" max="39" width="11.33203125" bestFit="1" customWidth="1"/>
  </cols>
  <sheetData>
    <row r="1" spans="1:4" x14ac:dyDescent="0.3">
      <c r="A1" s="20" t="s">
        <v>51</v>
      </c>
      <c r="B1" s="20"/>
      <c r="C1" s="20"/>
      <c r="D1" s="20"/>
    </row>
    <row r="2" spans="1:4" x14ac:dyDescent="0.3">
      <c r="A2" t="s">
        <v>276</v>
      </c>
      <c r="C2" t="s">
        <v>277</v>
      </c>
    </row>
    <row r="3" spans="1:4" x14ac:dyDescent="0.3">
      <c r="A3" s="2" t="s">
        <v>288</v>
      </c>
      <c r="B3" t="s">
        <v>279</v>
      </c>
      <c r="C3" s="2" t="s">
        <v>288</v>
      </c>
      <c r="D3" t="s">
        <v>279</v>
      </c>
    </row>
    <row r="4" spans="1:4" x14ac:dyDescent="0.3">
      <c r="A4" s="3" t="s">
        <v>21</v>
      </c>
      <c r="B4">
        <v>6623344</v>
      </c>
      <c r="C4" s="3" t="s">
        <v>41</v>
      </c>
      <c r="D4">
        <v>7670</v>
      </c>
    </row>
    <row r="5" spans="1:4" x14ac:dyDescent="0.3">
      <c r="A5" s="3" t="s">
        <v>25</v>
      </c>
      <c r="B5">
        <v>5055224</v>
      </c>
      <c r="C5" s="3" t="s">
        <v>34</v>
      </c>
      <c r="D5">
        <v>10682</v>
      </c>
    </row>
    <row r="6" spans="1:4" x14ac:dyDescent="0.3">
      <c r="A6" s="3" t="s">
        <v>26</v>
      </c>
      <c r="B6">
        <v>2991614</v>
      </c>
      <c r="C6" s="3" t="s">
        <v>24</v>
      </c>
      <c r="D6">
        <v>21148</v>
      </c>
    </row>
    <row r="7" spans="1:4" x14ac:dyDescent="0.3">
      <c r="A7" s="3" t="s">
        <v>10</v>
      </c>
      <c r="B7">
        <v>2714025</v>
      </c>
      <c r="C7" s="3" t="s">
        <v>23</v>
      </c>
      <c r="D7">
        <v>10365</v>
      </c>
    </row>
    <row r="8" spans="1:4" x14ac:dyDescent="0.3">
      <c r="A8" s="3" t="s">
        <v>40</v>
      </c>
      <c r="B8">
        <v>2069770</v>
      </c>
      <c r="C8" s="3" t="s">
        <v>290</v>
      </c>
    </row>
    <row r="11" spans="1:4" x14ac:dyDescent="0.3">
      <c r="A11" s="3" t="s">
        <v>289</v>
      </c>
    </row>
    <row r="12" spans="1:4" x14ac:dyDescent="0.3">
      <c r="A12" s="2" t="s">
        <v>288</v>
      </c>
      <c r="B12" t="s">
        <v>287</v>
      </c>
      <c r="C12" s="2" t="s">
        <v>288</v>
      </c>
      <c r="D12" t="s">
        <v>287</v>
      </c>
    </row>
    <row r="13" spans="1:4" x14ac:dyDescent="0.3">
      <c r="A13" s="3" t="s">
        <v>34</v>
      </c>
      <c r="B13">
        <v>99.96</v>
      </c>
      <c r="C13" s="3" t="s">
        <v>20</v>
      </c>
      <c r="D13">
        <v>97.79</v>
      </c>
    </row>
    <row r="14" spans="1:4" x14ac:dyDescent="0.3">
      <c r="A14" s="3" t="s">
        <v>23</v>
      </c>
      <c r="B14">
        <v>99.51</v>
      </c>
      <c r="C14" s="3" t="s">
        <v>21</v>
      </c>
      <c r="D14">
        <v>97.64</v>
      </c>
    </row>
    <row r="15" spans="1:4" x14ac:dyDescent="0.3">
      <c r="A15" s="3" t="s">
        <v>39</v>
      </c>
      <c r="B15">
        <v>99.42</v>
      </c>
      <c r="C15" s="3" t="s">
        <v>17</v>
      </c>
      <c r="D15">
        <v>97.33</v>
      </c>
    </row>
    <row r="16" spans="1:4" x14ac:dyDescent="0.3">
      <c r="A16" s="3" t="s">
        <v>40</v>
      </c>
      <c r="B16">
        <v>99.15</v>
      </c>
      <c r="C16" s="3" t="s">
        <v>14</v>
      </c>
      <c r="D16">
        <v>97.2</v>
      </c>
    </row>
    <row r="17" spans="1:4" x14ac:dyDescent="0.3">
      <c r="A17" s="3" t="s">
        <v>13</v>
      </c>
      <c r="B17">
        <v>99.05</v>
      </c>
      <c r="C17" s="3" t="s">
        <v>18</v>
      </c>
      <c r="D17">
        <v>95.25</v>
      </c>
    </row>
    <row r="18" spans="1:4" x14ac:dyDescent="0.3">
      <c r="A18" s="3" t="s">
        <v>286</v>
      </c>
      <c r="B18" s="3" t="s">
        <v>286</v>
      </c>
      <c r="C18" s="3" t="s">
        <v>286</v>
      </c>
    </row>
    <row r="22" spans="1:4" x14ac:dyDescent="0.3">
      <c r="A22" s="3"/>
    </row>
    <row r="23" spans="1:4" x14ac:dyDescent="0.3">
      <c r="A23" s="3"/>
    </row>
    <row r="24" spans="1:4" x14ac:dyDescent="0.3">
      <c r="A24" s="3"/>
    </row>
    <row r="25" spans="1:4" x14ac:dyDescent="0.3">
      <c r="A25" s="3"/>
    </row>
    <row r="26" spans="1:4" x14ac:dyDescent="0.3">
      <c r="A26" s="3"/>
    </row>
    <row r="27" spans="1:4" x14ac:dyDescent="0.3">
      <c r="A27" s="3"/>
    </row>
    <row r="28" spans="1:4" x14ac:dyDescent="0.3">
      <c r="A28" s="3"/>
    </row>
    <row r="29" spans="1:4" x14ac:dyDescent="0.3">
      <c r="A29" s="3"/>
    </row>
    <row r="30" spans="1:4" x14ac:dyDescent="0.3">
      <c r="A30" s="3"/>
    </row>
    <row r="31" spans="1:4" x14ac:dyDescent="0.3">
      <c r="A31" s="3"/>
    </row>
    <row r="32" spans="1:4" x14ac:dyDescent="0.3">
      <c r="A32" s="3"/>
    </row>
    <row r="33" spans="1:1" x14ac:dyDescent="0.3">
      <c r="A33" s="3"/>
    </row>
    <row r="34" spans="1:1" x14ac:dyDescent="0.3">
      <c r="A34" s="3"/>
    </row>
    <row r="35" spans="1:1" x14ac:dyDescent="0.3">
      <c r="A35" s="3"/>
    </row>
    <row r="36" spans="1:1" x14ac:dyDescent="0.3">
      <c r="A36" s="3"/>
    </row>
    <row r="37" spans="1:1" x14ac:dyDescent="0.3">
      <c r="A37" s="3"/>
    </row>
    <row r="38" spans="1:1" x14ac:dyDescent="0.3">
      <c r="A38" s="3"/>
    </row>
    <row r="39" spans="1:1" x14ac:dyDescent="0.3">
      <c r="A39" s="3"/>
    </row>
    <row r="40" spans="1:1" x14ac:dyDescent="0.3">
      <c r="A40" s="3"/>
    </row>
    <row r="41" spans="1:1" x14ac:dyDescent="0.3">
      <c r="A41" s="3"/>
    </row>
    <row r="42" spans="1:1" x14ac:dyDescent="0.3">
      <c r="A42" s="3"/>
    </row>
    <row r="43" spans="1:1" x14ac:dyDescent="0.3">
      <c r="A43" s="3"/>
    </row>
    <row r="44" spans="1:1" x14ac:dyDescent="0.3">
      <c r="A44" s="3"/>
    </row>
    <row r="45" spans="1:1" x14ac:dyDescent="0.3">
      <c r="A45" s="3"/>
    </row>
    <row r="46" spans="1:1" x14ac:dyDescent="0.3">
      <c r="A46" s="3"/>
    </row>
    <row r="47" spans="1:1" x14ac:dyDescent="0.3">
      <c r="A47" s="3"/>
    </row>
    <row r="48" spans="1:1" x14ac:dyDescent="0.3">
      <c r="A48" s="3"/>
    </row>
    <row r="49" spans="1:1" x14ac:dyDescent="0.3">
      <c r="A49" s="3"/>
    </row>
    <row r="50" spans="1:1" x14ac:dyDescent="0.3">
      <c r="A50" s="3"/>
    </row>
    <row r="51" spans="1:1" x14ac:dyDescent="0.3">
      <c r="A51" s="3"/>
    </row>
    <row r="52" spans="1:1" x14ac:dyDescent="0.3">
      <c r="A52" s="3"/>
    </row>
    <row r="53" spans="1:1" x14ac:dyDescent="0.3">
      <c r="A53" s="3"/>
    </row>
    <row r="54" spans="1:1" x14ac:dyDescent="0.3">
      <c r="A54" s="3"/>
    </row>
    <row r="55" spans="1:1" x14ac:dyDescent="0.3">
      <c r="A55" s="3"/>
    </row>
    <row r="56" spans="1:1" x14ac:dyDescent="0.3">
      <c r="A56" s="3"/>
    </row>
    <row r="57" spans="1:1" x14ac:dyDescent="0.3">
      <c r="A57" s="3"/>
    </row>
    <row r="58" spans="1:1" x14ac:dyDescent="0.3">
      <c r="A58" s="3"/>
    </row>
    <row r="59" spans="1:1" x14ac:dyDescent="0.3">
      <c r="A59" s="3"/>
    </row>
    <row r="64" spans="1:1" x14ac:dyDescent="0.3">
      <c r="A64" s="3"/>
    </row>
    <row r="65" spans="1:1" x14ac:dyDescent="0.3">
      <c r="A65" s="3"/>
    </row>
    <row r="66" spans="1:1" x14ac:dyDescent="0.3">
      <c r="A66" s="3"/>
    </row>
    <row r="67" spans="1:1" x14ac:dyDescent="0.3">
      <c r="A67" s="3"/>
    </row>
    <row r="68" spans="1:1" x14ac:dyDescent="0.3">
      <c r="A68" s="3"/>
    </row>
    <row r="69" spans="1:1" x14ac:dyDescent="0.3">
      <c r="A69" s="3"/>
    </row>
    <row r="70" spans="1:1" x14ac:dyDescent="0.3">
      <c r="A70" s="3"/>
    </row>
    <row r="71" spans="1:1" x14ac:dyDescent="0.3">
      <c r="A71" s="3"/>
    </row>
    <row r="72" spans="1:1" x14ac:dyDescent="0.3">
      <c r="A72" s="3"/>
    </row>
    <row r="73" spans="1:1" x14ac:dyDescent="0.3">
      <c r="A73" s="3"/>
    </row>
    <row r="74" spans="1:1" x14ac:dyDescent="0.3">
      <c r="A74" s="3"/>
    </row>
    <row r="75" spans="1:1" x14ac:dyDescent="0.3">
      <c r="A75" s="3"/>
    </row>
    <row r="76" spans="1:1" x14ac:dyDescent="0.3">
      <c r="A76" s="3"/>
    </row>
    <row r="77" spans="1:1" x14ac:dyDescent="0.3">
      <c r="A77" s="3"/>
    </row>
    <row r="78" spans="1:1" x14ac:dyDescent="0.3">
      <c r="A78" s="3"/>
    </row>
    <row r="79" spans="1:1" x14ac:dyDescent="0.3">
      <c r="A79" s="3"/>
    </row>
    <row r="80" spans="1:1"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row r="88" spans="1:1" x14ac:dyDescent="0.3">
      <c r="A88" s="3"/>
    </row>
    <row r="89" spans="1:1" x14ac:dyDescent="0.3">
      <c r="A89" s="3"/>
    </row>
    <row r="90" spans="1:1" x14ac:dyDescent="0.3">
      <c r="A90" s="3"/>
    </row>
    <row r="91" spans="1:1" x14ac:dyDescent="0.3">
      <c r="A91" s="3"/>
    </row>
    <row r="92" spans="1:1" x14ac:dyDescent="0.3">
      <c r="A92" s="3"/>
    </row>
    <row r="93" spans="1:1" x14ac:dyDescent="0.3">
      <c r="A93" s="3"/>
    </row>
    <row r="94" spans="1:1" x14ac:dyDescent="0.3">
      <c r="A94" s="3"/>
    </row>
    <row r="95" spans="1:1" x14ac:dyDescent="0.3">
      <c r="A95" s="3"/>
    </row>
    <row r="96" spans="1:1" x14ac:dyDescent="0.3">
      <c r="A96" s="3"/>
    </row>
    <row r="97" spans="1:1" x14ac:dyDescent="0.3">
      <c r="A97" s="3"/>
    </row>
    <row r="98" spans="1:1" x14ac:dyDescent="0.3">
      <c r="A98" s="3"/>
    </row>
    <row r="99" spans="1:1" x14ac:dyDescent="0.3">
      <c r="A99" s="3"/>
    </row>
    <row r="100" spans="1:1" x14ac:dyDescent="0.3">
      <c r="A100" s="3"/>
    </row>
    <row r="101" spans="1:1" x14ac:dyDescent="0.3">
      <c r="A1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Q1</vt:lpstr>
      <vt:lpstr>Q1a</vt:lpstr>
      <vt:lpstr>Q1 ans</vt:lpstr>
      <vt:lpstr>Q2</vt:lpstr>
      <vt:lpstr>Q2a</vt:lpstr>
      <vt:lpstr>Q2 ans</vt:lpstr>
      <vt:lpstr>Sheet2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P</dc:creator>
  <cp:lastModifiedBy>Pratik P</cp:lastModifiedBy>
  <dcterms:created xsi:type="dcterms:W3CDTF">2024-01-17T11:10:36Z</dcterms:created>
  <dcterms:modified xsi:type="dcterms:W3CDTF">2024-01-20T01:48:26Z</dcterms:modified>
</cp:coreProperties>
</file>