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"/>
    </mc:Choice>
  </mc:AlternateContent>
  <bookViews>
    <workbookView xWindow="0" yWindow="0" windowWidth="20490" windowHeight="7095" tabRatio="500" firstSheet="1" activeTab="7"/>
  </bookViews>
  <sheets>
    <sheet name="Sheet1" sheetId="1" r:id="rId1"/>
    <sheet name="mbq" sheetId="3" r:id="rId2"/>
    <sheet name="Sheet2" sheetId="2" r:id="rId3"/>
    <sheet name="Sheet1 (2)" sheetId="5" r:id="rId4"/>
    <sheet name="Sheet6" sheetId="6" r:id="rId5"/>
    <sheet name="Sheet7" sheetId="7" r:id="rId6"/>
    <sheet name="Sheet3" sheetId="8" r:id="rId7"/>
    <sheet name="Sheet4" sheetId="9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" i="9"/>
  <c r="L5" i="9"/>
  <c r="J2" i="9"/>
  <c r="F2" i="9"/>
  <c r="F11" i="9"/>
  <c r="F9" i="9"/>
  <c r="F15" i="9"/>
  <c r="F24" i="9"/>
  <c r="F25" i="9"/>
  <c r="F22" i="9"/>
  <c r="F14" i="9"/>
  <c r="F10" i="9"/>
  <c r="F12" i="9"/>
  <c r="F7" i="9"/>
  <c r="F6" i="9"/>
  <c r="F18" i="9"/>
  <c r="F13" i="9"/>
  <c r="F20" i="9"/>
  <c r="F8" i="9"/>
  <c r="F21" i="9"/>
  <c r="F3" i="9"/>
  <c r="F17" i="9"/>
  <c r="F23" i="9"/>
  <c r="F4" i="9"/>
  <c r="F16" i="9"/>
  <c r="F26" i="9"/>
  <c r="F5" i="9"/>
  <c r="F27" i="9"/>
  <c r="F19" i="9"/>
  <c r="E28" i="8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H29" i="1"/>
  <c r="Q1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L29" i="1"/>
  <c r="Q11" i="1"/>
  <c r="Q12" i="1"/>
  <c r="M3" i="1"/>
  <c r="I3" i="1"/>
  <c r="I4" i="1"/>
  <c r="I6" i="1"/>
  <c r="I7" i="1"/>
  <c r="I8" i="1"/>
  <c r="I9" i="1"/>
  <c r="I10" i="1"/>
  <c r="I13" i="1"/>
  <c r="I14" i="1"/>
  <c r="I16" i="1"/>
  <c r="I20" i="1"/>
  <c r="I22" i="1"/>
  <c r="I23" i="1"/>
  <c r="I24" i="1"/>
  <c r="I26" i="1"/>
  <c r="I27" i="1"/>
  <c r="I28" i="1"/>
  <c r="I2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9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O10" i="5"/>
  <c r="H3" i="5"/>
  <c r="J3" i="5"/>
  <c r="H4" i="5"/>
  <c r="J4" i="5"/>
  <c r="H5" i="5"/>
  <c r="J5" i="5"/>
  <c r="H6" i="5"/>
  <c r="J6" i="5"/>
  <c r="H7" i="5"/>
  <c r="J7" i="5"/>
  <c r="H8" i="5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J29" i="5"/>
  <c r="O11" i="5"/>
  <c r="O1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O8" i="5"/>
  <c r="I8" i="5"/>
  <c r="I7" i="5"/>
  <c r="I6" i="5"/>
  <c r="I5" i="5"/>
  <c r="I4" i="5"/>
  <c r="I3" i="5"/>
  <c r="M2" i="5"/>
  <c r="J10" i="2"/>
  <c r="Q8" i="1"/>
</calcChain>
</file>

<file path=xl/sharedStrings.xml><?xml version="1.0" encoding="utf-8"?>
<sst xmlns="http://schemas.openxmlformats.org/spreadsheetml/2006/main" count="367" uniqueCount="130">
  <si>
    <t>Store</t>
  </si>
  <si>
    <t>Sales</t>
  </si>
  <si>
    <t>Stock</t>
  </si>
  <si>
    <t>MBQ</t>
  </si>
  <si>
    <t>MOQ</t>
  </si>
  <si>
    <t>Order</t>
  </si>
  <si>
    <t>Total</t>
  </si>
  <si>
    <t>Final Allocation</t>
  </si>
  <si>
    <t>Sales * Ratio</t>
  </si>
  <si>
    <t>Ratio</t>
  </si>
  <si>
    <t>New Sales + MBQ - Stock</t>
  </si>
  <si>
    <t>Total Allocation</t>
  </si>
  <si>
    <t>Over Allocation</t>
  </si>
  <si>
    <t>Original Demand</t>
  </si>
  <si>
    <t>{"bmbs":"5"</t>
  </si>
  <si>
    <t>bmbp:"5"</t>
  </si>
  <si>
    <t>bmbj:"5"</t>
  </si>
  <si>
    <t>bmgb:"5"</t>
  </si>
  <si>
    <t>bmhg:"10"</t>
  </si>
  <si>
    <t>bmkb:"5"</t>
  </si>
  <si>
    <t>bmlz:"20"</t>
  </si>
  <si>
    <t>bmnt:"15"</t>
  </si>
  <si>
    <t>bmsk:"5"</t>
  </si>
  <si>
    <t>bmsn:"5"</t>
  </si>
  <si>
    <t>bmsd:"5"</t>
  </si>
  <si>
    <t>bmsb:"5"</t>
  </si>
  <si>
    <t>bman:"5"</t>
  </si>
  <si>
    <t>bmbd:"5"</t>
  </si>
  <si>
    <t>bmbm:"5"</t>
  </si>
  <si>
    <t>bmcc:"5"</t>
  </si>
  <si>
    <t>bmdh:"5"</t>
  </si>
  <si>
    <t>bmjl2:"20"</t>
  </si>
  <si>
    <t>bmpc:"5"</t>
  </si>
  <si>
    <t>bmpc2:"5"</t>
  </si>
  <si>
    <t>bmsp:"5"</t>
  </si>
  <si>
    <t>bmtb:"5"</t>
  </si>
  <si>
    <t>total:"180"</t>
  </si>
  <si>
    <t>bmbkd:"10"</t>
  </si>
  <si>
    <t>bmtr:"10"</t>
  </si>
  <si>
    <t>bmats:"5"</t>
  </si>
  <si>
    <t>bmpt:"5"</t>
  </si>
  <si>
    <t>bmpn:"15"</t>
  </si>
  <si>
    <t>ewwr:"5"}</t>
  </si>
  <si>
    <t>bmbs</t>
  </si>
  <si>
    <t>bmbp:</t>
  </si>
  <si>
    <t>bmbj:</t>
  </si>
  <si>
    <t>bmgb:</t>
  </si>
  <si>
    <t>bmhg:</t>
  </si>
  <si>
    <t>bmkb:</t>
  </si>
  <si>
    <t>bmlz:</t>
  </si>
  <si>
    <t>bmmt:</t>
  </si>
  <si>
    <t>bmnt:</t>
  </si>
  <si>
    <t>bmnx:</t>
  </si>
  <si>
    <t>bmsk:</t>
  </si>
  <si>
    <t>bmsn:</t>
  </si>
  <si>
    <t>bmsd:</t>
  </si>
  <si>
    <t>bmsb:</t>
  </si>
  <si>
    <t>bman:</t>
  </si>
  <si>
    <t>bmbd:</t>
  </si>
  <si>
    <t>bmbm:</t>
  </si>
  <si>
    <t>bmcc:</t>
  </si>
  <si>
    <t>bmdh:</t>
  </si>
  <si>
    <t>bmjl2:</t>
  </si>
  <si>
    <t>bmpc:</t>
  </si>
  <si>
    <t>bmpc2:</t>
  </si>
  <si>
    <t>bmsp:</t>
  </si>
  <si>
    <t>bmtb:</t>
  </si>
  <si>
    <t>total:</t>
  </si>
  <si>
    <t>bmbkd:</t>
  </si>
  <si>
    <t>bmtr:</t>
  </si>
  <si>
    <t>}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</si>
  <si>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</si>
  <si>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</si>
  <si>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</si>
  <si>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</si>
  <si>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</si>
  <si>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</si>
  <si>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</si>
  <si>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</si>
  <si>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</si>
  <si>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</si>
  <si>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</si>
  <si>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</si>
  <si>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</si>
  <si>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</si>
  <si>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</si>
  <si>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</si>
  <si>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</si>
  <si>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</si>
  <si>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</si>
  <si>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</si>
  <si>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</si>
  <si>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</si>
  <si>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</si>
  <si>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</si>
  <si>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</si>
  <si>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</si>
  <si>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</si>
  <si>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</si>
  <si>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</si>
  <si>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</si>
  <si>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</si>
  <si>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</si>
  <si>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</si>
  <si>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</si>
  <si>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</si>
  <si>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</si>
  <si>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</si>
  <si>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</si>
  <si>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</si>
  <si>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</si>
  <si>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</si>
  <si>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</si>
  <si>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</si>
  <si>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</si>
  <si>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</si>
  <si>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</si>
  <si>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</si>
  <si>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</si>
  <si>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</si>
  <si>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</si>
  <si>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</si>
  <si>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sales-stock</t>
  </si>
  <si>
    <t>mbq-stock</t>
  </si>
  <si>
    <t>=&gt;</t>
  </si>
  <si>
    <t>sum</t>
  </si>
  <si>
    <t>BMPC"</t>
  </si>
  <si>
    <t>actual order</t>
  </si>
  <si>
    <t>order after new form</t>
  </si>
  <si>
    <t>mround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</si>
</sst>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222222"/>
      <name val="Arial Unicode MS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0" xfId="0" applyFill="1"/>
    <xf numFmtId="0" fontId="4" fillId="3" borderId="0" xfId="0" applyFont="1" applyFill="1"/>
    <xf numFmtId="0" fontId="0" fillId="5" borderId="1" xfId="0" applyFill="1" applyBorder="1"/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9"/>
  <sheetViews>
    <sheetView workbookViewId="0">
      <selection activeCell="A24" sqref="A24:XFD24"/>
    </sheetView>
  </sheetViews>
  <sheetFormatPr defaultColWidth="11" defaultRowHeight="15.75"/>
  <cols>
    <col min="8" max="8" width="5.875" bestFit="1" customWidth="1"/>
    <col min="9" max="9" width="5.875" style="10" customWidth="1"/>
    <col min="10" max="10" width="11.375" bestFit="1" customWidth="1"/>
    <col min="11" max="11" width="21.375" bestFit="1" customWidth="1"/>
    <col min="12" max="13" width="13.5" bestFit="1" customWidth="1"/>
    <col min="16" max="16" width="14.875" bestFit="1" customWidth="1"/>
  </cols>
  <sheetData>
    <row r="1" spans="2:42">
      <c r="B1">
        <v>1022</v>
      </c>
      <c r="J1">
        <v>5</v>
      </c>
      <c r="K1">
        <v>0</v>
      </c>
      <c r="L1">
        <v>0</v>
      </c>
      <c r="M1">
        <v>5</v>
      </c>
      <c r="N1">
        <v>5</v>
      </c>
      <c r="O1">
        <v>5</v>
      </c>
      <c r="P1">
        <v>5</v>
      </c>
      <c r="Q1">
        <v>0</v>
      </c>
      <c r="R1">
        <v>0</v>
      </c>
      <c r="S1">
        <v>10</v>
      </c>
      <c r="T1">
        <v>10</v>
      </c>
      <c r="U1">
        <v>0</v>
      </c>
      <c r="V1">
        <v>10</v>
      </c>
      <c r="W1">
        <v>0</v>
      </c>
      <c r="X1">
        <v>0</v>
      </c>
      <c r="Y1">
        <v>0</v>
      </c>
      <c r="Z1">
        <v>5</v>
      </c>
      <c r="AA1">
        <v>0</v>
      </c>
      <c r="AB1">
        <v>5</v>
      </c>
      <c r="AC1">
        <v>5</v>
      </c>
      <c r="AD1">
        <v>5</v>
      </c>
      <c r="AE1">
        <v>0</v>
      </c>
      <c r="AF1">
        <v>5</v>
      </c>
      <c r="AG1">
        <v>0</v>
      </c>
      <c r="AH1">
        <v>5</v>
      </c>
    </row>
    <row r="2" spans="2:42">
      <c r="B2" s="2" t="s">
        <v>0</v>
      </c>
      <c r="C2" s="2" t="s">
        <v>1</v>
      </c>
      <c r="D2" s="2" t="s">
        <v>2</v>
      </c>
      <c r="E2" s="2" t="s">
        <v>3</v>
      </c>
      <c r="F2" s="2" t="s">
        <v>122</v>
      </c>
      <c r="G2" s="2" t="s">
        <v>123</v>
      </c>
      <c r="H2" s="5" t="s">
        <v>5</v>
      </c>
      <c r="I2" s="5"/>
      <c r="J2" s="5" t="s">
        <v>8</v>
      </c>
      <c r="K2" s="5" t="s">
        <v>10</v>
      </c>
      <c r="L2" s="5" t="s">
        <v>12</v>
      </c>
      <c r="M2" s="5" t="s">
        <v>7</v>
      </c>
      <c r="P2">
        <v>10</v>
      </c>
      <c r="Q2">
        <v>0</v>
      </c>
      <c r="R2">
        <v>0</v>
      </c>
      <c r="S2">
        <v>0</v>
      </c>
      <c r="T2">
        <v>5</v>
      </c>
      <c r="U2">
        <v>5</v>
      </c>
      <c r="V2">
        <v>5</v>
      </c>
      <c r="W2">
        <v>10</v>
      </c>
      <c r="X2">
        <v>0</v>
      </c>
      <c r="Y2">
        <v>0</v>
      </c>
      <c r="Z2">
        <v>10</v>
      </c>
      <c r="AA2">
        <v>15</v>
      </c>
      <c r="AB2">
        <v>5</v>
      </c>
      <c r="AC2">
        <v>20</v>
      </c>
      <c r="AD2">
        <v>5</v>
      </c>
      <c r="AE2">
        <v>5</v>
      </c>
      <c r="AF2">
        <v>10</v>
      </c>
      <c r="AG2">
        <v>0</v>
      </c>
      <c r="AH2">
        <v>0</v>
      </c>
      <c r="AI2">
        <v>0</v>
      </c>
      <c r="AJ2">
        <v>5</v>
      </c>
      <c r="AK2">
        <v>5</v>
      </c>
      <c r="AL2">
        <v>5</v>
      </c>
      <c r="AM2">
        <v>5</v>
      </c>
      <c r="AN2">
        <v>0</v>
      </c>
      <c r="AO2">
        <v>0</v>
      </c>
    </row>
    <row r="3" spans="2:42">
      <c r="B3" t="s">
        <v>57</v>
      </c>
      <c r="C3">
        <v>2.9449999999999998</v>
      </c>
      <c r="D3">
        <v>3</v>
      </c>
      <c r="E3">
        <v>5</v>
      </c>
      <c r="F3">
        <f>C3-D3</f>
        <v>-5.500000000000016E-2</v>
      </c>
      <c r="G3">
        <f>E3-D3</f>
        <v>2</v>
      </c>
      <c r="H3" s="1">
        <f>IF(F3&gt;G3,F3,G3)</f>
        <v>2</v>
      </c>
      <c r="I3" s="10">
        <f>IF(AND(H3&lt;$Q$7,H3&gt;0),$Q$7,MROUND(H3,$Q$7))</f>
        <v>5</v>
      </c>
      <c r="J3" s="8">
        <f t="shared" ref="J3:J28" si="0">C3*Q$10</f>
        <v>2.3665833607894502</v>
      </c>
      <c r="K3" s="1">
        <f t="shared" ref="K3:K28" si="1">IF(IF((J3-D3)&gt;(E3-D3),J3-D3,E3-D3)&gt;0,IF((J3-D3)&gt;(E3-D3),J3-D3,E3-D3),0)</f>
        <v>2</v>
      </c>
      <c r="L3" s="1">
        <f>IF(AND(K3&lt;$Q$7,K3&gt;0),$Q$7,MROUND(K3,$Q$7))</f>
        <v>5</v>
      </c>
      <c r="M3" s="1">
        <f>MROUND(L3*Q$12,$Q$7)</f>
        <v>5</v>
      </c>
      <c r="N3">
        <v>5</v>
      </c>
    </row>
    <row r="4" spans="2:42">
      <c r="B4" s="11" t="s">
        <v>58</v>
      </c>
      <c r="C4">
        <v>0.7</v>
      </c>
      <c r="D4">
        <v>2</v>
      </c>
      <c r="E4">
        <v>5</v>
      </c>
      <c r="F4">
        <f t="shared" ref="F4:F28" si="2">C4-D4</f>
        <v>-1.3</v>
      </c>
      <c r="G4">
        <f t="shared" ref="G4:G28" si="3">E4-D4</f>
        <v>3</v>
      </c>
      <c r="H4" s="1">
        <f t="shared" ref="H4:H28" si="4">IF(F4&gt;G4,F4,G4)</f>
        <v>3</v>
      </c>
      <c r="I4" s="10">
        <f>IF(AND(H4&lt;$Q$7,H4&gt;0),$Q$7,MROUND(H4,$Q$7))</f>
        <v>5</v>
      </c>
      <c r="J4" s="1">
        <f t="shared" si="0"/>
        <v>0.56251556962737359</v>
      </c>
      <c r="K4" s="1">
        <f t="shared" si="1"/>
        <v>3</v>
      </c>
      <c r="L4" s="1">
        <f t="shared" ref="L4:L28" si="5">IF(AND(K4&lt;$Q$7,K4&gt;0),$Q$7,MROUND(K4,$Q$7))</f>
        <v>5</v>
      </c>
      <c r="M4" s="7">
        <v>0</v>
      </c>
      <c r="N4">
        <v>0</v>
      </c>
      <c r="Q4">
        <v>20</v>
      </c>
      <c r="R4">
        <v>0</v>
      </c>
      <c r="S4">
        <v>0</v>
      </c>
      <c r="T4">
        <v>30</v>
      </c>
      <c r="U4">
        <v>30</v>
      </c>
      <c r="V4">
        <v>20</v>
      </c>
      <c r="W4">
        <v>20</v>
      </c>
      <c r="X4">
        <v>0</v>
      </c>
      <c r="Y4">
        <v>20</v>
      </c>
      <c r="Z4">
        <v>0</v>
      </c>
      <c r="AA4">
        <v>80</v>
      </c>
      <c r="AB4">
        <v>20</v>
      </c>
      <c r="AC4">
        <v>0</v>
      </c>
      <c r="AD4">
        <v>50</v>
      </c>
      <c r="AE4">
        <v>20</v>
      </c>
      <c r="AF4">
        <v>30</v>
      </c>
      <c r="AG4">
        <v>20</v>
      </c>
      <c r="AH4">
        <v>50</v>
      </c>
      <c r="AI4">
        <v>0</v>
      </c>
      <c r="AJ4">
        <v>20</v>
      </c>
      <c r="AK4">
        <v>30</v>
      </c>
      <c r="AL4">
        <v>30</v>
      </c>
      <c r="AM4">
        <v>0</v>
      </c>
      <c r="AN4">
        <v>0</v>
      </c>
      <c r="AO4">
        <v>0</v>
      </c>
      <c r="AP4">
        <v>10</v>
      </c>
    </row>
    <row r="5" spans="2:42">
      <c r="B5" t="s">
        <v>45</v>
      </c>
      <c r="C5">
        <v>0</v>
      </c>
      <c r="E5">
        <v>5</v>
      </c>
      <c r="F5">
        <f t="shared" si="2"/>
        <v>0</v>
      </c>
      <c r="G5">
        <f t="shared" si="3"/>
        <v>5</v>
      </c>
      <c r="H5" s="1">
        <f t="shared" si="4"/>
        <v>5</v>
      </c>
      <c r="J5" s="1">
        <f t="shared" si="0"/>
        <v>0</v>
      </c>
      <c r="K5" s="1">
        <f t="shared" si="1"/>
        <v>5</v>
      </c>
      <c r="L5" s="1">
        <f t="shared" si="5"/>
        <v>5</v>
      </c>
      <c r="M5" s="7">
        <v>0</v>
      </c>
      <c r="N5">
        <v>0</v>
      </c>
    </row>
    <row r="6" spans="2:42">
      <c r="B6" t="s">
        <v>68</v>
      </c>
      <c r="C6">
        <v>1.232</v>
      </c>
      <c r="D6">
        <v>0</v>
      </c>
      <c r="E6">
        <v>5</v>
      </c>
      <c r="F6">
        <f t="shared" si="2"/>
        <v>1.232</v>
      </c>
      <c r="G6">
        <f t="shared" si="3"/>
        <v>5</v>
      </c>
      <c r="H6" s="1">
        <f t="shared" si="4"/>
        <v>5</v>
      </c>
      <c r="I6" s="10">
        <f>IF(AND(H6&lt;$Q$7,H6&gt;0),$Q$7,MROUND(H6,$Q$7))</f>
        <v>5</v>
      </c>
      <c r="J6" s="1">
        <f t="shared" si="0"/>
        <v>0.99002740254417754</v>
      </c>
      <c r="K6" s="1">
        <f t="shared" si="1"/>
        <v>5</v>
      </c>
      <c r="L6" s="1">
        <f t="shared" si="5"/>
        <v>5</v>
      </c>
      <c r="M6" s="1">
        <f t="shared" ref="M6:M25" si="6">MROUND(L6*Q$12,$Q$7)</f>
        <v>5</v>
      </c>
      <c r="N6">
        <v>5</v>
      </c>
    </row>
    <row r="7" spans="2:42">
      <c r="B7" t="s">
        <v>59</v>
      </c>
      <c r="C7">
        <v>4.258</v>
      </c>
      <c r="D7">
        <v>1</v>
      </c>
      <c r="E7">
        <v>5</v>
      </c>
      <c r="F7">
        <f t="shared" si="2"/>
        <v>3.258</v>
      </c>
      <c r="G7">
        <f t="shared" si="3"/>
        <v>4</v>
      </c>
      <c r="H7" s="1">
        <f t="shared" si="4"/>
        <v>4</v>
      </c>
      <c r="I7" s="10">
        <f>IF(AND(H7&lt;$Q$7,H7&gt;0),$Q$7,MROUND(H7,$Q$7))</f>
        <v>5</v>
      </c>
      <c r="J7" s="1">
        <f t="shared" si="0"/>
        <v>3.4217018506762238</v>
      </c>
      <c r="K7" s="1">
        <f t="shared" si="1"/>
        <v>4</v>
      </c>
      <c r="L7" s="1">
        <f t="shared" si="5"/>
        <v>5</v>
      </c>
      <c r="M7" s="1">
        <f t="shared" si="6"/>
        <v>5</v>
      </c>
      <c r="N7">
        <v>5</v>
      </c>
      <c r="P7" s="3" t="s">
        <v>4</v>
      </c>
      <c r="Q7" s="1">
        <v>5</v>
      </c>
    </row>
    <row r="8" spans="2:42">
      <c r="B8" t="s">
        <v>44</v>
      </c>
      <c r="C8">
        <v>3.75</v>
      </c>
      <c r="D8">
        <v>0</v>
      </c>
      <c r="E8">
        <v>5</v>
      </c>
      <c r="F8">
        <f t="shared" si="2"/>
        <v>3.75</v>
      </c>
      <c r="G8">
        <f t="shared" si="3"/>
        <v>5</v>
      </c>
      <c r="H8" s="1">
        <f t="shared" si="4"/>
        <v>5</v>
      </c>
      <c r="I8" s="10">
        <f>IF(AND(H8&lt;$Q$7,H8&gt;0),$Q$7,MROUND(H8,$Q$7))</f>
        <v>5</v>
      </c>
      <c r="J8" s="1">
        <f t="shared" si="0"/>
        <v>3.01347626586093</v>
      </c>
      <c r="K8" s="1">
        <f t="shared" si="1"/>
        <v>5</v>
      </c>
      <c r="L8" s="1">
        <f t="shared" si="5"/>
        <v>5</v>
      </c>
      <c r="M8" s="1">
        <f t="shared" si="6"/>
        <v>5</v>
      </c>
      <c r="N8">
        <v>5</v>
      </c>
      <c r="P8" s="9" t="s">
        <v>13</v>
      </c>
      <c r="Q8" s="1">
        <f>H29</f>
        <v>124.441</v>
      </c>
    </row>
    <row r="9" spans="2:42" ht="15" customHeight="1">
      <c r="B9" t="s">
        <v>43</v>
      </c>
      <c r="C9">
        <v>4.0199999999999996</v>
      </c>
      <c r="D9">
        <v>0</v>
      </c>
      <c r="E9">
        <v>5</v>
      </c>
      <c r="F9">
        <f t="shared" si="2"/>
        <v>4.0199999999999996</v>
      </c>
      <c r="G9">
        <f t="shared" si="3"/>
        <v>5</v>
      </c>
      <c r="H9" s="1">
        <f t="shared" si="4"/>
        <v>5</v>
      </c>
      <c r="I9" s="10">
        <f>IF(AND(H9&lt;$Q$7,H9&gt;0),$Q$7,MROUND(H9,$Q$7))</f>
        <v>5</v>
      </c>
      <c r="J9" s="1">
        <f t="shared" si="0"/>
        <v>3.2304465570029168</v>
      </c>
      <c r="K9" s="1">
        <f t="shared" si="1"/>
        <v>5</v>
      </c>
      <c r="L9" s="1">
        <f t="shared" si="5"/>
        <v>5</v>
      </c>
      <c r="M9" s="1">
        <f t="shared" si="6"/>
        <v>5</v>
      </c>
      <c r="N9">
        <v>5</v>
      </c>
      <c r="P9" s="3" t="s">
        <v>12</v>
      </c>
      <c r="Q9" s="1">
        <v>100</v>
      </c>
    </row>
    <row r="10" spans="2:42">
      <c r="B10" t="s">
        <v>60</v>
      </c>
      <c r="C10">
        <v>2.9950000000000001</v>
      </c>
      <c r="D10">
        <v>2</v>
      </c>
      <c r="E10">
        <v>5</v>
      </c>
      <c r="F10">
        <f t="shared" si="2"/>
        <v>0.99500000000000011</v>
      </c>
      <c r="G10">
        <f t="shared" si="3"/>
        <v>3</v>
      </c>
      <c r="H10" s="1">
        <f t="shared" si="4"/>
        <v>3</v>
      </c>
      <c r="I10" s="10">
        <f>IF(AND(H10&lt;$Q$7,H10&gt;0),$Q$7,MROUND(H10,$Q$7))</f>
        <v>5</v>
      </c>
      <c r="J10" s="1">
        <f t="shared" si="0"/>
        <v>2.4067630443342627</v>
      </c>
      <c r="K10" s="1">
        <f t="shared" si="1"/>
        <v>3</v>
      </c>
      <c r="L10" s="1">
        <f t="shared" si="5"/>
        <v>5</v>
      </c>
      <c r="M10" s="1">
        <f t="shared" si="6"/>
        <v>5</v>
      </c>
      <c r="N10">
        <v>5</v>
      </c>
      <c r="P10" s="9" t="s">
        <v>9</v>
      </c>
      <c r="Q10" s="1">
        <f>Q9/H29</f>
        <v>0.803593670896248</v>
      </c>
    </row>
    <row r="11" spans="2:42">
      <c r="B11" t="s">
        <v>61</v>
      </c>
      <c r="C11">
        <v>2.117</v>
      </c>
      <c r="E11">
        <v>5</v>
      </c>
      <c r="F11">
        <f t="shared" si="2"/>
        <v>2.117</v>
      </c>
      <c r="G11">
        <f t="shared" si="3"/>
        <v>5</v>
      </c>
      <c r="H11" s="1">
        <f t="shared" si="4"/>
        <v>5</v>
      </c>
      <c r="J11" s="1">
        <f t="shared" si="0"/>
        <v>1.701207801287357</v>
      </c>
      <c r="K11" s="1">
        <f t="shared" si="1"/>
        <v>5</v>
      </c>
      <c r="L11" s="1">
        <f t="shared" si="5"/>
        <v>5</v>
      </c>
      <c r="M11" s="1">
        <f t="shared" si="6"/>
        <v>5</v>
      </c>
      <c r="N11">
        <v>5</v>
      </c>
      <c r="P11" s="9" t="s">
        <v>11</v>
      </c>
      <c r="Q11" s="1">
        <f>L29</f>
        <v>135</v>
      </c>
    </row>
    <row r="12" spans="2:42">
      <c r="B12" t="s">
        <v>46</v>
      </c>
      <c r="C12">
        <v>5.2249999999999996</v>
      </c>
      <c r="E12">
        <v>5</v>
      </c>
      <c r="F12">
        <f t="shared" si="2"/>
        <v>5.2249999999999996</v>
      </c>
      <c r="G12">
        <f t="shared" si="3"/>
        <v>5</v>
      </c>
      <c r="H12" s="1">
        <f t="shared" si="4"/>
        <v>5.2249999999999996</v>
      </c>
      <c r="J12" s="1">
        <f t="shared" si="0"/>
        <v>4.1987769304328957</v>
      </c>
      <c r="K12" s="1">
        <f t="shared" si="1"/>
        <v>5</v>
      </c>
      <c r="L12" s="1">
        <f t="shared" si="5"/>
        <v>5</v>
      </c>
      <c r="M12" s="1">
        <f t="shared" si="6"/>
        <v>5</v>
      </c>
      <c r="N12">
        <v>5</v>
      </c>
      <c r="P12" s="9" t="s">
        <v>9</v>
      </c>
      <c r="Q12" s="1">
        <f>Q9/Q11</f>
        <v>0.7407407407407407</v>
      </c>
    </row>
    <row r="13" spans="2:42">
      <c r="B13" t="s">
        <v>47</v>
      </c>
      <c r="C13">
        <v>9.5050000000000008</v>
      </c>
      <c r="D13">
        <v>0</v>
      </c>
      <c r="E13">
        <v>10</v>
      </c>
      <c r="F13">
        <f t="shared" si="2"/>
        <v>9.5050000000000008</v>
      </c>
      <c r="G13">
        <f t="shared" si="3"/>
        <v>10</v>
      </c>
      <c r="H13" s="1">
        <f t="shared" si="4"/>
        <v>10</v>
      </c>
      <c r="I13" s="10">
        <f>IF(AND(H13&lt;$Q$7,H13&gt;0),$Q$7,MROUND(H13,$Q$7))</f>
        <v>10</v>
      </c>
      <c r="J13" s="1">
        <f t="shared" si="0"/>
        <v>7.6381578418688383</v>
      </c>
      <c r="K13" s="1">
        <f t="shared" si="1"/>
        <v>10</v>
      </c>
      <c r="L13" s="1">
        <f t="shared" si="5"/>
        <v>10</v>
      </c>
      <c r="M13" s="1">
        <f t="shared" si="6"/>
        <v>5</v>
      </c>
      <c r="N13">
        <v>5</v>
      </c>
    </row>
    <row r="14" spans="2:42">
      <c r="B14" t="s">
        <v>62</v>
      </c>
      <c r="C14">
        <v>10.733000000000001</v>
      </c>
      <c r="D14">
        <v>5</v>
      </c>
      <c r="E14">
        <v>10</v>
      </c>
      <c r="F14">
        <f t="shared" si="2"/>
        <v>5.7330000000000005</v>
      </c>
      <c r="G14">
        <f t="shared" si="3"/>
        <v>5</v>
      </c>
      <c r="H14" s="1">
        <f t="shared" si="4"/>
        <v>5.7330000000000005</v>
      </c>
      <c r="I14" s="10">
        <f>IF(AND(H14&lt;$Q$7,H14&gt;0),$Q$7,MROUND(H14,$Q$7))</f>
        <v>5</v>
      </c>
      <c r="J14" s="1">
        <f t="shared" si="0"/>
        <v>8.6249708697294309</v>
      </c>
      <c r="K14" s="1">
        <f t="shared" si="1"/>
        <v>5</v>
      </c>
      <c r="L14" s="1">
        <f t="shared" si="5"/>
        <v>5</v>
      </c>
      <c r="M14" s="1">
        <f t="shared" si="6"/>
        <v>5</v>
      </c>
      <c r="N14">
        <v>5</v>
      </c>
    </row>
    <row r="15" spans="2:42">
      <c r="B15" t="s">
        <v>48</v>
      </c>
      <c r="C15">
        <v>2.2429999999999999</v>
      </c>
      <c r="E15">
        <v>5</v>
      </c>
      <c r="F15">
        <f t="shared" si="2"/>
        <v>2.2429999999999999</v>
      </c>
      <c r="G15">
        <f t="shared" si="3"/>
        <v>5</v>
      </c>
      <c r="H15" s="1">
        <f t="shared" si="4"/>
        <v>5</v>
      </c>
      <c r="J15" s="1">
        <f t="shared" si="0"/>
        <v>1.8024606038202842</v>
      </c>
      <c r="K15" s="1">
        <f t="shared" si="1"/>
        <v>5</v>
      </c>
      <c r="L15" s="1">
        <f t="shared" si="5"/>
        <v>5</v>
      </c>
      <c r="M15" s="1">
        <f t="shared" si="6"/>
        <v>5</v>
      </c>
      <c r="N15">
        <v>5</v>
      </c>
    </row>
    <row r="16" spans="2:42">
      <c r="B16" t="s">
        <v>49</v>
      </c>
      <c r="C16">
        <v>6.7149999999999999</v>
      </c>
      <c r="D16">
        <v>0</v>
      </c>
      <c r="E16">
        <v>5</v>
      </c>
      <c r="F16">
        <f t="shared" si="2"/>
        <v>6.7149999999999999</v>
      </c>
      <c r="G16">
        <f t="shared" si="3"/>
        <v>5</v>
      </c>
      <c r="H16" s="1">
        <f t="shared" si="4"/>
        <v>6.7149999999999999</v>
      </c>
      <c r="I16" s="10">
        <f>IF(AND(H16&lt;$Q$7,H16&gt;0),$Q$7,MROUND(H16,$Q$7))</f>
        <v>5</v>
      </c>
      <c r="J16" s="1">
        <f t="shared" si="0"/>
        <v>5.3961315000683054</v>
      </c>
      <c r="K16" s="1">
        <f t="shared" si="1"/>
        <v>5.3961315000683054</v>
      </c>
      <c r="L16" s="1">
        <f t="shared" si="5"/>
        <v>5</v>
      </c>
      <c r="M16" s="1">
        <f t="shared" si="6"/>
        <v>5</v>
      </c>
      <c r="N16">
        <v>5</v>
      </c>
    </row>
    <row r="17" spans="2:14">
      <c r="B17" t="s">
        <v>50</v>
      </c>
      <c r="C17">
        <v>6.2350000000000003</v>
      </c>
      <c r="E17">
        <v>5</v>
      </c>
      <c r="F17">
        <f t="shared" si="2"/>
        <v>6.2350000000000003</v>
      </c>
      <c r="G17">
        <f t="shared" si="3"/>
        <v>5</v>
      </c>
      <c r="H17" s="1">
        <f t="shared" si="4"/>
        <v>6.2350000000000003</v>
      </c>
      <c r="J17" s="1">
        <f t="shared" si="0"/>
        <v>5.0104065380381062</v>
      </c>
      <c r="K17" s="1">
        <f t="shared" si="1"/>
        <v>5.0104065380381062</v>
      </c>
      <c r="L17" s="1">
        <f t="shared" si="5"/>
        <v>5</v>
      </c>
      <c r="M17" s="1">
        <f t="shared" si="6"/>
        <v>5</v>
      </c>
      <c r="N17">
        <v>5</v>
      </c>
    </row>
    <row r="18" spans="2:14">
      <c r="B18" s="11" t="s">
        <v>51</v>
      </c>
      <c r="C18">
        <v>5.8949999999999996</v>
      </c>
      <c r="E18">
        <v>5</v>
      </c>
      <c r="F18">
        <f t="shared" si="2"/>
        <v>5.8949999999999996</v>
      </c>
      <c r="G18">
        <f t="shared" si="3"/>
        <v>5</v>
      </c>
      <c r="H18" s="1">
        <f t="shared" si="4"/>
        <v>5.8949999999999996</v>
      </c>
      <c r="J18" s="1">
        <f t="shared" si="0"/>
        <v>4.7371846899333816</v>
      </c>
      <c r="K18" s="1">
        <f t="shared" si="1"/>
        <v>5</v>
      </c>
      <c r="L18" s="1">
        <f t="shared" si="5"/>
        <v>5</v>
      </c>
      <c r="M18" s="1">
        <f t="shared" si="6"/>
        <v>5</v>
      </c>
      <c r="N18">
        <v>5</v>
      </c>
    </row>
    <row r="19" spans="2:14" s="11" customFormat="1">
      <c r="B19" s="11" t="s">
        <v>52</v>
      </c>
      <c r="C19" s="11">
        <v>9.3759999999999994</v>
      </c>
      <c r="E19">
        <v>5</v>
      </c>
      <c r="F19">
        <f t="shared" si="2"/>
        <v>9.3759999999999994</v>
      </c>
      <c r="G19">
        <f t="shared" si="3"/>
        <v>5</v>
      </c>
      <c r="H19" s="1">
        <f t="shared" si="4"/>
        <v>9.3759999999999994</v>
      </c>
      <c r="I19" s="10"/>
      <c r="J19" s="8">
        <f t="shared" si="0"/>
        <v>7.5344942583232211</v>
      </c>
      <c r="K19" s="8">
        <f t="shared" si="1"/>
        <v>7.5344942583232211</v>
      </c>
      <c r="L19" s="1">
        <f t="shared" si="5"/>
        <v>10</v>
      </c>
      <c r="M19" s="1">
        <f t="shared" si="6"/>
        <v>5</v>
      </c>
      <c r="N19" s="11">
        <v>5</v>
      </c>
    </row>
    <row r="20" spans="2:14">
      <c r="B20" t="s">
        <v>63</v>
      </c>
      <c r="C20">
        <v>7.8159999999999998</v>
      </c>
      <c r="D20">
        <v>5</v>
      </c>
      <c r="E20">
        <v>10</v>
      </c>
      <c r="F20">
        <f t="shared" si="2"/>
        <v>2.8159999999999998</v>
      </c>
      <c r="G20">
        <f t="shared" si="3"/>
        <v>5</v>
      </c>
      <c r="H20" s="1">
        <f t="shared" si="4"/>
        <v>5</v>
      </c>
      <c r="I20" s="10">
        <f>IF(AND(H20&lt;$Q$7,H20&gt;0),$Q$7,MROUND(H20,$Q$7))</f>
        <v>5</v>
      </c>
      <c r="J20" s="1">
        <f t="shared" si="0"/>
        <v>6.2808881317250744</v>
      </c>
      <c r="K20" s="1">
        <f t="shared" si="1"/>
        <v>5</v>
      </c>
      <c r="L20" s="1">
        <f t="shared" si="5"/>
        <v>5</v>
      </c>
      <c r="M20" s="1">
        <f t="shared" si="6"/>
        <v>5</v>
      </c>
      <c r="N20">
        <v>5</v>
      </c>
    </row>
    <row r="21" spans="2:14">
      <c r="B21" t="s">
        <v>64</v>
      </c>
      <c r="C21">
        <v>2.6269999999999998</v>
      </c>
      <c r="E21">
        <v>5</v>
      </c>
      <c r="F21">
        <f t="shared" si="2"/>
        <v>2.6269999999999998</v>
      </c>
      <c r="G21">
        <f t="shared" si="3"/>
        <v>5</v>
      </c>
      <c r="H21" s="1">
        <f t="shared" si="4"/>
        <v>5</v>
      </c>
      <c r="J21" s="1">
        <f t="shared" si="0"/>
        <v>2.1110405734444435</v>
      </c>
      <c r="K21" s="1">
        <f t="shared" si="1"/>
        <v>5</v>
      </c>
      <c r="L21" s="1">
        <f t="shared" si="5"/>
        <v>5</v>
      </c>
      <c r="M21" s="1">
        <f t="shared" si="6"/>
        <v>5</v>
      </c>
      <c r="N21">
        <v>5</v>
      </c>
    </row>
    <row r="22" spans="2:14">
      <c r="B22" t="s">
        <v>56</v>
      </c>
      <c r="C22">
        <v>4.5199999999999996</v>
      </c>
      <c r="D22">
        <v>3</v>
      </c>
      <c r="E22">
        <v>5</v>
      </c>
      <c r="F22">
        <f t="shared" si="2"/>
        <v>1.5199999999999996</v>
      </c>
      <c r="G22">
        <f t="shared" si="3"/>
        <v>2</v>
      </c>
      <c r="H22" s="1">
        <f t="shared" si="4"/>
        <v>2</v>
      </c>
      <c r="I22" s="10">
        <f>IF(AND(H22&lt;$Q$7,H22&gt;0),$Q$7,MROUND(H22,$Q$7))</f>
        <v>5</v>
      </c>
      <c r="J22" s="1">
        <f t="shared" si="0"/>
        <v>3.6322433924510404</v>
      </c>
      <c r="K22" s="1">
        <f t="shared" si="1"/>
        <v>2</v>
      </c>
      <c r="L22" s="1">
        <f t="shared" si="5"/>
        <v>5</v>
      </c>
      <c r="M22" s="1">
        <f t="shared" si="6"/>
        <v>5</v>
      </c>
      <c r="N22">
        <v>5</v>
      </c>
    </row>
    <row r="23" spans="2:14">
      <c r="B23" t="s">
        <v>55</v>
      </c>
      <c r="C23">
        <v>5.2619999999999996</v>
      </c>
      <c r="D23">
        <v>5</v>
      </c>
      <c r="E23">
        <v>5</v>
      </c>
      <c r="F23">
        <f t="shared" si="2"/>
        <v>0.26199999999999957</v>
      </c>
      <c r="G23">
        <f t="shared" si="3"/>
        <v>0</v>
      </c>
      <c r="H23" s="1">
        <f t="shared" si="4"/>
        <v>0.26199999999999957</v>
      </c>
      <c r="I23" s="10">
        <f>IF(AND(H23&lt;$Q$7,H23&gt;0),$Q$7,MROUND(H23,$Q$7))</f>
        <v>5</v>
      </c>
      <c r="J23" s="1">
        <f t="shared" si="0"/>
        <v>4.2285098962560568</v>
      </c>
      <c r="K23" s="1">
        <f t="shared" si="1"/>
        <v>0</v>
      </c>
      <c r="L23" s="1">
        <f t="shared" si="5"/>
        <v>0</v>
      </c>
      <c r="M23" s="1">
        <v>5</v>
      </c>
      <c r="N23">
        <v>5</v>
      </c>
    </row>
    <row r="24" spans="2:14">
      <c r="B24" t="s">
        <v>53</v>
      </c>
      <c r="C24">
        <v>1.472</v>
      </c>
      <c r="D24">
        <v>1</v>
      </c>
      <c r="E24">
        <v>5</v>
      </c>
      <c r="F24">
        <f t="shared" si="2"/>
        <v>0.47199999999999998</v>
      </c>
      <c r="G24">
        <f t="shared" si="3"/>
        <v>4</v>
      </c>
      <c r="H24" s="1">
        <f t="shared" si="4"/>
        <v>4</v>
      </c>
      <c r="I24" s="10">
        <f>IF(AND(H24&lt;$Q$7,H24&gt;0),$Q$7,MROUND(H24,$Q$7))</f>
        <v>5</v>
      </c>
      <c r="J24" s="1">
        <f t="shared" si="0"/>
        <v>1.1828898835592769</v>
      </c>
      <c r="K24" s="1">
        <f t="shared" si="1"/>
        <v>4</v>
      </c>
      <c r="L24" s="1">
        <f t="shared" si="5"/>
        <v>5</v>
      </c>
      <c r="M24" s="7">
        <v>0</v>
      </c>
      <c r="N24">
        <v>0</v>
      </c>
    </row>
    <row r="25" spans="2:14">
      <c r="B25" t="s">
        <v>54</v>
      </c>
      <c r="C25">
        <v>4.4139999999999997</v>
      </c>
      <c r="E25">
        <v>5</v>
      </c>
      <c r="F25">
        <f t="shared" si="2"/>
        <v>4.4139999999999997</v>
      </c>
      <c r="G25">
        <f t="shared" si="3"/>
        <v>5</v>
      </c>
      <c r="H25" s="1">
        <f t="shared" si="4"/>
        <v>5</v>
      </c>
      <c r="J25" s="1">
        <f t="shared" si="0"/>
        <v>3.5470624633360384</v>
      </c>
      <c r="K25" s="1">
        <f t="shared" si="1"/>
        <v>5</v>
      </c>
      <c r="L25" s="1">
        <f t="shared" si="5"/>
        <v>5</v>
      </c>
      <c r="M25" s="1">
        <f t="shared" si="6"/>
        <v>5</v>
      </c>
      <c r="N25">
        <v>5</v>
      </c>
    </row>
    <row r="26" spans="2:14">
      <c r="B26" t="s">
        <v>65</v>
      </c>
      <c r="C26">
        <v>0.46200000000000002</v>
      </c>
      <c r="D26">
        <v>3</v>
      </c>
      <c r="E26">
        <v>5</v>
      </c>
      <c r="F26">
        <f t="shared" si="2"/>
        <v>-2.5379999999999998</v>
      </c>
      <c r="G26">
        <f t="shared" si="3"/>
        <v>2</v>
      </c>
      <c r="H26" s="1">
        <f t="shared" si="4"/>
        <v>2</v>
      </c>
      <c r="I26" s="10">
        <f>IF(AND(H26&lt;$Q$7,H26&gt;0),$Q$7,MROUND(H26,$Q$7))</f>
        <v>5</v>
      </c>
      <c r="J26" s="1">
        <f t="shared" si="0"/>
        <v>0.37126027595406658</v>
      </c>
      <c r="K26" s="1">
        <f t="shared" si="1"/>
        <v>2</v>
      </c>
      <c r="L26" s="1">
        <f t="shared" si="5"/>
        <v>5</v>
      </c>
      <c r="M26" s="7">
        <v>0</v>
      </c>
      <c r="N26">
        <v>0</v>
      </c>
    </row>
    <row r="27" spans="2:14">
      <c r="B27" s="11" t="s">
        <v>66</v>
      </c>
      <c r="C27">
        <v>0.90500000000000003</v>
      </c>
      <c r="E27">
        <v>5</v>
      </c>
      <c r="F27">
        <f t="shared" si="2"/>
        <v>0.90500000000000003</v>
      </c>
      <c r="G27">
        <f t="shared" si="3"/>
        <v>5</v>
      </c>
      <c r="H27" s="1">
        <f t="shared" si="4"/>
        <v>5</v>
      </c>
      <c r="I27" s="10">
        <f>IF(AND(H27&lt;$Q$7,H27&gt;0),$Q$7,MROUND(H27,$Q$7))</f>
        <v>5</v>
      </c>
      <c r="J27" s="1">
        <f t="shared" si="0"/>
        <v>0.72725227216110444</v>
      </c>
      <c r="K27" s="1">
        <f t="shared" si="1"/>
        <v>5</v>
      </c>
      <c r="L27" s="1">
        <f t="shared" si="5"/>
        <v>5</v>
      </c>
      <c r="M27" s="7">
        <v>0</v>
      </c>
      <c r="N27">
        <v>0</v>
      </c>
    </row>
    <row r="28" spans="2:14">
      <c r="B28" t="s">
        <v>69</v>
      </c>
      <c r="C28">
        <v>1.9550000000000001</v>
      </c>
      <c r="D28">
        <v>0</v>
      </c>
      <c r="E28">
        <v>5</v>
      </c>
      <c r="F28">
        <f t="shared" si="2"/>
        <v>1.9550000000000001</v>
      </c>
      <c r="G28">
        <f t="shared" si="3"/>
        <v>5</v>
      </c>
      <c r="H28" s="1">
        <f t="shared" si="4"/>
        <v>5</v>
      </c>
      <c r="I28" s="10">
        <f>IF(AND(H28&lt;$Q$7,H28&gt;0),$Q$7,MROUND(H28,$Q$7))</f>
        <v>5</v>
      </c>
      <c r="J28" s="1">
        <f t="shared" si="0"/>
        <v>1.5710256266021649</v>
      </c>
      <c r="K28" s="1">
        <f t="shared" si="1"/>
        <v>5</v>
      </c>
      <c r="L28" s="1">
        <f t="shared" si="5"/>
        <v>5</v>
      </c>
      <c r="M28" s="7">
        <v>0</v>
      </c>
      <c r="N28">
        <v>0</v>
      </c>
    </row>
    <row r="29" spans="2:14">
      <c r="B29" s="4" t="s">
        <v>6</v>
      </c>
      <c r="C29" s="1"/>
      <c r="D29" s="1"/>
      <c r="E29" s="1"/>
      <c r="F29" s="1"/>
      <c r="G29" s="1"/>
      <c r="H29" s="1">
        <f>SUM(H3:H28)</f>
        <v>124.441</v>
      </c>
      <c r="I29" s="6">
        <f>SUM(I3:I28)</f>
        <v>90</v>
      </c>
      <c r="J29" s="1"/>
      <c r="K29" s="1"/>
      <c r="L29" s="1">
        <f>SUM(L3:L28)</f>
        <v>135</v>
      </c>
      <c r="M29" s="1">
        <f>SUM(M3:M28)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opLeftCell="A12" workbookViewId="0">
      <selection activeCell="J5" sqref="J5:J30"/>
    </sheetView>
  </sheetViews>
  <sheetFormatPr defaultRowHeight="15.75"/>
  <cols>
    <col min="2" max="2" width="9.125" customWidth="1"/>
  </cols>
  <sheetData>
    <row r="2" spans="2:30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</row>
    <row r="4" spans="2:30">
      <c r="B4" t="s">
        <v>57</v>
      </c>
      <c r="C4">
        <v>5</v>
      </c>
    </row>
    <row r="5" spans="2:30">
      <c r="B5" t="s">
        <v>58</v>
      </c>
      <c r="C5">
        <v>5</v>
      </c>
      <c r="I5" t="s">
        <v>110</v>
      </c>
      <c r="J5">
        <v>5</v>
      </c>
    </row>
    <row r="6" spans="2:30">
      <c r="B6" t="s">
        <v>45</v>
      </c>
      <c r="C6">
        <v>5</v>
      </c>
      <c r="I6" t="s">
        <v>111</v>
      </c>
      <c r="J6">
        <v>5</v>
      </c>
    </row>
    <row r="7" spans="2:30">
      <c r="B7" t="s">
        <v>68</v>
      </c>
      <c r="C7">
        <v>10</v>
      </c>
      <c r="I7" t="s">
        <v>98</v>
      </c>
      <c r="J7">
        <v>5</v>
      </c>
    </row>
    <row r="8" spans="2:30">
      <c r="B8" t="s">
        <v>59</v>
      </c>
      <c r="C8">
        <v>5</v>
      </c>
      <c r="I8" t="s">
        <v>120</v>
      </c>
      <c r="J8">
        <v>5</v>
      </c>
    </row>
    <row r="9" spans="2:30">
      <c r="B9" t="s">
        <v>44</v>
      </c>
      <c r="C9">
        <v>5</v>
      </c>
      <c r="I9" t="s">
        <v>112</v>
      </c>
      <c r="J9">
        <v>5</v>
      </c>
    </row>
    <row r="10" spans="2:30">
      <c r="B10" t="s">
        <v>43</v>
      </c>
      <c r="C10">
        <v>5</v>
      </c>
      <c r="I10" t="s">
        <v>97</v>
      </c>
      <c r="J10">
        <v>5</v>
      </c>
    </row>
    <row r="11" spans="2:30">
      <c r="B11" t="s">
        <v>60</v>
      </c>
      <c r="C11">
        <v>5</v>
      </c>
      <c r="I11" t="s">
        <v>43</v>
      </c>
      <c r="J11">
        <v>5</v>
      </c>
    </row>
    <row r="12" spans="2:30">
      <c r="B12" t="s">
        <v>61</v>
      </c>
      <c r="C12">
        <v>5</v>
      </c>
      <c r="I12" t="s">
        <v>113</v>
      </c>
      <c r="J12">
        <v>5</v>
      </c>
    </row>
    <row r="13" spans="2:30">
      <c r="B13" t="s">
        <v>46</v>
      </c>
      <c r="C13">
        <v>5</v>
      </c>
      <c r="I13" t="s">
        <v>114</v>
      </c>
      <c r="J13">
        <v>5</v>
      </c>
    </row>
    <row r="14" spans="2:30">
      <c r="B14" t="s">
        <v>47</v>
      </c>
      <c r="C14">
        <v>10</v>
      </c>
      <c r="I14" t="s">
        <v>99</v>
      </c>
      <c r="J14">
        <v>5</v>
      </c>
    </row>
    <row r="15" spans="2:30">
      <c r="B15" t="s">
        <v>62</v>
      </c>
      <c r="C15">
        <v>20</v>
      </c>
      <c r="I15" t="s">
        <v>100</v>
      </c>
      <c r="J15">
        <v>10</v>
      </c>
    </row>
    <row r="16" spans="2:30">
      <c r="B16" t="s">
        <v>48</v>
      </c>
      <c r="C16">
        <v>5</v>
      </c>
      <c r="I16" t="s">
        <v>115</v>
      </c>
      <c r="J16">
        <v>10</v>
      </c>
    </row>
    <row r="17" spans="2:10">
      <c r="B17" t="s">
        <v>49</v>
      </c>
      <c r="C17">
        <v>20</v>
      </c>
      <c r="I17" t="s">
        <v>101</v>
      </c>
      <c r="J17">
        <v>5</v>
      </c>
    </row>
    <row r="18" spans="2:10">
      <c r="B18" t="s">
        <v>50</v>
      </c>
      <c r="C18">
        <v>5</v>
      </c>
      <c r="I18" t="s">
        <v>102</v>
      </c>
      <c r="J18">
        <v>5</v>
      </c>
    </row>
    <row r="19" spans="2:10">
      <c r="B19" t="s">
        <v>51</v>
      </c>
      <c r="C19">
        <v>15</v>
      </c>
      <c r="I19" t="s">
        <v>103</v>
      </c>
      <c r="J19">
        <v>5</v>
      </c>
    </row>
    <row r="20" spans="2:10">
      <c r="B20" t="s">
        <v>52</v>
      </c>
      <c r="C20">
        <v>15</v>
      </c>
      <c r="I20" t="s">
        <v>104</v>
      </c>
      <c r="J20">
        <v>5</v>
      </c>
    </row>
    <row r="21" spans="2:10">
      <c r="B21" t="s">
        <v>63</v>
      </c>
      <c r="C21">
        <v>5</v>
      </c>
      <c r="I21" t="s">
        <v>105</v>
      </c>
      <c r="J21">
        <v>5</v>
      </c>
    </row>
    <row r="22" spans="2:10">
      <c r="B22" t="s">
        <v>64</v>
      </c>
      <c r="C22">
        <v>5</v>
      </c>
      <c r="I22" t="s">
        <v>116</v>
      </c>
      <c r="J22">
        <v>10</v>
      </c>
    </row>
    <row r="23" spans="2:10">
      <c r="B23" t="s">
        <v>56</v>
      </c>
      <c r="C23">
        <v>5</v>
      </c>
      <c r="I23" t="s">
        <v>117</v>
      </c>
      <c r="J23">
        <v>5</v>
      </c>
    </row>
    <row r="24" spans="2:10">
      <c r="B24" t="s">
        <v>55</v>
      </c>
      <c r="C24">
        <v>5</v>
      </c>
      <c r="I24" t="s">
        <v>109</v>
      </c>
      <c r="J24">
        <v>5</v>
      </c>
    </row>
    <row r="25" spans="2:10">
      <c r="B25" t="s">
        <v>53</v>
      </c>
      <c r="C25">
        <v>5</v>
      </c>
      <c r="I25" t="s">
        <v>108</v>
      </c>
      <c r="J25">
        <v>5</v>
      </c>
    </row>
    <row r="26" spans="2:10">
      <c r="B26" t="s">
        <v>54</v>
      </c>
      <c r="C26">
        <v>5</v>
      </c>
      <c r="I26" t="s">
        <v>106</v>
      </c>
      <c r="J26">
        <v>5</v>
      </c>
    </row>
    <row r="27" spans="2:10">
      <c r="B27" t="s">
        <v>65</v>
      </c>
      <c r="C27">
        <v>5</v>
      </c>
      <c r="I27" t="s">
        <v>107</v>
      </c>
      <c r="J27">
        <v>5</v>
      </c>
    </row>
    <row r="28" spans="2:10">
      <c r="B28" t="s">
        <v>66</v>
      </c>
      <c r="C28">
        <v>5</v>
      </c>
      <c r="I28" t="s">
        <v>118</v>
      </c>
      <c r="J28">
        <v>5</v>
      </c>
    </row>
    <row r="29" spans="2:10">
      <c r="B29" t="s">
        <v>69</v>
      </c>
      <c r="C29">
        <v>10</v>
      </c>
      <c r="I29" t="s">
        <v>119</v>
      </c>
      <c r="J29">
        <v>5</v>
      </c>
    </row>
    <row r="30" spans="2:10">
      <c r="B30" t="s">
        <v>67</v>
      </c>
      <c r="C30">
        <v>180</v>
      </c>
      <c r="I30" t="s">
        <v>121</v>
      </c>
      <c r="J30">
        <v>5</v>
      </c>
    </row>
    <row r="31" spans="2:10">
      <c r="D31" t="s">
        <v>70</v>
      </c>
    </row>
  </sheetData>
  <sortState ref="I5:J30">
    <sortCondition ref="I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77"/>
  <sheetViews>
    <sheetView workbookViewId="0">
      <selection activeCell="E52" sqref="E52:E77"/>
    </sheetView>
  </sheetViews>
  <sheetFormatPr defaultRowHeight="15.75"/>
  <sheetData>
    <row r="2" spans="2:38">
      <c r="B2" t="s">
        <v>82</v>
      </c>
      <c r="C2">
        <v>11.744999999999999</v>
      </c>
      <c r="H2">
        <v>0</v>
      </c>
      <c r="K2">
        <v>0</v>
      </c>
      <c r="L2">
        <v>5</v>
      </c>
      <c r="M2">
        <v>0</v>
      </c>
      <c r="N2">
        <v>0</v>
      </c>
      <c r="O2">
        <v>0</v>
      </c>
      <c r="R2">
        <v>0</v>
      </c>
      <c r="S2">
        <v>5</v>
      </c>
      <c r="T2">
        <v>3.1749999999999998</v>
      </c>
      <c r="U2">
        <v>0</v>
      </c>
      <c r="V2">
        <v>3</v>
      </c>
      <c r="W2">
        <v>5</v>
      </c>
      <c r="X2">
        <v>5</v>
      </c>
      <c r="Y2">
        <v>5</v>
      </c>
      <c r="AB2">
        <v>3</v>
      </c>
      <c r="AC2">
        <v>2</v>
      </c>
      <c r="AD2">
        <v>2</v>
      </c>
      <c r="AE2">
        <v>4</v>
      </c>
    </row>
    <row r="3" spans="2:38">
      <c r="B3" t="s">
        <v>89</v>
      </c>
      <c r="C3">
        <v>6.0369999999999999</v>
      </c>
    </row>
    <row r="4" spans="2:38">
      <c r="B4" t="s">
        <v>92</v>
      </c>
      <c r="C4">
        <v>4.7279999999999998</v>
      </c>
      <c r="G4">
        <v>0</v>
      </c>
    </row>
    <row r="5" spans="2:38">
      <c r="B5" t="s">
        <v>95</v>
      </c>
      <c r="C5">
        <v>3.7850000000000001</v>
      </c>
    </row>
    <row r="6" spans="2:38">
      <c r="B6" t="s">
        <v>83</v>
      </c>
      <c r="C6">
        <v>14.202999999999999</v>
      </c>
    </row>
    <row r="7" spans="2:38">
      <c r="B7" t="s">
        <v>81</v>
      </c>
      <c r="C7">
        <v>20.009</v>
      </c>
      <c r="G7">
        <v>0</v>
      </c>
      <c r="M7">
        <v>10</v>
      </c>
      <c r="N7">
        <v>0</v>
      </c>
      <c r="O7">
        <v>10</v>
      </c>
      <c r="P7">
        <v>0</v>
      </c>
      <c r="Q7">
        <v>20</v>
      </c>
      <c r="R7">
        <v>10</v>
      </c>
      <c r="S7">
        <v>10</v>
      </c>
      <c r="T7">
        <v>10</v>
      </c>
      <c r="U7">
        <v>20</v>
      </c>
      <c r="V7">
        <v>10</v>
      </c>
      <c r="W7">
        <v>40</v>
      </c>
      <c r="X7">
        <v>10</v>
      </c>
      <c r="Y7">
        <v>10</v>
      </c>
      <c r="Z7">
        <v>30</v>
      </c>
      <c r="AA7">
        <v>10</v>
      </c>
      <c r="AB7">
        <v>20</v>
      </c>
      <c r="AC7">
        <v>10</v>
      </c>
      <c r="AD7">
        <v>20</v>
      </c>
      <c r="AE7">
        <v>10</v>
      </c>
      <c r="AF7">
        <v>0</v>
      </c>
      <c r="AG7">
        <v>20</v>
      </c>
      <c r="AH7">
        <v>20</v>
      </c>
      <c r="AI7">
        <v>10</v>
      </c>
      <c r="AJ7">
        <v>10</v>
      </c>
      <c r="AK7">
        <v>10</v>
      </c>
      <c r="AL7">
        <v>0</v>
      </c>
    </row>
    <row r="8" spans="2:38">
      <c r="B8" t="s">
        <v>87</v>
      </c>
      <c r="C8">
        <v>10.603</v>
      </c>
      <c r="G8">
        <v>0</v>
      </c>
      <c r="M8">
        <v>10</v>
      </c>
    </row>
    <row r="9" spans="2:38">
      <c r="B9" t="s">
        <v>73</v>
      </c>
      <c r="C9">
        <v>5.4</v>
      </c>
      <c r="G9">
        <v>0</v>
      </c>
      <c r="M9">
        <v>0</v>
      </c>
    </row>
    <row r="10" spans="2:38">
      <c r="B10" t="s">
        <v>79</v>
      </c>
      <c r="C10">
        <v>12.477</v>
      </c>
      <c r="J10">
        <f>MROUND(17.5,5)</f>
        <v>20</v>
      </c>
      <c r="M10">
        <v>10</v>
      </c>
    </row>
    <row r="11" spans="2:38">
      <c r="B11" t="s">
        <v>72</v>
      </c>
      <c r="C11">
        <v>7.82</v>
      </c>
      <c r="M11">
        <v>0</v>
      </c>
    </row>
    <row r="12" spans="2:38">
      <c r="B12" t="s">
        <v>80</v>
      </c>
      <c r="C12">
        <v>33.414999999999999</v>
      </c>
      <c r="G12">
        <v>0</v>
      </c>
      <c r="M12">
        <v>20</v>
      </c>
    </row>
    <row r="13" spans="2:38">
      <c r="B13" t="s">
        <v>85</v>
      </c>
      <c r="C13">
        <v>13.038</v>
      </c>
      <c r="G13">
        <v>5</v>
      </c>
      <c r="M13">
        <v>10</v>
      </c>
    </row>
    <row r="14" spans="2:38">
      <c r="B14" t="s">
        <v>78</v>
      </c>
      <c r="C14">
        <v>3.94</v>
      </c>
      <c r="G14">
        <v>3.1749999999999998</v>
      </c>
      <c r="M14">
        <v>10</v>
      </c>
    </row>
    <row r="15" spans="2:38">
      <c r="B15" t="s">
        <v>74</v>
      </c>
      <c r="C15">
        <v>24.027999999999999</v>
      </c>
      <c r="G15">
        <v>0</v>
      </c>
      <c r="M15">
        <v>10</v>
      </c>
    </row>
    <row r="16" spans="2:38">
      <c r="B16" t="s">
        <v>93</v>
      </c>
      <c r="C16">
        <v>15.178000000000001</v>
      </c>
      <c r="G16">
        <v>3</v>
      </c>
      <c r="M16">
        <v>20</v>
      </c>
    </row>
    <row r="17" spans="2:40">
      <c r="B17" t="s">
        <v>90</v>
      </c>
      <c r="C17">
        <v>20.788</v>
      </c>
      <c r="G17">
        <v>5</v>
      </c>
      <c r="M17">
        <v>10</v>
      </c>
      <c r="O17">
        <v>10</v>
      </c>
      <c r="P17">
        <v>5</v>
      </c>
      <c r="Q17">
        <v>10</v>
      </c>
      <c r="R17">
        <v>15</v>
      </c>
      <c r="S17">
        <v>5</v>
      </c>
      <c r="T17">
        <v>5</v>
      </c>
      <c r="U17">
        <v>5</v>
      </c>
      <c r="V17">
        <v>10</v>
      </c>
      <c r="W17">
        <v>5</v>
      </c>
      <c r="X17">
        <v>0</v>
      </c>
      <c r="Y17">
        <v>10</v>
      </c>
      <c r="Z17">
        <v>20</v>
      </c>
      <c r="AA17">
        <v>5</v>
      </c>
      <c r="AB17">
        <v>35</v>
      </c>
      <c r="AC17">
        <v>5</v>
      </c>
      <c r="AD17">
        <v>5</v>
      </c>
      <c r="AE17">
        <v>20</v>
      </c>
      <c r="AF17">
        <v>0</v>
      </c>
      <c r="AG17">
        <v>20</v>
      </c>
      <c r="AH17">
        <v>5</v>
      </c>
      <c r="AI17">
        <v>5</v>
      </c>
      <c r="AJ17">
        <v>10</v>
      </c>
      <c r="AK17">
        <v>5</v>
      </c>
      <c r="AL17">
        <v>5</v>
      </c>
      <c r="AM17">
        <v>0</v>
      </c>
      <c r="AN17">
        <v>10</v>
      </c>
    </row>
    <row r="18" spans="2:40">
      <c r="B18" t="s">
        <v>84</v>
      </c>
      <c r="C18">
        <v>11.811999999999999</v>
      </c>
      <c r="G18">
        <v>5</v>
      </c>
      <c r="M18">
        <v>40</v>
      </c>
    </row>
    <row r="19" spans="2:40">
      <c r="B19" t="s">
        <v>71</v>
      </c>
      <c r="C19">
        <v>17.047000000000001</v>
      </c>
      <c r="G19">
        <v>5</v>
      </c>
      <c r="M19">
        <v>10</v>
      </c>
    </row>
    <row r="20" spans="2:40">
      <c r="B20" t="s">
        <v>86</v>
      </c>
      <c r="C20">
        <v>7.7830000000000004</v>
      </c>
      <c r="M20">
        <v>10</v>
      </c>
    </row>
    <row r="21" spans="2:40">
      <c r="B21" t="s">
        <v>88</v>
      </c>
      <c r="C21">
        <v>12.156000000000001</v>
      </c>
      <c r="M21">
        <v>30</v>
      </c>
    </row>
    <row r="22" spans="2:40">
      <c r="B22" t="s">
        <v>77</v>
      </c>
      <c r="C22">
        <v>16.574000000000002</v>
      </c>
      <c r="G22">
        <v>3</v>
      </c>
      <c r="M22">
        <v>10</v>
      </c>
    </row>
    <row r="23" spans="2:40">
      <c r="B23" t="s">
        <v>91</v>
      </c>
      <c r="C23">
        <v>15.478</v>
      </c>
      <c r="G23">
        <v>2</v>
      </c>
      <c r="M23">
        <v>20</v>
      </c>
    </row>
    <row r="24" spans="2:40">
      <c r="B24" t="s">
        <v>75</v>
      </c>
      <c r="C24">
        <v>3.0720000000000001</v>
      </c>
      <c r="G24">
        <v>2</v>
      </c>
      <c r="M24">
        <v>10</v>
      </c>
    </row>
    <row r="25" spans="2:40">
      <c r="B25" t="s">
        <v>76</v>
      </c>
      <c r="C25">
        <v>4.13</v>
      </c>
      <c r="G25">
        <v>4</v>
      </c>
      <c r="M25">
        <v>20</v>
      </c>
    </row>
    <row r="26" spans="2:40">
      <c r="B26" t="s">
        <v>94</v>
      </c>
      <c r="C26">
        <v>3.2</v>
      </c>
      <c r="M26">
        <v>10</v>
      </c>
    </row>
    <row r="27" spans="2:40">
      <c r="B27" t="s">
        <v>96</v>
      </c>
      <c r="C27">
        <v>9.8949999999999996</v>
      </c>
      <c r="M27">
        <v>0</v>
      </c>
    </row>
    <row r="28" spans="2:40">
      <c r="M28">
        <v>20</v>
      </c>
    </row>
    <row r="29" spans="2:40">
      <c r="M29">
        <v>20</v>
      </c>
    </row>
    <row r="30" spans="2:40">
      <c r="M30">
        <v>10</v>
      </c>
    </row>
    <row r="31" spans="2:40">
      <c r="M31">
        <v>10</v>
      </c>
    </row>
    <row r="32" spans="2:40">
      <c r="M32">
        <v>10</v>
      </c>
    </row>
    <row r="33" spans="13:13">
      <c r="M33">
        <v>0</v>
      </c>
    </row>
    <row r="52" spans="5:38">
      <c r="E52">
        <v>3</v>
      </c>
      <c r="M52">
        <v>3</v>
      </c>
      <c r="N52">
        <v>2</v>
      </c>
      <c r="P52">
        <v>0</v>
      </c>
      <c r="Q52">
        <v>1</v>
      </c>
      <c r="R52">
        <v>0</v>
      </c>
      <c r="S52">
        <v>0</v>
      </c>
      <c r="T52">
        <v>2</v>
      </c>
      <c r="W52">
        <v>0</v>
      </c>
      <c r="X52">
        <v>5</v>
      </c>
      <c r="Z52">
        <v>0</v>
      </c>
      <c r="AD52">
        <v>5</v>
      </c>
      <c r="AF52">
        <v>3</v>
      </c>
      <c r="AG52">
        <v>5</v>
      </c>
      <c r="AH52">
        <v>1</v>
      </c>
      <c r="AJ52">
        <v>3</v>
      </c>
      <c r="AL52">
        <v>0</v>
      </c>
    </row>
    <row r="53" spans="5:38">
      <c r="E53">
        <v>2</v>
      </c>
    </row>
    <row r="55" spans="5:38">
      <c r="E55">
        <v>0</v>
      </c>
    </row>
    <row r="56" spans="5:38">
      <c r="E56">
        <v>1</v>
      </c>
    </row>
    <row r="57" spans="5:38">
      <c r="E57">
        <v>0</v>
      </c>
    </row>
    <row r="58" spans="5:38">
      <c r="E58">
        <v>0</v>
      </c>
    </row>
    <row r="59" spans="5:38">
      <c r="E59">
        <v>2</v>
      </c>
    </row>
    <row r="62" spans="5:38">
      <c r="E62">
        <v>0</v>
      </c>
    </row>
    <row r="63" spans="5:38">
      <c r="E63">
        <v>5</v>
      </c>
    </row>
    <row r="65" spans="5:5">
      <c r="E65">
        <v>0</v>
      </c>
    </row>
    <row r="69" spans="5:5">
      <c r="E69">
        <v>5</v>
      </c>
    </row>
    <row r="71" spans="5:5">
      <c r="E71">
        <v>3</v>
      </c>
    </row>
    <row r="72" spans="5:5">
      <c r="E72">
        <v>5</v>
      </c>
    </row>
    <row r="73" spans="5:5">
      <c r="E73">
        <v>1</v>
      </c>
    </row>
    <row r="75" spans="5:5">
      <c r="E75">
        <v>3</v>
      </c>
    </row>
    <row r="77" spans="5:5">
      <c r="E77">
        <v>0</v>
      </c>
    </row>
  </sheetData>
  <sortState ref="B2:C27">
    <sortCondition ref="B2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0"/>
  <sheetViews>
    <sheetView topLeftCell="E1" workbookViewId="0">
      <selection activeCell="L3" sqref="L3:L28"/>
    </sheetView>
  </sheetViews>
  <sheetFormatPr defaultColWidth="11" defaultRowHeight="15.75"/>
  <cols>
    <col min="6" max="6" width="5.875" bestFit="1" customWidth="1"/>
    <col min="7" max="7" width="5.875" customWidth="1"/>
    <col min="8" max="8" width="11.375" bestFit="1" customWidth="1"/>
    <col min="9" max="9" width="21.375" bestFit="1" customWidth="1"/>
    <col min="10" max="11" width="13.5" bestFit="1" customWidth="1"/>
    <col min="14" max="14" width="14.875" bestFit="1" customWidth="1"/>
  </cols>
  <sheetData>
    <row r="2" spans="2:39">
      <c r="B2" s="2" t="s">
        <v>0</v>
      </c>
      <c r="C2" s="2" t="s">
        <v>1</v>
      </c>
      <c r="D2" s="2" t="s">
        <v>2</v>
      </c>
      <c r="E2" s="2" t="s">
        <v>3</v>
      </c>
      <c r="F2" s="5" t="s">
        <v>5</v>
      </c>
      <c r="G2" s="5"/>
      <c r="H2" s="5" t="s">
        <v>8</v>
      </c>
      <c r="I2" s="5" t="s">
        <v>10</v>
      </c>
      <c r="J2" s="5" t="s">
        <v>12</v>
      </c>
      <c r="K2" s="5" t="s">
        <v>7</v>
      </c>
      <c r="M2">
        <f>IF(IF((C3-D3)&gt;(E3-D3),C3-D3,E3-D3)&gt;0,IF((C3-D3)&gt;(E3-D3),C3-D3,E3-D3),0)</f>
        <v>1.7449999999999992</v>
      </c>
      <c r="N2">
        <v>10</v>
      </c>
      <c r="O2">
        <v>0</v>
      </c>
      <c r="P2">
        <v>0</v>
      </c>
      <c r="Q2">
        <v>0</v>
      </c>
      <c r="R2">
        <v>5</v>
      </c>
      <c r="S2">
        <v>5</v>
      </c>
      <c r="T2">
        <v>5</v>
      </c>
      <c r="U2">
        <v>10</v>
      </c>
      <c r="V2">
        <v>0</v>
      </c>
      <c r="W2">
        <v>0</v>
      </c>
      <c r="X2">
        <v>10</v>
      </c>
      <c r="Y2">
        <v>15</v>
      </c>
      <c r="Z2">
        <v>5</v>
      </c>
      <c r="AA2">
        <v>20</v>
      </c>
      <c r="AB2">
        <v>5</v>
      </c>
      <c r="AC2">
        <v>5</v>
      </c>
      <c r="AD2">
        <v>10</v>
      </c>
      <c r="AE2">
        <v>0</v>
      </c>
      <c r="AF2">
        <v>0</v>
      </c>
      <c r="AG2">
        <v>0</v>
      </c>
      <c r="AH2">
        <v>5</v>
      </c>
      <c r="AI2">
        <v>5</v>
      </c>
      <c r="AJ2">
        <v>5</v>
      </c>
      <c r="AK2">
        <v>5</v>
      </c>
      <c r="AL2">
        <v>0</v>
      </c>
      <c r="AM2">
        <v>0</v>
      </c>
    </row>
    <row r="3" spans="2:39">
      <c r="B3" t="s">
        <v>57</v>
      </c>
      <c r="C3">
        <v>11.744999999999999</v>
      </c>
      <c r="D3">
        <v>10</v>
      </c>
      <c r="E3">
        <v>5</v>
      </c>
      <c r="F3" s="1">
        <f>G3</f>
        <v>10</v>
      </c>
      <c r="G3">
        <v>10</v>
      </c>
      <c r="H3" s="8">
        <f t="shared" ref="H3:H28" si="0">C3*O$10</f>
        <v>18.791999999999998</v>
      </c>
      <c r="I3" s="1">
        <f t="shared" ref="I3:I28" si="1">IF(H3+E3&lt;D3,0,H3+E3-D3)</f>
        <v>13.791999999999998</v>
      </c>
      <c r="J3" s="1">
        <f t="shared" ref="J3:J28" si="2">IF(H3+E3&lt;D3,0,MROUND(H3+E3-D3,10))</f>
        <v>10</v>
      </c>
      <c r="K3" s="1">
        <f>MROUND(J3*O$12,10)</f>
        <v>10</v>
      </c>
      <c r="L3">
        <v>10</v>
      </c>
      <c r="M3">
        <v>10</v>
      </c>
      <c r="N3">
        <v>5</v>
      </c>
      <c r="O3">
        <v>10</v>
      </c>
      <c r="P3">
        <v>15</v>
      </c>
      <c r="Q3">
        <v>5</v>
      </c>
      <c r="R3">
        <v>5</v>
      </c>
      <c r="S3">
        <v>5</v>
      </c>
      <c r="T3">
        <v>10</v>
      </c>
      <c r="U3">
        <v>5</v>
      </c>
      <c r="V3">
        <v>0</v>
      </c>
      <c r="W3">
        <v>10</v>
      </c>
      <c r="X3">
        <v>20</v>
      </c>
      <c r="Y3">
        <v>5</v>
      </c>
      <c r="Z3">
        <v>35</v>
      </c>
      <c r="AA3">
        <v>5</v>
      </c>
      <c r="AB3">
        <v>5</v>
      </c>
      <c r="AC3">
        <v>20</v>
      </c>
      <c r="AD3">
        <v>0</v>
      </c>
      <c r="AE3">
        <v>20</v>
      </c>
      <c r="AF3">
        <v>5</v>
      </c>
      <c r="AG3">
        <v>5</v>
      </c>
      <c r="AH3">
        <v>10</v>
      </c>
      <c r="AI3">
        <v>5</v>
      </c>
      <c r="AJ3">
        <v>5</v>
      </c>
      <c r="AK3">
        <v>0</v>
      </c>
      <c r="AL3">
        <v>10</v>
      </c>
    </row>
    <row r="4" spans="2:39">
      <c r="B4" t="s">
        <v>58</v>
      </c>
      <c r="C4">
        <v>6.0369999999999999</v>
      </c>
      <c r="D4">
        <v>0</v>
      </c>
      <c r="E4">
        <v>5</v>
      </c>
      <c r="F4" s="1">
        <f t="shared" ref="F4:F28" si="3">G4</f>
        <v>0</v>
      </c>
      <c r="G4">
        <v>0</v>
      </c>
      <c r="H4" s="1">
        <f t="shared" si="0"/>
        <v>9.6592000000000002</v>
      </c>
      <c r="I4" s="1">
        <f t="shared" si="1"/>
        <v>14.6592</v>
      </c>
      <c r="J4" s="1">
        <f t="shared" si="2"/>
        <v>10</v>
      </c>
      <c r="K4" s="1">
        <f t="shared" ref="K4:K28" si="4">MROUND(J4*O$12,10)</f>
        <v>10</v>
      </c>
      <c r="L4">
        <v>5</v>
      </c>
    </row>
    <row r="5" spans="2:39">
      <c r="B5" t="s">
        <v>45</v>
      </c>
      <c r="C5">
        <v>4.7279999999999998</v>
      </c>
      <c r="D5">
        <v>10</v>
      </c>
      <c r="E5">
        <v>5</v>
      </c>
      <c r="F5" s="1">
        <f t="shared" si="3"/>
        <v>0</v>
      </c>
      <c r="G5">
        <v>0</v>
      </c>
      <c r="H5" s="1">
        <f t="shared" si="0"/>
        <v>7.5648</v>
      </c>
      <c r="I5" s="1">
        <f t="shared" si="1"/>
        <v>2.5648</v>
      </c>
      <c r="J5" s="1">
        <f t="shared" si="2"/>
        <v>0</v>
      </c>
      <c r="K5" s="1">
        <f t="shared" si="4"/>
        <v>0</v>
      </c>
      <c r="L5">
        <v>10</v>
      </c>
    </row>
    <row r="6" spans="2:39">
      <c r="B6" t="s">
        <v>68</v>
      </c>
      <c r="C6">
        <v>3.7850000000000001</v>
      </c>
      <c r="D6">
        <v>0</v>
      </c>
      <c r="E6">
        <v>10</v>
      </c>
      <c r="F6" s="1">
        <f t="shared" si="3"/>
        <v>0</v>
      </c>
      <c r="G6">
        <v>0</v>
      </c>
      <c r="H6" s="1">
        <f t="shared" si="0"/>
        <v>6.0560000000000009</v>
      </c>
      <c r="I6" s="1">
        <f t="shared" si="1"/>
        <v>16.056000000000001</v>
      </c>
      <c r="J6" s="1">
        <f t="shared" si="2"/>
        <v>20</v>
      </c>
      <c r="K6" s="1">
        <f t="shared" si="4"/>
        <v>10</v>
      </c>
      <c r="L6">
        <v>15</v>
      </c>
    </row>
    <row r="7" spans="2:39">
      <c r="B7" t="s">
        <v>59</v>
      </c>
      <c r="C7">
        <v>14.202999999999999</v>
      </c>
      <c r="D7">
        <v>20</v>
      </c>
      <c r="E7">
        <v>5</v>
      </c>
      <c r="F7" s="1">
        <f>G7</f>
        <v>5</v>
      </c>
      <c r="G7">
        <v>5</v>
      </c>
      <c r="H7" s="1">
        <f t="shared" si="0"/>
        <v>22.724800000000002</v>
      </c>
      <c r="I7" s="1">
        <f t="shared" si="1"/>
        <v>7.7248000000000019</v>
      </c>
      <c r="J7" s="1">
        <f t="shared" si="2"/>
        <v>10</v>
      </c>
      <c r="K7" s="1">
        <f t="shared" si="4"/>
        <v>10</v>
      </c>
      <c r="L7">
        <v>5</v>
      </c>
      <c r="N7" s="3" t="s">
        <v>4</v>
      </c>
      <c r="O7" s="1">
        <v>10</v>
      </c>
    </row>
    <row r="8" spans="2:39">
      <c r="B8" t="s">
        <v>44</v>
      </c>
      <c r="C8">
        <v>20.009</v>
      </c>
      <c r="D8">
        <v>10</v>
      </c>
      <c r="E8">
        <v>5</v>
      </c>
      <c r="F8" s="1">
        <f t="shared" si="3"/>
        <v>5</v>
      </c>
      <c r="G8">
        <v>5</v>
      </c>
      <c r="H8" s="1">
        <f t="shared" si="0"/>
        <v>32.014400000000002</v>
      </c>
      <c r="I8" s="1">
        <f t="shared" si="1"/>
        <v>27.014400000000002</v>
      </c>
      <c r="J8" s="1">
        <f t="shared" si="2"/>
        <v>30</v>
      </c>
      <c r="K8" s="1">
        <f t="shared" si="4"/>
        <v>20</v>
      </c>
      <c r="L8">
        <v>5</v>
      </c>
      <c r="N8" s="9" t="s">
        <v>13</v>
      </c>
      <c r="O8" s="1">
        <f>F29</f>
        <v>125</v>
      </c>
    </row>
    <row r="9" spans="2:39">
      <c r="B9" t="s">
        <v>43</v>
      </c>
      <c r="C9">
        <v>10.603</v>
      </c>
      <c r="D9">
        <v>10</v>
      </c>
      <c r="E9">
        <v>5</v>
      </c>
      <c r="F9" s="1">
        <f t="shared" si="3"/>
        <v>5</v>
      </c>
      <c r="G9">
        <v>5</v>
      </c>
      <c r="H9" s="1">
        <f t="shared" si="0"/>
        <v>16.9648</v>
      </c>
      <c r="I9" s="1">
        <f t="shared" si="1"/>
        <v>11.9648</v>
      </c>
      <c r="J9" s="1">
        <f t="shared" si="2"/>
        <v>10</v>
      </c>
      <c r="K9" s="1">
        <f t="shared" si="4"/>
        <v>10</v>
      </c>
      <c r="L9">
        <v>5</v>
      </c>
      <c r="N9" s="3" t="s">
        <v>12</v>
      </c>
      <c r="O9" s="1">
        <v>200</v>
      </c>
    </row>
    <row r="10" spans="2:39">
      <c r="B10" t="s">
        <v>60</v>
      </c>
      <c r="C10">
        <v>5.4</v>
      </c>
      <c r="D10">
        <v>10</v>
      </c>
      <c r="E10">
        <v>5</v>
      </c>
      <c r="F10" s="1">
        <f t="shared" si="3"/>
        <v>10</v>
      </c>
      <c r="G10">
        <v>10</v>
      </c>
      <c r="H10" s="1">
        <f t="shared" si="0"/>
        <v>8.64</v>
      </c>
      <c r="I10" s="1">
        <f t="shared" si="1"/>
        <v>3.6400000000000006</v>
      </c>
      <c r="J10" s="1">
        <f t="shared" si="2"/>
        <v>0</v>
      </c>
      <c r="K10" s="1">
        <f t="shared" si="4"/>
        <v>0</v>
      </c>
      <c r="L10">
        <v>10</v>
      </c>
      <c r="N10" s="9" t="s">
        <v>9</v>
      </c>
      <c r="O10" s="1">
        <f>O9/F29</f>
        <v>1.6</v>
      </c>
    </row>
    <row r="11" spans="2:39">
      <c r="B11" t="s">
        <v>61</v>
      </c>
      <c r="C11">
        <v>12.477</v>
      </c>
      <c r="D11">
        <v>20</v>
      </c>
      <c r="E11">
        <v>5</v>
      </c>
      <c r="F11" s="1">
        <f>G11</f>
        <v>0</v>
      </c>
      <c r="G11">
        <v>0</v>
      </c>
      <c r="H11" s="1">
        <f t="shared" si="0"/>
        <v>19.963200000000001</v>
      </c>
      <c r="I11" s="1">
        <f t="shared" si="1"/>
        <v>4.9632000000000005</v>
      </c>
      <c r="J11" s="1">
        <f t="shared" si="2"/>
        <v>0</v>
      </c>
      <c r="K11" s="1">
        <f t="shared" si="4"/>
        <v>0</v>
      </c>
      <c r="L11">
        <v>5</v>
      </c>
      <c r="N11" s="9" t="s">
        <v>11</v>
      </c>
      <c r="O11" s="1">
        <f>J29</f>
        <v>340</v>
      </c>
    </row>
    <row r="12" spans="2:39">
      <c r="B12" t="s">
        <v>46</v>
      </c>
      <c r="C12">
        <v>7.82</v>
      </c>
      <c r="D12">
        <v>10</v>
      </c>
      <c r="E12">
        <v>5</v>
      </c>
      <c r="F12" s="1">
        <f t="shared" si="3"/>
        <v>0</v>
      </c>
      <c r="G12">
        <v>0</v>
      </c>
      <c r="H12" s="1">
        <f t="shared" si="0"/>
        <v>12.512</v>
      </c>
      <c r="I12" s="1">
        <f t="shared" si="1"/>
        <v>7.5120000000000005</v>
      </c>
      <c r="J12" s="1">
        <f t="shared" si="2"/>
        <v>10</v>
      </c>
      <c r="K12" s="1">
        <f t="shared" si="4"/>
        <v>10</v>
      </c>
      <c r="L12">
        <v>0</v>
      </c>
      <c r="N12" s="9" t="s">
        <v>9</v>
      </c>
      <c r="O12" s="1">
        <f>O9/O11</f>
        <v>0.58823529411764708</v>
      </c>
    </row>
    <row r="13" spans="2:39">
      <c r="B13" t="s">
        <v>47</v>
      </c>
      <c r="C13">
        <v>33.414999999999999</v>
      </c>
      <c r="D13">
        <v>40</v>
      </c>
      <c r="E13">
        <v>10</v>
      </c>
      <c r="F13" s="1">
        <f>G13</f>
        <v>10</v>
      </c>
      <c r="G13">
        <v>10</v>
      </c>
      <c r="H13" s="1">
        <f t="shared" si="0"/>
        <v>53.463999999999999</v>
      </c>
      <c r="I13" s="1">
        <f t="shared" si="1"/>
        <v>23.463999999999999</v>
      </c>
      <c r="J13" s="1">
        <f t="shared" si="2"/>
        <v>20</v>
      </c>
      <c r="K13" s="1">
        <f t="shared" si="4"/>
        <v>10</v>
      </c>
      <c r="L13">
        <v>10</v>
      </c>
    </row>
    <row r="14" spans="2:39">
      <c r="B14" t="s">
        <v>62</v>
      </c>
      <c r="C14">
        <v>13.038</v>
      </c>
      <c r="D14">
        <v>10</v>
      </c>
      <c r="E14">
        <v>20</v>
      </c>
      <c r="F14" s="1">
        <f t="shared" si="3"/>
        <v>15</v>
      </c>
      <c r="G14">
        <v>15</v>
      </c>
      <c r="H14" s="1">
        <f t="shared" si="0"/>
        <v>20.860800000000001</v>
      </c>
      <c r="I14" s="1">
        <f t="shared" si="1"/>
        <v>30.860799999999998</v>
      </c>
      <c r="J14" s="1">
        <f t="shared" si="2"/>
        <v>30</v>
      </c>
      <c r="K14" s="1">
        <f t="shared" si="4"/>
        <v>20</v>
      </c>
      <c r="L14">
        <v>20</v>
      </c>
    </row>
    <row r="15" spans="2:39">
      <c r="B15" t="s">
        <v>48</v>
      </c>
      <c r="C15">
        <v>3.94</v>
      </c>
      <c r="D15">
        <v>10</v>
      </c>
      <c r="E15">
        <v>5</v>
      </c>
      <c r="F15" s="1">
        <f t="shared" si="3"/>
        <v>5</v>
      </c>
      <c r="G15">
        <v>5</v>
      </c>
      <c r="H15" s="1">
        <f t="shared" si="0"/>
        <v>6.3040000000000003</v>
      </c>
      <c r="I15" s="1">
        <f t="shared" si="1"/>
        <v>1.3040000000000003</v>
      </c>
      <c r="J15" s="1">
        <f t="shared" si="2"/>
        <v>0</v>
      </c>
      <c r="K15" s="1">
        <f t="shared" si="4"/>
        <v>0</v>
      </c>
      <c r="L15">
        <v>5</v>
      </c>
      <c r="M15">
        <v>10</v>
      </c>
    </row>
    <row r="16" spans="2:39">
      <c r="B16" t="s">
        <v>49</v>
      </c>
      <c r="C16">
        <v>24.027999999999999</v>
      </c>
      <c r="D16">
        <v>30</v>
      </c>
      <c r="E16">
        <v>20</v>
      </c>
      <c r="F16" s="1">
        <f t="shared" si="3"/>
        <v>20</v>
      </c>
      <c r="G16">
        <v>20</v>
      </c>
      <c r="H16" s="1">
        <f t="shared" si="0"/>
        <v>38.444800000000001</v>
      </c>
      <c r="I16" s="1">
        <f t="shared" si="1"/>
        <v>28.444800000000001</v>
      </c>
      <c r="J16" s="1">
        <f t="shared" si="2"/>
        <v>30</v>
      </c>
      <c r="K16" s="1">
        <f t="shared" si="4"/>
        <v>20</v>
      </c>
      <c r="L16">
        <v>35</v>
      </c>
      <c r="M16">
        <v>0</v>
      </c>
    </row>
    <row r="17" spans="2:13">
      <c r="B17" t="s">
        <v>50</v>
      </c>
      <c r="C17">
        <v>15.178000000000001</v>
      </c>
      <c r="D17">
        <v>10</v>
      </c>
      <c r="E17">
        <v>5</v>
      </c>
      <c r="F17" s="1">
        <f>G17</f>
        <v>5</v>
      </c>
      <c r="G17">
        <v>5</v>
      </c>
      <c r="H17" s="1">
        <f t="shared" si="0"/>
        <v>24.284800000000004</v>
      </c>
      <c r="I17" s="1">
        <f t="shared" si="1"/>
        <v>19.284800000000004</v>
      </c>
      <c r="J17" s="1">
        <f t="shared" si="2"/>
        <v>20</v>
      </c>
      <c r="K17" s="1">
        <f t="shared" si="4"/>
        <v>10</v>
      </c>
      <c r="L17">
        <v>5</v>
      </c>
      <c r="M17">
        <v>0</v>
      </c>
    </row>
    <row r="18" spans="2:13">
      <c r="B18" t="s">
        <v>51</v>
      </c>
      <c r="C18">
        <v>20.788</v>
      </c>
      <c r="D18">
        <v>20</v>
      </c>
      <c r="E18">
        <v>15</v>
      </c>
      <c r="F18" s="1">
        <f t="shared" si="3"/>
        <v>5</v>
      </c>
      <c r="G18">
        <v>5</v>
      </c>
      <c r="H18" s="1">
        <f t="shared" si="0"/>
        <v>33.260800000000003</v>
      </c>
      <c r="I18" s="1">
        <f t="shared" si="1"/>
        <v>28.260800000000003</v>
      </c>
      <c r="J18" s="1">
        <f t="shared" si="2"/>
        <v>30</v>
      </c>
      <c r="K18" s="1">
        <f t="shared" si="4"/>
        <v>20</v>
      </c>
      <c r="L18">
        <v>5</v>
      </c>
    </row>
    <row r="19" spans="2:13">
      <c r="B19" t="s">
        <v>52</v>
      </c>
      <c r="C19">
        <v>11.811999999999999</v>
      </c>
      <c r="D19">
        <v>10</v>
      </c>
      <c r="E19">
        <v>15</v>
      </c>
      <c r="F19" s="1">
        <f t="shared" si="3"/>
        <v>10</v>
      </c>
      <c r="G19">
        <v>10</v>
      </c>
      <c r="H19" s="1">
        <f t="shared" si="0"/>
        <v>18.8992</v>
      </c>
      <c r="I19" s="1">
        <f t="shared" si="1"/>
        <v>23.8992</v>
      </c>
      <c r="J19" s="1">
        <f t="shared" si="2"/>
        <v>20</v>
      </c>
      <c r="K19" s="1">
        <f t="shared" si="4"/>
        <v>10</v>
      </c>
      <c r="L19">
        <v>20</v>
      </c>
      <c r="M19">
        <v>5</v>
      </c>
    </row>
    <row r="20" spans="2:13">
      <c r="B20" t="s">
        <v>63</v>
      </c>
      <c r="C20">
        <v>17.047000000000001</v>
      </c>
      <c r="D20">
        <v>20</v>
      </c>
      <c r="E20">
        <v>5</v>
      </c>
      <c r="F20" s="1">
        <f t="shared" si="3"/>
        <v>0</v>
      </c>
      <c r="G20">
        <v>0</v>
      </c>
      <c r="H20" s="1">
        <f t="shared" si="0"/>
        <v>27.275200000000002</v>
      </c>
      <c r="I20" s="1">
        <f t="shared" si="1"/>
        <v>12.275199999999998</v>
      </c>
      <c r="J20" s="1">
        <f t="shared" si="2"/>
        <v>10</v>
      </c>
      <c r="K20" s="1">
        <f t="shared" si="4"/>
        <v>10</v>
      </c>
      <c r="L20">
        <v>0</v>
      </c>
      <c r="M20">
        <v>5</v>
      </c>
    </row>
    <row r="21" spans="2:13">
      <c r="B21" t="s">
        <v>64</v>
      </c>
      <c r="C21">
        <v>7.7830000000000004</v>
      </c>
      <c r="D21">
        <v>10</v>
      </c>
      <c r="E21">
        <v>5</v>
      </c>
      <c r="F21" s="1">
        <f>G21</f>
        <v>0</v>
      </c>
      <c r="G21">
        <v>0</v>
      </c>
      <c r="H21" s="1">
        <f t="shared" si="0"/>
        <v>12.452800000000002</v>
      </c>
      <c r="I21" s="1">
        <f t="shared" si="1"/>
        <v>7.4528000000000034</v>
      </c>
      <c r="J21" s="1">
        <f t="shared" si="2"/>
        <v>10</v>
      </c>
      <c r="K21" s="1">
        <f t="shared" si="4"/>
        <v>10</v>
      </c>
      <c r="L21">
        <v>20</v>
      </c>
      <c r="M21">
        <v>5</v>
      </c>
    </row>
    <row r="22" spans="2:13">
      <c r="B22" t="s">
        <v>56</v>
      </c>
      <c r="C22">
        <v>12.156000000000001</v>
      </c>
      <c r="D22">
        <v>0</v>
      </c>
      <c r="E22">
        <v>5</v>
      </c>
      <c r="F22" s="1">
        <f t="shared" si="3"/>
        <v>0</v>
      </c>
      <c r="G22">
        <v>0</v>
      </c>
      <c r="H22" s="1">
        <f t="shared" si="0"/>
        <v>19.449600000000004</v>
      </c>
      <c r="I22" s="1">
        <f t="shared" si="1"/>
        <v>24.449600000000004</v>
      </c>
      <c r="J22" s="1">
        <f t="shared" si="2"/>
        <v>20</v>
      </c>
      <c r="K22" s="1">
        <f t="shared" si="4"/>
        <v>10</v>
      </c>
      <c r="L22">
        <v>5</v>
      </c>
      <c r="M22">
        <v>10</v>
      </c>
    </row>
    <row r="23" spans="2:13">
      <c r="B23" t="s">
        <v>55</v>
      </c>
      <c r="C23">
        <v>16.574000000000002</v>
      </c>
      <c r="D23">
        <v>20</v>
      </c>
      <c r="E23">
        <v>5</v>
      </c>
      <c r="F23" s="1">
        <f>G23</f>
        <v>5</v>
      </c>
      <c r="G23">
        <v>5</v>
      </c>
      <c r="H23" s="1">
        <f t="shared" si="0"/>
        <v>26.518400000000003</v>
      </c>
      <c r="I23" s="1">
        <f t="shared" si="1"/>
        <v>11.518400000000003</v>
      </c>
      <c r="J23" s="1">
        <f t="shared" si="2"/>
        <v>10</v>
      </c>
      <c r="K23" s="1">
        <f t="shared" si="4"/>
        <v>10</v>
      </c>
      <c r="L23">
        <v>5</v>
      </c>
      <c r="M23">
        <v>0</v>
      </c>
    </row>
    <row r="24" spans="2:13">
      <c r="B24" t="s">
        <v>53</v>
      </c>
      <c r="C24">
        <v>15.478</v>
      </c>
      <c r="D24">
        <v>20</v>
      </c>
      <c r="E24">
        <v>5</v>
      </c>
      <c r="F24" s="1">
        <f t="shared" si="3"/>
        <v>5</v>
      </c>
      <c r="G24">
        <v>5</v>
      </c>
      <c r="H24" s="1">
        <f t="shared" si="0"/>
        <v>24.764800000000001</v>
      </c>
      <c r="I24" s="1">
        <f t="shared" si="1"/>
        <v>9.764800000000001</v>
      </c>
      <c r="J24" s="1">
        <f t="shared" si="2"/>
        <v>10</v>
      </c>
      <c r="K24" s="1">
        <f t="shared" si="4"/>
        <v>10</v>
      </c>
      <c r="L24">
        <v>10</v>
      </c>
      <c r="M24">
        <v>0</v>
      </c>
    </row>
    <row r="25" spans="2:13">
      <c r="B25" t="s">
        <v>54</v>
      </c>
      <c r="C25">
        <v>3.0720000000000001</v>
      </c>
      <c r="D25">
        <v>10</v>
      </c>
      <c r="E25">
        <v>5</v>
      </c>
      <c r="F25" s="1">
        <f t="shared" si="3"/>
        <v>5</v>
      </c>
      <c r="G25">
        <v>5</v>
      </c>
      <c r="H25" s="1">
        <f t="shared" si="0"/>
        <v>4.9152000000000005</v>
      </c>
      <c r="I25" s="1">
        <f t="shared" si="1"/>
        <v>0</v>
      </c>
      <c r="J25" s="1">
        <f t="shared" si="2"/>
        <v>0</v>
      </c>
      <c r="K25" s="1">
        <f t="shared" si="4"/>
        <v>0</v>
      </c>
      <c r="L25">
        <v>5</v>
      </c>
      <c r="M25">
        <v>10</v>
      </c>
    </row>
    <row r="26" spans="2:13">
      <c r="B26" t="s">
        <v>65</v>
      </c>
      <c r="C26">
        <v>4.13</v>
      </c>
      <c r="D26">
        <v>10</v>
      </c>
      <c r="E26">
        <v>5</v>
      </c>
      <c r="F26" s="1">
        <f t="shared" si="3"/>
        <v>5</v>
      </c>
      <c r="G26">
        <v>5</v>
      </c>
      <c r="H26" s="1">
        <f t="shared" si="0"/>
        <v>6.6080000000000005</v>
      </c>
      <c r="I26" s="1">
        <f t="shared" si="1"/>
        <v>1.6080000000000005</v>
      </c>
      <c r="J26" s="1">
        <f t="shared" si="2"/>
        <v>0</v>
      </c>
      <c r="K26" s="1">
        <f t="shared" si="4"/>
        <v>0</v>
      </c>
      <c r="L26">
        <v>5</v>
      </c>
      <c r="M26">
        <v>15</v>
      </c>
    </row>
    <row r="27" spans="2:13">
      <c r="B27" t="s">
        <v>66</v>
      </c>
      <c r="C27">
        <v>3.2</v>
      </c>
      <c r="D27">
        <v>10</v>
      </c>
      <c r="E27">
        <v>5</v>
      </c>
      <c r="F27" s="1">
        <f>G27</f>
        <v>0</v>
      </c>
      <c r="G27">
        <v>0</v>
      </c>
      <c r="H27" s="1">
        <f t="shared" si="0"/>
        <v>5.120000000000001</v>
      </c>
      <c r="I27" s="1">
        <f t="shared" si="1"/>
        <v>0.12000000000000099</v>
      </c>
      <c r="J27" s="1">
        <f t="shared" si="2"/>
        <v>0</v>
      </c>
      <c r="K27" s="1">
        <f t="shared" si="4"/>
        <v>0</v>
      </c>
      <c r="L27">
        <v>0</v>
      </c>
      <c r="M27">
        <v>5</v>
      </c>
    </row>
    <row r="28" spans="2:13">
      <c r="B28" t="s">
        <v>69</v>
      </c>
      <c r="C28">
        <v>9.8949999999999996</v>
      </c>
      <c r="D28" s="1">
        <v>0</v>
      </c>
      <c r="E28">
        <v>10</v>
      </c>
      <c r="F28" s="1">
        <f t="shared" si="3"/>
        <v>0</v>
      </c>
      <c r="G28">
        <v>0</v>
      </c>
      <c r="H28" s="1">
        <f t="shared" si="0"/>
        <v>15.832000000000001</v>
      </c>
      <c r="I28" s="1">
        <f t="shared" si="1"/>
        <v>25.832000000000001</v>
      </c>
      <c r="J28" s="1">
        <f t="shared" si="2"/>
        <v>30</v>
      </c>
      <c r="K28" s="1">
        <f t="shared" si="4"/>
        <v>20</v>
      </c>
      <c r="L28">
        <v>10</v>
      </c>
      <c r="M28">
        <v>20</v>
      </c>
    </row>
    <row r="29" spans="2:13">
      <c r="B29" s="4" t="s">
        <v>6</v>
      </c>
      <c r="C29" s="1"/>
      <c r="D29" s="1"/>
      <c r="E29" s="1"/>
      <c r="F29" s="1">
        <f>SUM(F3:F28)</f>
        <v>125</v>
      </c>
      <c r="G29" s="1"/>
      <c r="H29" s="1"/>
      <c r="I29" s="1"/>
      <c r="J29" s="1">
        <f>SUM(J3:J28)</f>
        <v>340</v>
      </c>
      <c r="K29" s="1">
        <f>SUM(K3:K28)</f>
        <v>240</v>
      </c>
      <c r="M29">
        <v>5</v>
      </c>
    </row>
    <row r="30" spans="2:13">
      <c r="M30">
        <v>5</v>
      </c>
    </row>
    <row r="31" spans="2:13">
      <c r="M31">
        <v>10</v>
      </c>
    </row>
    <row r="32" spans="2:13">
      <c r="M32">
        <v>0</v>
      </c>
    </row>
    <row r="33" spans="13:13">
      <c r="M33">
        <v>0</v>
      </c>
    </row>
    <row r="34" spans="13:13">
      <c r="M34">
        <v>0</v>
      </c>
    </row>
    <row r="35" spans="13:13">
      <c r="M35">
        <v>5</v>
      </c>
    </row>
    <row r="36" spans="13:13">
      <c r="M36">
        <v>5</v>
      </c>
    </row>
    <row r="37" spans="13:13">
      <c r="M37">
        <v>5</v>
      </c>
    </row>
    <row r="38" spans="13:13">
      <c r="M38">
        <v>5</v>
      </c>
    </row>
    <row r="39" spans="13:13">
      <c r="M39">
        <v>0</v>
      </c>
    </row>
    <row r="40" spans="13:13">
      <c r="M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H41"/>
  <sheetViews>
    <sheetView workbookViewId="0">
      <selection activeCell="N7" sqref="N7"/>
    </sheetView>
  </sheetViews>
  <sheetFormatPr defaultRowHeight="15.75"/>
  <sheetData>
    <row r="1" spans="5:34">
      <c r="E1" t="s">
        <v>82</v>
      </c>
      <c r="F1">
        <v>2.9449999999999998</v>
      </c>
    </row>
    <row r="2" spans="5:34">
      <c r="E2" t="s">
        <v>89</v>
      </c>
      <c r="F2">
        <v>0.7</v>
      </c>
    </row>
    <row r="3" spans="5:34">
      <c r="E3" t="s">
        <v>92</v>
      </c>
      <c r="F3">
        <v>0</v>
      </c>
    </row>
    <row r="4" spans="5:34">
      <c r="E4" t="s">
        <v>95</v>
      </c>
      <c r="F4">
        <v>1.232</v>
      </c>
    </row>
    <row r="5" spans="5:34">
      <c r="E5" t="s">
        <v>83</v>
      </c>
      <c r="F5">
        <v>4.258</v>
      </c>
    </row>
    <row r="6" spans="5:34">
      <c r="E6" t="s">
        <v>81</v>
      </c>
      <c r="F6">
        <v>3.75</v>
      </c>
      <c r="L6" s="10" t="s">
        <v>58</v>
      </c>
      <c r="N6" s="10" t="s">
        <v>92</v>
      </c>
    </row>
    <row r="7" spans="5:34">
      <c r="E7" t="s">
        <v>87</v>
      </c>
      <c r="F7">
        <v>4.0199999999999996</v>
      </c>
      <c r="L7" s="10" t="s">
        <v>45</v>
      </c>
      <c r="N7" s="10" t="s">
        <v>76</v>
      </c>
    </row>
    <row r="8" spans="5:34">
      <c r="E8" t="s">
        <v>73</v>
      </c>
      <c r="F8">
        <v>2.9950000000000001</v>
      </c>
      <c r="L8" s="10" t="s">
        <v>53</v>
      </c>
      <c r="N8" s="10" t="s">
        <v>89</v>
      </c>
    </row>
    <row r="9" spans="5:34">
      <c r="E9" t="s">
        <v>79</v>
      </c>
      <c r="F9">
        <v>2.117</v>
      </c>
      <c r="L9" s="10" t="s">
        <v>65</v>
      </c>
      <c r="N9" s="10" t="s">
        <v>94</v>
      </c>
    </row>
    <row r="10" spans="5:34">
      <c r="E10" t="s">
        <v>72</v>
      </c>
      <c r="F10">
        <v>5.2249999999999996</v>
      </c>
      <c r="L10" s="10" t="s">
        <v>66</v>
      </c>
      <c r="N10" t="s">
        <v>95</v>
      </c>
    </row>
    <row r="11" spans="5:34">
      <c r="E11" t="s">
        <v>80</v>
      </c>
      <c r="F11">
        <v>9.5050000000000008</v>
      </c>
      <c r="L11" t="s">
        <v>69</v>
      </c>
      <c r="N11" s="10" t="s">
        <v>91</v>
      </c>
    </row>
    <row r="12" spans="5:34">
      <c r="E12" t="s">
        <v>85</v>
      </c>
      <c r="F12">
        <v>10.733000000000001</v>
      </c>
    </row>
    <row r="13" spans="5:34">
      <c r="E13" t="s">
        <v>78</v>
      </c>
      <c r="F13">
        <v>2.2429999999999999</v>
      </c>
    </row>
    <row r="14" spans="5:34">
      <c r="E14" t="s">
        <v>74</v>
      </c>
      <c r="F14">
        <v>6.7149999999999999</v>
      </c>
      <c r="I14">
        <v>5</v>
      </c>
      <c r="J14">
        <v>0</v>
      </c>
      <c r="K14">
        <v>0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0</v>
      </c>
      <c r="AE14">
        <v>5</v>
      </c>
      <c r="AF14">
        <v>0</v>
      </c>
      <c r="AG14">
        <v>0</v>
      </c>
      <c r="AH14">
        <v>0</v>
      </c>
    </row>
    <row r="15" spans="5:34">
      <c r="E15" t="s">
        <v>93</v>
      </c>
      <c r="F15">
        <v>6.2350000000000003</v>
      </c>
    </row>
    <row r="16" spans="5:34">
      <c r="E16" t="s">
        <v>90</v>
      </c>
      <c r="F16">
        <v>5.8949999999999996</v>
      </c>
      <c r="I16">
        <v>5</v>
      </c>
    </row>
    <row r="17" spans="5:9">
      <c r="E17" t="s">
        <v>84</v>
      </c>
      <c r="F17">
        <v>9.3759999999999994</v>
      </c>
      <c r="I17">
        <v>0</v>
      </c>
    </row>
    <row r="18" spans="5:9">
      <c r="E18" t="s">
        <v>71</v>
      </c>
      <c r="F18">
        <v>7.8159999999999998</v>
      </c>
      <c r="I18">
        <v>0</v>
      </c>
    </row>
    <row r="19" spans="5:9">
      <c r="E19" t="s">
        <v>86</v>
      </c>
      <c r="F19">
        <v>2.6269999999999998</v>
      </c>
      <c r="I19">
        <v>5</v>
      </c>
    </row>
    <row r="20" spans="5:9">
      <c r="E20" t="s">
        <v>88</v>
      </c>
      <c r="F20">
        <v>4.5199999999999996</v>
      </c>
      <c r="I20">
        <v>5</v>
      </c>
    </row>
    <row r="21" spans="5:9">
      <c r="E21" t="s">
        <v>77</v>
      </c>
      <c r="F21">
        <v>5.2619999999999996</v>
      </c>
      <c r="I21">
        <v>5</v>
      </c>
    </row>
    <row r="22" spans="5:9">
      <c r="E22" t="s">
        <v>91</v>
      </c>
      <c r="F22">
        <v>1.472</v>
      </c>
      <c r="I22">
        <v>5</v>
      </c>
    </row>
    <row r="23" spans="5:9">
      <c r="E23" t="s">
        <v>75</v>
      </c>
      <c r="F23">
        <v>4.4139999999999997</v>
      </c>
      <c r="I23">
        <v>5</v>
      </c>
    </row>
    <row r="24" spans="5:9">
      <c r="E24" t="s">
        <v>76</v>
      </c>
      <c r="F24">
        <v>0.46200000000000002</v>
      </c>
      <c r="I24">
        <v>5</v>
      </c>
    </row>
    <row r="25" spans="5:9">
      <c r="E25" t="s">
        <v>94</v>
      </c>
      <c r="F25">
        <v>0.90500000000000003</v>
      </c>
      <c r="I25">
        <v>5</v>
      </c>
    </row>
    <row r="26" spans="5:9">
      <c r="E26" t="s">
        <v>96</v>
      </c>
      <c r="F26">
        <v>1.9550000000000001</v>
      </c>
      <c r="I26">
        <v>5</v>
      </c>
    </row>
    <row r="27" spans="5:9">
      <c r="I27">
        <v>5</v>
      </c>
    </row>
    <row r="28" spans="5:9">
      <c r="I28">
        <v>5</v>
      </c>
    </row>
    <row r="29" spans="5:9">
      <c r="I29">
        <v>5</v>
      </c>
    </row>
    <row r="30" spans="5:9">
      <c r="I30">
        <v>5</v>
      </c>
    </row>
    <row r="31" spans="5:9">
      <c r="I31">
        <v>5</v>
      </c>
    </row>
    <row r="32" spans="5:9">
      <c r="I32">
        <v>5</v>
      </c>
    </row>
    <row r="33" spans="9:9">
      <c r="I33">
        <v>5</v>
      </c>
    </row>
    <row r="34" spans="9:9">
      <c r="I34">
        <v>5</v>
      </c>
    </row>
    <row r="35" spans="9:9">
      <c r="I35">
        <v>5</v>
      </c>
    </row>
    <row r="36" spans="9:9">
      <c r="I36">
        <v>5</v>
      </c>
    </row>
    <row r="37" spans="9:9">
      <c r="I37">
        <v>0</v>
      </c>
    </row>
    <row r="38" spans="9:9">
      <c r="I38">
        <v>5</v>
      </c>
    </row>
    <row r="39" spans="9:9">
      <c r="I39">
        <v>0</v>
      </c>
    </row>
    <row r="40" spans="9:9">
      <c r="I40">
        <v>0</v>
      </c>
    </row>
    <row r="41" spans="9:9">
      <c r="I41">
        <v>0</v>
      </c>
    </row>
  </sheetData>
  <sortState ref="E1:F26">
    <sortCondition ref="E1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J29"/>
  <sheetViews>
    <sheetView workbookViewId="0">
      <selection activeCell="K5" sqref="K5:AJ5"/>
    </sheetView>
  </sheetViews>
  <sheetFormatPr defaultRowHeight="15.75"/>
  <sheetData>
    <row r="4" spans="6:36">
      <c r="F4" t="s">
        <v>92</v>
      </c>
      <c r="G4">
        <v>0</v>
      </c>
    </row>
    <row r="5" spans="6:36">
      <c r="F5" t="s">
        <v>76</v>
      </c>
      <c r="G5">
        <v>0.46200000000000002</v>
      </c>
      <c r="K5">
        <v>25</v>
      </c>
      <c r="L5">
        <v>5</v>
      </c>
      <c r="M5">
        <v>5</v>
      </c>
      <c r="N5">
        <v>5</v>
      </c>
      <c r="O5">
        <v>40</v>
      </c>
      <c r="P5">
        <v>35</v>
      </c>
      <c r="Q5">
        <v>40</v>
      </c>
      <c r="R5">
        <v>25</v>
      </c>
      <c r="S5">
        <v>20</v>
      </c>
      <c r="T5">
        <v>50</v>
      </c>
      <c r="U5">
        <v>90</v>
      </c>
      <c r="V5">
        <v>100</v>
      </c>
      <c r="W5">
        <v>20</v>
      </c>
      <c r="X5">
        <v>65</v>
      </c>
      <c r="Y5">
        <v>60</v>
      </c>
      <c r="Z5">
        <v>55</v>
      </c>
      <c r="AA5">
        <v>90</v>
      </c>
      <c r="AB5">
        <v>70</v>
      </c>
      <c r="AC5">
        <v>25</v>
      </c>
      <c r="AD5">
        <v>40</v>
      </c>
      <c r="AE5">
        <v>45</v>
      </c>
      <c r="AF5">
        <v>15</v>
      </c>
      <c r="AG5">
        <v>45</v>
      </c>
      <c r="AH5">
        <v>5</v>
      </c>
      <c r="AI5">
        <v>10</v>
      </c>
      <c r="AJ5">
        <v>15</v>
      </c>
    </row>
    <row r="6" spans="6:36">
      <c r="F6" t="s">
        <v>89</v>
      </c>
      <c r="G6">
        <v>0.7</v>
      </c>
    </row>
    <row r="7" spans="6:36">
      <c r="F7" t="s">
        <v>94</v>
      </c>
      <c r="G7">
        <v>0.90500000000000003</v>
      </c>
    </row>
    <row r="8" spans="6:36">
      <c r="F8" t="s">
        <v>95</v>
      </c>
      <c r="G8">
        <v>1.232</v>
      </c>
    </row>
    <row r="9" spans="6:36">
      <c r="F9" t="s">
        <v>91</v>
      </c>
      <c r="G9">
        <v>1.472</v>
      </c>
    </row>
    <row r="10" spans="6:36">
      <c r="F10" t="s">
        <v>96</v>
      </c>
      <c r="G10">
        <v>1.9550000000000001</v>
      </c>
    </row>
    <row r="11" spans="6:36">
      <c r="F11" t="s">
        <v>79</v>
      </c>
      <c r="G11">
        <v>2.117</v>
      </c>
    </row>
    <row r="12" spans="6:36">
      <c r="F12" t="s">
        <v>78</v>
      </c>
      <c r="G12">
        <v>2.2429999999999999</v>
      </c>
    </row>
    <row r="13" spans="6:36">
      <c r="F13" t="s">
        <v>86</v>
      </c>
      <c r="G13">
        <v>2.6269999999999998</v>
      </c>
    </row>
    <row r="14" spans="6:36">
      <c r="F14" t="s">
        <v>82</v>
      </c>
      <c r="G14">
        <v>2.9449999999999998</v>
      </c>
    </row>
    <row r="15" spans="6:36">
      <c r="F15" t="s">
        <v>73</v>
      </c>
      <c r="G15">
        <v>2.9950000000000001</v>
      </c>
    </row>
    <row r="16" spans="6:36">
      <c r="F16" t="s">
        <v>81</v>
      </c>
      <c r="G16">
        <v>3.75</v>
      </c>
    </row>
    <row r="17" spans="6:7">
      <c r="F17" t="s">
        <v>87</v>
      </c>
      <c r="G17">
        <v>4.0199999999999996</v>
      </c>
    </row>
    <row r="18" spans="6:7">
      <c r="F18" t="s">
        <v>83</v>
      </c>
      <c r="G18">
        <v>4.258</v>
      </c>
    </row>
    <row r="19" spans="6:7">
      <c r="F19" t="s">
        <v>75</v>
      </c>
      <c r="G19">
        <v>4.4139999999999997</v>
      </c>
    </row>
    <row r="20" spans="6:7">
      <c r="F20" t="s">
        <v>88</v>
      </c>
      <c r="G20">
        <v>4.5199999999999996</v>
      </c>
    </row>
    <row r="21" spans="6:7">
      <c r="F21" t="s">
        <v>72</v>
      </c>
      <c r="G21">
        <v>5.2249999999999996</v>
      </c>
    </row>
    <row r="22" spans="6:7">
      <c r="F22" t="s">
        <v>77</v>
      </c>
      <c r="G22">
        <v>5.2619999999999996</v>
      </c>
    </row>
    <row r="23" spans="6:7">
      <c r="F23" t="s">
        <v>90</v>
      </c>
      <c r="G23">
        <v>5.8949999999999996</v>
      </c>
    </row>
    <row r="24" spans="6:7">
      <c r="F24" t="s">
        <v>93</v>
      </c>
      <c r="G24">
        <v>6.2350000000000003</v>
      </c>
    </row>
    <row r="25" spans="6:7">
      <c r="F25" t="s">
        <v>74</v>
      </c>
      <c r="G25">
        <v>6.7149999999999999</v>
      </c>
    </row>
    <row r="26" spans="6:7">
      <c r="F26" t="s">
        <v>71</v>
      </c>
      <c r="G26">
        <v>7.8159999999999998</v>
      </c>
    </row>
    <row r="27" spans="6:7">
      <c r="F27" t="s">
        <v>84</v>
      </c>
      <c r="G27">
        <v>9.3759999999999994</v>
      </c>
    </row>
    <row r="28" spans="6:7">
      <c r="F28" t="s">
        <v>80</v>
      </c>
      <c r="G28">
        <v>9.5050000000000008</v>
      </c>
    </row>
    <row r="29" spans="6:7">
      <c r="F29" t="s">
        <v>85</v>
      </c>
      <c r="G29">
        <v>10.733000000000001</v>
      </c>
    </row>
  </sheetData>
  <sortState ref="F4:G29">
    <sortCondition ref="G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M32"/>
  <sheetViews>
    <sheetView workbookViewId="0">
      <selection activeCell="L3" sqref="L3:AK3"/>
    </sheetView>
  </sheetViews>
  <sheetFormatPr defaultRowHeight="15.75"/>
  <sheetData>
    <row r="2" spans="3:39">
      <c r="C2" t="s">
        <v>71</v>
      </c>
      <c r="D2" t="s">
        <v>124</v>
      </c>
      <c r="E2">
        <v>0</v>
      </c>
      <c r="G2" t="s">
        <v>82</v>
      </c>
      <c r="H2">
        <v>20</v>
      </c>
      <c r="J2">
        <v>10</v>
      </c>
      <c r="L2">
        <v>10</v>
      </c>
      <c r="M2">
        <v>0</v>
      </c>
      <c r="N2">
        <v>10</v>
      </c>
      <c r="O2">
        <v>0</v>
      </c>
      <c r="P2">
        <v>20</v>
      </c>
      <c r="Q2">
        <v>10</v>
      </c>
      <c r="R2">
        <v>10</v>
      </c>
      <c r="S2">
        <v>10</v>
      </c>
      <c r="T2">
        <v>20</v>
      </c>
      <c r="U2">
        <v>10</v>
      </c>
      <c r="V2">
        <v>40</v>
      </c>
      <c r="W2">
        <v>10</v>
      </c>
      <c r="X2">
        <v>10</v>
      </c>
      <c r="Y2">
        <v>30</v>
      </c>
      <c r="Z2">
        <v>10</v>
      </c>
      <c r="AA2">
        <v>20</v>
      </c>
      <c r="AB2">
        <v>10</v>
      </c>
      <c r="AC2">
        <v>20</v>
      </c>
      <c r="AD2">
        <v>10</v>
      </c>
      <c r="AE2">
        <v>0</v>
      </c>
      <c r="AF2">
        <v>20</v>
      </c>
      <c r="AG2">
        <v>20</v>
      </c>
      <c r="AH2">
        <v>10</v>
      </c>
      <c r="AI2">
        <v>10</v>
      </c>
      <c r="AJ2">
        <v>10</v>
      </c>
      <c r="AK2">
        <v>0</v>
      </c>
    </row>
    <row r="3" spans="3:39">
      <c r="C3" t="s">
        <v>72</v>
      </c>
      <c r="D3" t="s">
        <v>124</v>
      </c>
      <c r="E3">
        <v>35</v>
      </c>
      <c r="G3" t="s">
        <v>89</v>
      </c>
      <c r="H3">
        <v>20</v>
      </c>
      <c r="J3">
        <v>0</v>
      </c>
      <c r="L3">
        <v>10</v>
      </c>
      <c r="M3">
        <v>0</v>
      </c>
      <c r="N3">
        <v>10</v>
      </c>
      <c r="O3">
        <v>0</v>
      </c>
      <c r="P3">
        <v>20</v>
      </c>
      <c r="Q3">
        <v>10</v>
      </c>
      <c r="R3">
        <v>10</v>
      </c>
      <c r="S3">
        <v>10</v>
      </c>
      <c r="T3">
        <v>20</v>
      </c>
      <c r="U3">
        <v>10</v>
      </c>
      <c r="V3">
        <v>40</v>
      </c>
      <c r="W3">
        <v>10</v>
      </c>
      <c r="X3">
        <v>10</v>
      </c>
      <c r="Y3">
        <v>30</v>
      </c>
      <c r="Z3">
        <v>10</v>
      </c>
      <c r="AA3">
        <v>20</v>
      </c>
      <c r="AB3">
        <v>10</v>
      </c>
      <c r="AC3">
        <v>20</v>
      </c>
      <c r="AD3">
        <v>10</v>
      </c>
      <c r="AE3">
        <v>0</v>
      </c>
      <c r="AF3">
        <v>20</v>
      </c>
      <c r="AG3">
        <v>20</v>
      </c>
      <c r="AH3">
        <v>10</v>
      </c>
      <c r="AI3">
        <v>10</v>
      </c>
      <c r="AJ3">
        <v>10</v>
      </c>
      <c r="AK3">
        <v>0</v>
      </c>
    </row>
    <row r="4" spans="3:39">
      <c r="C4" t="s">
        <v>73</v>
      </c>
      <c r="D4" t="s">
        <v>124</v>
      </c>
      <c r="E4">
        <v>60</v>
      </c>
      <c r="G4" t="s">
        <v>92</v>
      </c>
      <c r="H4">
        <v>10</v>
      </c>
      <c r="J4">
        <v>10</v>
      </c>
    </row>
    <row r="5" spans="3:39">
      <c r="C5" t="s">
        <v>74</v>
      </c>
      <c r="D5" t="s">
        <v>124</v>
      </c>
      <c r="E5">
        <v>130</v>
      </c>
      <c r="G5" t="s">
        <v>95</v>
      </c>
      <c r="H5">
        <v>20</v>
      </c>
      <c r="J5">
        <v>0</v>
      </c>
    </row>
    <row r="6" spans="3:39">
      <c r="C6" t="s">
        <v>75</v>
      </c>
      <c r="D6" t="s">
        <v>124</v>
      </c>
      <c r="E6">
        <v>15</v>
      </c>
      <c r="G6" t="s">
        <v>83</v>
      </c>
      <c r="H6">
        <v>40</v>
      </c>
      <c r="J6">
        <v>20</v>
      </c>
    </row>
    <row r="7" spans="3:39">
      <c r="C7" t="s">
        <v>76</v>
      </c>
      <c r="D7" t="s">
        <v>124</v>
      </c>
      <c r="E7">
        <v>15</v>
      </c>
      <c r="G7" t="s">
        <v>81</v>
      </c>
      <c r="H7">
        <v>40</v>
      </c>
      <c r="J7">
        <v>10</v>
      </c>
    </row>
    <row r="8" spans="3:39">
      <c r="C8" t="s">
        <v>77</v>
      </c>
      <c r="D8" t="s">
        <v>124</v>
      </c>
      <c r="E8">
        <v>25</v>
      </c>
      <c r="G8" t="s">
        <v>87</v>
      </c>
      <c r="H8">
        <v>20</v>
      </c>
      <c r="J8">
        <v>10</v>
      </c>
      <c r="N8">
        <v>20</v>
      </c>
      <c r="O8">
        <v>20</v>
      </c>
      <c r="P8">
        <v>10</v>
      </c>
      <c r="Q8">
        <v>20</v>
      </c>
      <c r="R8">
        <v>50</v>
      </c>
      <c r="S8">
        <v>50</v>
      </c>
      <c r="T8">
        <v>20</v>
      </c>
      <c r="U8">
        <v>20</v>
      </c>
      <c r="V8">
        <v>40</v>
      </c>
      <c r="W8">
        <v>20</v>
      </c>
      <c r="X8">
        <v>120</v>
      </c>
      <c r="Y8">
        <v>20</v>
      </c>
      <c r="Z8">
        <v>10</v>
      </c>
      <c r="AA8">
        <v>90</v>
      </c>
      <c r="AB8">
        <v>40</v>
      </c>
      <c r="AC8">
        <v>60</v>
      </c>
      <c r="AD8">
        <v>40</v>
      </c>
      <c r="AE8">
        <v>60</v>
      </c>
      <c r="AF8">
        <v>10</v>
      </c>
      <c r="AG8">
        <v>50</v>
      </c>
      <c r="AH8">
        <v>60</v>
      </c>
      <c r="AI8">
        <v>60</v>
      </c>
      <c r="AJ8">
        <v>10</v>
      </c>
      <c r="AK8">
        <v>10</v>
      </c>
      <c r="AL8">
        <v>10</v>
      </c>
      <c r="AM8">
        <v>40</v>
      </c>
    </row>
    <row r="9" spans="3:39">
      <c r="C9" t="s">
        <v>78</v>
      </c>
      <c r="D9" t="s">
        <v>124</v>
      </c>
      <c r="E9">
        <v>15</v>
      </c>
      <c r="G9" t="s">
        <v>73</v>
      </c>
      <c r="H9">
        <v>20</v>
      </c>
      <c r="J9">
        <v>10</v>
      </c>
    </row>
    <row r="10" spans="3:39">
      <c r="C10" t="s">
        <v>79</v>
      </c>
      <c r="D10" t="s">
        <v>124</v>
      </c>
      <c r="E10">
        <v>70</v>
      </c>
      <c r="G10" t="s">
        <v>79</v>
      </c>
      <c r="H10">
        <v>30</v>
      </c>
      <c r="J10">
        <v>20</v>
      </c>
    </row>
    <row r="11" spans="3:39">
      <c r="C11" t="s">
        <v>80</v>
      </c>
      <c r="D11" t="s">
        <v>124</v>
      </c>
      <c r="E11">
        <v>50</v>
      </c>
      <c r="G11" t="s">
        <v>72</v>
      </c>
      <c r="H11">
        <v>20</v>
      </c>
      <c r="J11">
        <v>10</v>
      </c>
    </row>
    <row r="12" spans="3:39">
      <c r="C12" t="s">
        <v>81</v>
      </c>
      <c r="D12" t="s">
        <v>124</v>
      </c>
      <c r="E12">
        <v>25</v>
      </c>
      <c r="G12" t="s">
        <v>80</v>
      </c>
      <c r="H12">
        <v>100</v>
      </c>
      <c r="J12">
        <v>40</v>
      </c>
    </row>
    <row r="13" spans="3:39">
      <c r="C13" t="s">
        <v>82</v>
      </c>
      <c r="D13" t="s">
        <v>124</v>
      </c>
      <c r="E13">
        <v>50</v>
      </c>
      <c r="G13" t="s">
        <v>85</v>
      </c>
      <c r="H13">
        <v>20</v>
      </c>
      <c r="J13">
        <v>10</v>
      </c>
    </row>
    <row r="14" spans="3:39">
      <c r="C14" t="s">
        <v>83</v>
      </c>
      <c r="D14" t="s">
        <v>124</v>
      </c>
      <c r="E14">
        <v>50</v>
      </c>
      <c r="G14" t="s">
        <v>78</v>
      </c>
      <c r="H14">
        <v>10</v>
      </c>
      <c r="J14">
        <v>10</v>
      </c>
    </row>
    <row r="15" spans="3:39">
      <c r="C15" t="s">
        <v>84</v>
      </c>
      <c r="D15" t="s">
        <v>124</v>
      </c>
      <c r="E15">
        <v>85</v>
      </c>
      <c r="G15" t="s">
        <v>74</v>
      </c>
      <c r="H15">
        <v>70</v>
      </c>
      <c r="J15">
        <v>30</v>
      </c>
    </row>
    <row r="16" spans="3:39">
      <c r="C16" t="s">
        <v>85</v>
      </c>
      <c r="D16" t="s">
        <v>124</v>
      </c>
      <c r="E16">
        <v>90</v>
      </c>
      <c r="G16" t="s">
        <v>93</v>
      </c>
      <c r="H16">
        <v>30</v>
      </c>
      <c r="J16">
        <v>10</v>
      </c>
    </row>
    <row r="17" spans="3:10">
      <c r="C17" t="s">
        <v>86</v>
      </c>
      <c r="D17" t="s">
        <v>124</v>
      </c>
      <c r="E17">
        <v>20</v>
      </c>
      <c r="G17" t="s">
        <v>90</v>
      </c>
      <c r="H17">
        <v>50</v>
      </c>
      <c r="J17">
        <v>20</v>
      </c>
    </row>
    <row r="18" spans="3:10">
      <c r="C18" t="s">
        <v>87</v>
      </c>
      <c r="D18" t="s">
        <v>124</v>
      </c>
      <c r="E18">
        <v>30</v>
      </c>
      <c r="G18" t="s">
        <v>84</v>
      </c>
      <c r="H18">
        <v>30</v>
      </c>
      <c r="J18">
        <v>10</v>
      </c>
    </row>
    <row r="19" spans="3:10">
      <c r="C19" t="s">
        <v>88</v>
      </c>
      <c r="D19" t="s">
        <v>124</v>
      </c>
      <c r="E19">
        <v>45</v>
      </c>
      <c r="G19" t="s">
        <v>71</v>
      </c>
      <c r="H19">
        <v>50</v>
      </c>
      <c r="J19">
        <v>20</v>
      </c>
    </row>
    <row r="20" spans="3:10">
      <c r="C20" t="s">
        <v>89</v>
      </c>
      <c r="D20" t="s">
        <v>124</v>
      </c>
      <c r="E20">
        <v>5</v>
      </c>
      <c r="G20" t="s">
        <v>86</v>
      </c>
      <c r="H20">
        <v>10</v>
      </c>
      <c r="J20">
        <v>10</v>
      </c>
    </row>
    <row r="21" spans="3:10">
      <c r="C21" t="s">
        <v>90</v>
      </c>
      <c r="D21" t="s">
        <v>124</v>
      </c>
      <c r="E21">
        <v>30</v>
      </c>
      <c r="G21" t="s">
        <v>88</v>
      </c>
      <c r="H21">
        <v>40</v>
      </c>
      <c r="J21">
        <v>0</v>
      </c>
    </row>
    <row r="22" spans="3:10">
      <c r="C22" t="s">
        <v>91</v>
      </c>
      <c r="D22" t="s">
        <v>124</v>
      </c>
      <c r="E22">
        <v>50</v>
      </c>
      <c r="G22" t="s">
        <v>77</v>
      </c>
      <c r="H22">
        <v>50</v>
      </c>
      <c r="J22">
        <v>20</v>
      </c>
    </row>
    <row r="23" spans="3:10">
      <c r="C23" t="s">
        <v>92</v>
      </c>
      <c r="D23" t="s">
        <v>124</v>
      </c>
      <c r="E23">
        <v>30</v>
      </c>
      <c r="G23" t="s">
        <v>91</v>
      </c>
      <c r="H23">
        <v>50</v>
      </c>
      <c r="J23">
        <v>20</v>
      </c>
    </row>
    <row r="24" spans="3:10">
      <c r="C24" t="s">
        <v>93</v>
      </c>
      <c r="D24" t="s">
        <v>124</v>
      </c>
      <c r="E24">
        <v>5</v>
      </c>
      <c r="G24" t="s">
        <v>75</v>
      </c>
      <c r="H24">
        <v>10</v>
      </c>
      <c r="J24">
        <v>10</v>
      </c>
    </row>
    <row r="25" spans="3:10">
      <c r="C25" t="s">
        <v>94</v>
      </c>
      <c r="D25" t="s">
        <v>124</v>
      </c>
      <c r="E25">
        <v>5</v>
      </c>
      <c r="G25" t="s">
        <v>76</v>
      </c>
      <c r="H25">
        <v>10</v>
      </c>
      <c r="J25">
        <v>10</v>
      </c>
    </row>
    <row r="26" spans="3:10">
      <c r="C26" t="s">
        <v>95</v>
      </c>
      <c r="D26" t="s">
        <v>124</v>
      </c>
      <c r="E26">
        <v>10</v>
      </c>
      <c r="G26" t="s">
        <v>94</v>
      </c>
      <c r="H26">
        <v>10</v>
      </c>
      <c r="J26">
        <v>10</v>
      </c>
    </row>
    <row r="27" spans="3:10">
      <c r="C27" t="s">
        <v>96</v>
      </c>
      <c r="D27" t="s">
        <v>124</v>
      </c>
      <c r="E27">
        <v>55</v>
      </c>
      <c r="G27" t="s">
        <v>96</v>
      </c>
      <c r="H27">
        <v>30</v>
      </c>
      <c r="J27">
        <v>0</v>
      </c>
    </row>
    <row r="28" spans="3:10">
      <c r="D28" t="s">
        <v>125</v>
      </c>
      <c r="E28" s="12">
        <f>SUM(E2:E27)</f>
        <v>1000</v>
      </c>
    </row>
    <row r="32" spans="3:10">
      <c r="E32" s="13"/>
    </row>
  </sheetData>
  <sortState ref="G2:H2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67"/>
  <sheetViews>
    <sheetView tabSelected="1" topLeftCell="N52" workbookViewId="0">
      <selection activeCell="D67" sqref="D67:AC67"/>
    </sheetView>
  </sheetViews>
  <sheetFormatPr defaultRowHeight="15.75"/>
  <cols>
    <col min="4" max="4" width="10.625" bestFit="1" customWidth="1"/>
    <col min="5" max="5" width="17.875" bestFit="1" customWidth="1"/>
  </cols>
  <sheetData>
    <row r="1" spans="3:39">
      <c r="D1" t="s">
        <v>127</v>
      </c>
      <c r="E1" t="s">
        <v>128</v>
      </c>
      <c r="G1" t="s">
        <v>129</v>
      </c>
    </row>
    <row r="2" spans="3:39">
      <c r="C2" t="s">
        <v>82</v>
      </c>
      <c r="D2">
        <v>10</v>
      </c>
      <c r="E2">
        <v>20</v>
      </c>
      <c r="F2">
        <f>E2*$J$2</f>
        <v>24.691358024691358</v>
      </c>
      <c r="G2">
        <f>CEILING(F2,10)</f>
        <v>30</v>
      </c>
      <c r="J2">
        <f>(1000/810)</f>
        <v>1.2345679012345678</v>
      </c>
    </row>
    <row r="3" spans="3:39">
      <c r="C3" t="s">
        <v>89</v>
      </c>
      <c r="D3">
        <v>0</v>
      </c>
      <c r="E3">
        <v>20</v>
      </c>
      <c r="F3">
        <f>E3*$J$2</f>
        <v>24.691358024691358</v>
      </c>
      <c r="G3">
        <f t="shared" ref="G3:G27" si="0">CEILING(F3,10)</f>
        <v>30</v>
      </c>
    </row>
    <row r="4" spans="3:39">
      <c r="C4" t="s">
        <v>92</v>
      </c>
      <c r="D4">
        <v>10</v>
      </c>
      <c r="E4">
        <v>10</v>
      </c>
      <c r="F4">
        <f>E4*$J$2</f>
        <v>12.345679012345679</v>
      </c>
      <c r="G4">
        <f t="shared" si="0"/>
        <v>20</v>
      </c>
    </row>
    <row r="5" spans="3:39">
      <c r="C5" t="s">
        <v>95</v>
      </c>
      <c r="D5">
        <v>0</v>
      </c>
      <c r="E5">
        <v>20</v>
      </c>
      <c r="F5">
        <f>E5*$J$2</f>
        <v>24.691358024691358</v>
      </c>
      <c r="G5">
        <f t="shared" si="0"/>
        <v>30</v>
      </c>
      <c r="L5">
        <f>1000/330</f>
        <v>3.0303030303030303</v>
      </c>
      <c r="N5">
        <v>10</v>
      </c>
      <c r="O5">
        <v>0</v>
      </c>
      <c r="P5">
        <v>10</v>
      </c>
      <c r="Q5">
        <v>0</v>
      </c>
      <c r="R5">
        <v>20</v>
      </c>
      <c r="S5">
        <v>10</v>
      </c>
      <c r="T5">
        <v>10</v>
      </c>
      <c r="U5">
        <v>10</v>
      </c>
      <c r="V5">
        <v>20</v>
      </c>
      <c r="W5">
        <v>10</v>
      </c>
      <c r="X5">
        <v>40</v>
      </c>
      <c r="Y5">
        <v>10</v>
      </c>
      <c r="Z5">
        <v>10</v>
      </c>
      <c r="AA5">
        <v>30</v>
      </c>
      <c r="AB5">
        <v>10</v>
      </c>
      <c r="AC5">
        <v>20</v>
      </c>
      <c r="AD5">
        <v>10</v>
      </c>
      <c r="AE5">
        <v>20</v>
      </c>
      <c r="AF5">
        <v>10</v>
      </c>
      <c r="AG5">
        <v>0</v>
      </c>
      <c r="AH5">
        <v>20</v>
      </c>
      <c r="AI5">
        <v>20</v>
      </c>
      <c r="AJ5">
        <v>10</v>
      </c>
      <c r="AK5">
        <v>10</v>
      </c>
      <c r="AL5">
        <v>10</v>
      </c>
      <c r="AM5">
        <v>0</v>
      </c>
    </row>
    <row r="6" spans="3:39">
      <c r="C6" t="s">
        <v>83</v>
      </c>
      <c r="D6">
        <v>20</v>
      </c>
      <c r="E6">
        <v>40</v>
      </c>
      <c r="F6">
        <f>E6*$J$2</f>
        <v>49.382716049382715</v>
      </c>
      <c r="G6">
        <f t="shared" si="0"/>
        <v>50</v>
      </c>
    </row>
    <row r="7" spans="3:39">
      <c r="C7" t="s">
        <v>81</v>
      </c>
      <c r="D7">
        <v>10</v>
      </c>
      <c r="E7">
        <v>40</v>
      </c>
      <c r="F7">
        <f>E7*$J$2</f>
        <v>49.382716049382715</v>
      </c>
      <c r="G7">
        <f t="shared" si="0"/>
        <v>50</v>
      </c>
    </row>
    <row r="8" spans="3:39">
      <c r="C8" t="s">
        <v>87</v>
      </c>
      <c r="D8">
        <v>10</v>
      </c>
      <c r="E8">
        <v>20</v>
      </c>
      <c r="F8">
        <f>E8*$J$2</f>
        <v>24.691358024691358</v>
      </c>
      <c r="G8">
        <f t="shared" si="0"/>
        <v>30</v>
      </c>
    </row>
    <row r="9" spans="3:39">
      <c r="C9" t="s">
        <v>73</v>
      </c>
      <c r="D9">
        <v>10</v>
      </c>
      <c r="E9">
        <v>20</v>
      </c>
      <c r="F9">
        <f>E9*$J$2</f>
        <v>24.691358024691358</v>
      </c>
      <c r="G9">
        <f t="shared" si="0"/>
        <v>30</v>
      </c>
      <c r="K9">
        <v>10</v>
      </c>
      <c r="L9">
        <v>10</v>
      </c>
      <c r="M9">
        <v>5</v>
      </c>
      <c r="N9">
        <v>15</v>
      </c>
      <c r="O9">
        <v>20</v>
      </c>
      <c r="P9">
        <v>80</v>
      </c>
      <c r="Q9">
        <v>45</v>
      </c>
      <c r="R9">
        <v>30</v>
      </c>
      <c r="S9">
        <v>10</v>
      </c>
      <c r="T9">
        <v>25</v>
      </c>
      <c r="U9">
        <v>60</v>
      </c>
      <c r="V9">
        <v>60</v>
      </c>
      <c r="W9">
        <v>65</v>
      </c>
      <c r="X9">
        <v>120</v>
      </c>
      <c r="Y9">
        <v>45</v>
      </c>
      <c r="Z9">
        <v>30</v>
      </c>
      <c r="AA9">
        <v>50</v>
      </c>
      <c r="AB9">
        <v>65</v>
      </c>
      <c r="AC9">
        <v>20</v>
      </c>
      <c r="AD9">
        <v>45</v>
      </c>
      <c r="AE9">
        <v>45</v>
      </c>
      <c r="AF9">
        <v>60</v>
      </c>
      <c r="AG9">
        <v>25</v>
      </c>
      <c r="AH9">
        <v>10</v>
      </c>
      <c r="AI9">
        <v>5</v>
      </c>
      <c r="AJ9">
        <v>45</v>
      </c>
    </row>
    <row r="10" spans="3:39">
      <c r="C10" t="s">
        <v>79</v>
      </c>
      <c r="D10">
        <v>20</v>
      </c>
      <c r="E10">
        <v>30</v>
      </c>
      <c r="F10">
        <f>E10*$J$2</f>
        <v>37.037037037037038</v>
      </c>
      <c r="G10">
        <f t="shared" si="0"/>
        <v>40</v>
      </c>
      <c r="K10">
        <v>50</v>
      </c>
      <c r="L10">
        <v>5</v>
      </c>
      <c r="M10">
        <v>30</v>
      </c>
      <c r="N10">
        <v>10</v>
      </c>
      <c r="O10">
        <v>50</v>
      </c>
      <c r="P10">
        <v>25</v>
      </c>
      <c r="Q10">
        <v>30</v>
      </c>
      <c r="R10">
        <v>60</v>
      </c>
      <c r="S10">
        <v>70</v>
      </c>
      <c r="T10">
        <v>35</v>
      </c>
      <c r="U10">
        <v>50</v>
      </c>
      <c r="V10">
        <v>90</v>
      </c>
      <c r="W10">
        <v>15</v>
      </c>
      <c r="X10">
        <v>130</v>
      </c>
      <c r="Y10">
        <v>5</v>
      </c>
      <c r="Z10">
        <v>30</v>
      </c>
      <c r="AA10">
        <v>85</v>
      </c>
      <c r="AB10">
        <v>0</v>
      </c>
      <c r="AC10">
        <v>20</v>
      </c>
      <c r="AD10">
        <v>45</v>
      </c>
      <c r="AE10">
        <v>25</v>
      </c>
      <c r="AF10">
        <v>50</v>
      </c>
      <c r="AG10">
        <v>15</v>
      </c>
      <c r="AH10">
        <v>15</v>
      </c>
      <c r="AI10">
        <v>0</v>
      </c>
      <c r="AJ10">
        <v>55</v>
      </c>
    </row>
    <row r="11" spans="3:39">
      <c r="C11" t="s">
        <v>72</v>
      </c>
      <c r="D11">
        <v>10</v>
      </c>
      <c r="E11">
        <v>20</v>
      </c>
      <c r="F11">
        <f>E11*$J$2</f>
        <v>24.691358024691358</v>
      </c>
      <c r="G11">
        <f t="shared" si="0"/>
        <v>30</v>
      </c>
    </row>
    <row r="12" spans="3:39">
      <c r="C12" t="s">
        <v>80</v>
      </c>
      <c r="D12">
        <v>40</v>
      </c>
      <c r="E12">
        <v>100</v>
      </c>
      <c r="F12">
        <f>E12*$J$2</f>
        <v>123.45679012345678</v>
      </c>
      <c r="G12">
        <f t="shared" si="0"/>
        <v>130</v>
      </c>
    </row>
    <row r="13" spans="3:39">
      <c r="C13" t="s">
        <v>85</v>
      </c>
      <c r="D13">
        <v>10</v>
      </c>
      <c r="E13">
        <v>20</v>
      </c>
      <c r="F13">
        <f>E13*$J$2</f>
        <v>24.691358024691358</v>
      </c>
      <c r="G13">
        <f t="shared" si="0"/>
        <v>30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0</v>
      </c>
      <c r="Q13">
        <v>10</v>
      </c>
      <c r="R13">
        <v>0</v>
      </c>
      <c r="S13">
        <v>20</v>
      </c>
      <c r="T13">
        <v>10</v>
      </c>
      <c r="U13">
        <v>0</v>
      </c>
      <c r="V13">
        <v>10</v>
      </c>
      <c r="W13">
        <v>0</v>
      </c>
      <c r="X13">
        <v>240</v>
      </c>
      <c r="Y13">
        <v>20</v>
      </c>
      <c r="Z13">
        <v>10</v>
      </c>
      <c r="AA13">
        <v>20</v>
      </c>
      <c r="AB13">
        <v>0</v>
      </c>
      <c r="AC13">
        <v>10</v>
      </c>
      <c r="AD13">
        <v>10</v>
      </c>
      <c r="AE13">
        <v>40</v>
      </c>
      <c r="AF13">
        <v>30</v>
      </c>
      <c r="AG13">
        <v>0</v>
      </c>
      <c r="AH13">
        <v>0</v>
      </c>
      <c r="AI13">
        <v>10</v>
      </c>
      <c r="AJ13">
        <v>10</v>
      </c>
    </row>
    <row r="14" spans="3:39">
      <c r="C14" t="s">
        <v>78</v>
      </c>
      <c r="D14">
        <v>10</v>
      </c>
      <c r="E14">
        <v>10</v>
      </c>
      <c r="F14">
        <f>E14*$J$2</f>
        <v>12.345679012345679</v>
      </c>
      <c r="G14">
        <f t="shared" si="0"/>
        <v>20</v>
      </c>
    </row>
    <row r="15" spans="3:39">
      <c r="C15" t="s">
        <v>74</v>
      </c>
      <c r="D15">
        <v>30</v>
      </c>
      <c r="E15">
        <v>70</v>
      </c>
      <c r="F15">
        <f>E15*$J$2</f>
        <v>86.419753086419746</v>
      </c>
      <c r="G15">
        <f t="shared" si="0"/>
        <v>90</v>
      </c>
    </row>
    <row r="16" spans="3:39">
      <c r="C16" t="s">
        <v>93</v>
      </c>
      <c r="D16">
        <v>10</v>
      </c>
      <c r="E16">
        <v>30</v>
      </c>
      <c r="F16">
        <f>E16*$J$2</f>
        <v>37.037037037037038</v>
      </c>
      <c r="G16">
        <f t="shared" si="0"/>
        <v>40</v>
      </c>
      <c r="K16">
        <v>16</v>
      </c>
      <c r="L16">
        <v>17</v>
      </c>
      <c r="M16">
        <v>0</v>
      </c>
      <c r="N16">
        <v>17</v>
      </c>
      <c r="O16">
        <v>16</v>
      </c>
      <c r="P16">
        <v>32</v>
      </c>
      <c r="Q16">
        <v>10</v>
      </c>
      <c r="R16">
        <v>16</v>
      </c>
      <c r="S16">
        <v>32</v>
      </c>
      <c r="T16">
        <v>3</v>
      </c>
      <c r="U16">
        <v>13</v>
      </c>
      <c r="V16">
        <v>19</v>
      </c>
      <c r="W16">
        <v>6</v>
      </c>
      <c r="X16">
        <v>69</v>
      </c>
      <c r="Y16">
        <v>0</v>
      </c>
      <c r="Z16">
        <v>7</v>
      </c>
      <c r="AA16">
        <v>16</v>
      </c>
      <c r="AB16">
        <v>32</v>
      </c>
      <c r="AC16">
        <v>4</v>
      </c>
      <c r="AD16">
        <v>17</v>
      </c>
      <c r="AE16">
        <v>32</v>
      </c>
      <c r="AF16">
        <v>4</v>
      </c>
      <c r="AG16">
        <v>6</v>
      </c>
      <c r="AH16">
        <v>16</v>
      </c>
      <c r="AI16">
        <v>0</v>
      </c>
      <c r="AJ16">
        <v>0</v>
      </c>
    </row>
    <row r="17" spans="3:37">
      <c r="C17" t="s">
        <v>90</v>
      </c>
      <c r="D17">
        <v>20</v>
      </c>
      <c r="E17">
        <v>50</v>
      </c>
      <c r="F17">
        <f>E17*$J$2</f>
        <v>61.728395061728392</v>
      </c>
      <c r="G17">
        <f t="shared" si="0"/>
        <v>70</v>
      </c>
    </row>
    <row r="18" spans="3:37" ht="16.5" thickBot="1">
      <c r="C18" t="s">
        <v>84</v>
      </c>
      <c r="D18">
        <v>10</v>
      </c>
      <c r="E18">
        <v>30</v>
      </c>
      <c r="F18">
        <f>E18*$J$2</f>
        <v>37.037037037037038</v>
      </c>
      <c r="G18">
        <f t="shared" si="0"/>
        <v>40</v>
      </c>
    </row>
    <row r="19" spans="3:37" ht="16.5" thickBot="1">
      <c r="C19" t="s">
        <v>126</v>
      </c>
      <c r="D19">
        <v>20</v>
      </c>
      <c r="E19">
        <v>50</v>
      </c>
      <c r="F19">
        <f>E19*$J$2</f>
        <v>61.728395061728392</v>
      </c>
      <c r="G19">
        <f t="shared" si="0"/>
        <v>70</v>
      </c>
      <c r="L19" s="14">
        <v>1</v>
      </c>
      <c r="M19" s="15">
        <v>0</v>
      </c>
      <c r="N19" s="15">
        <v>0</v>
      </c>
      <c r="O19" s="15">
        <v>1</v>
      </c>
      <c r="P19" s="15">
        <v>0</v>
      </c>
      <c r="Q19" s="15">
        <v>3</v>
      </c>
      <c r="R19" s="15">
        <v>1</v>
      </c>
      <c r="S19" s="15">
        <v>1</v>
      </c>
      <c r="T19" s="15">
        <v>2</v>
      </c>
      <c r="U19" s="15">
        <v>0</v>
      </c>
      <c r="V19" s="15">
        <v>4</v>
      </c>
      <c r="W19" s="15">
        <v>3</v>
      </c>
      <c r="X19" s="15">
        <v>0</v>
      </c>
      <c r="Y19" s="15">
        <v>3</v>
      </c>
      <c r="Z19" s="15">
        <v>0</v>
      </c>
      <c r="AA19" s="15">
        <v>0</v>
      </c>
      <c r="AB19" s="15">
        <v>0</v>
      </c>
      <c r="AC19" s="15">
        <v>0</v>
      </c>
      <c r="AD19" s="15">
        <v>1</v>
      </c>
      <c r="AE19" s="15">
        <v>0</v>
      </c>
      <c r="AF19" s="15">
        <v>1</v>
      </c>
      <c r="AG19" s="15">
        <v>0</v>
      </c>
      <c r="AH19" s="15">
        <v>0</v>
      </c>
      <c r="AI19" s="15">
        <v>0</v>
      </c>
      <c r="AJ19" s="15">
        <v>0</v>
      </c>
      <c r="AK19" s="16">
        <v>0</v>
      </c>
    </row>
    <row r="20" spans="3:37">
      <c r="C20" t="s">
        <v>86</v>
      </c>
      <c r="D20">
        <v>10</v>
      </c>
      <c r="E20">
        <v>10</v>
      </c>
      <c r="F20">
        <f>E20*$J$2</f>
        <v>12.345679012345679</v>
      </c>
      <c r="G20">
        <f t="shared" si="0"/>
        <v>20</v>
      </c>
    </row>
    <row r="21" spans="3:37">
      <c r="C21" t="s">
        <v>88</v>
      </c>
      <c r="D21">
        <v>0</v>
      </c>
      <c r="E21">
        <v>40</v>
      </c>
      <c r="F21">
        <f>E21*$J$2</f>
        <v>49.382716049382715</v>
      </c>
      <c r="G21">
        <f t="shared" si="0"/>
        <v>50</v>
      </c>
    </row>
    <row r="22" spans="3:37">
      <c r="C22" t="s">
        <v>77</v>
      </c>
      <c r="D22">
        <v>20</v>
      </c>
      <c r="E22">
        <v>50</v>
      </c>
      <c r="F22">
        <f>E22*$J$2</f>
        <v>61.728395061728392</v>
      </c>
      <c r="G22">
        <f t="shared" si="0"/>
        <v>70</v>
      </c>
      <c r="L22">
        <v>350</v>
      </c>
      <c r="M22">
        <v>190</v>
      </c>
      <c r="N22">
        <v>120</v>
      </c>
      <c r="O22">
        <v>260</v>
      </c>
      <c r="P22">
        <v>510</v>
      </c>
      <c r="Q22">
        <v>440</v>
      </c>
      <c r="R22">
        <v>510</v>
      </c>
      <c r="S22">
        <v>160</v>
      </c>
      <c r="T22">
        <v>420</v>
      </c>
      <c r="U22">
        <v>380</v>
      </c>
      <c r="V22">
        <v>840</v>
      </c>
      <c r="W22">
        <v>720</v>
      </c>
      <c r="X22">
        <v>180</v>
      </c>
      <c r="Y22">
        <v>770</v>
      </c>
      <c r="Z22">
        <v>320</v>
      </c>
      <c r="AA22">
        <v>400</v>
      </c>
      <c r="AB22">
        <v>550</v>
      </c>
      <c r="AC22">
        <v>300</v>
      </c>
      <c r="AD22">
        <v>330</v>
      </c>
      <c r="AE22">
        <v>530</v>
      </c>
      <c r="AF22">
        <v>480</v>
      </c>
      <c r="AG22">
        <v>310</v>
      </c>
      <c r="AH22">
        <v>240</v>
      </c>
      <c r="AI22">
        <v>240</v>
      </c>
      <c r="AJ22">
        <v>180</v>
      </c>
      <c r="AK22">
        <v>270</v>
      </c>
    </row>
    <row r="23" spans="3:37">
      <c r="C23" t="s">
        <v>91</v>
      </c>
      <c r="D23">
        <v>20</v>
      </c>
      <c r="E23">
        <v>50</v>
      </c>
      <c r="F23">
        <f>E23*$J$2</f>
        <v>61.728395061728392</v>
      </c>
      <c r="G23">
        <f t="shared" si="0"/>
        <v>70</v>
      </c>
    </row>
    <row r="24" spans="3:37">
      <c r="C24" t="s">
        <v>75</v>
      </c>
      <c r="D24">
        <v>10</v>
      </c>
      <c r="E24">
        <v>10</v>
      </c>
      <c r="F24">
        <f>E24*$J$2</f>
        <v>12.345679012345679</v>
      </c>
      <c r="G24">
        <f t="shared" si="0"/>
        <v>20</v>
      </c>
    </row>
    <row r="25" spans="3:37">
      <c r="C25" t="s">
        <v>76</v>
      </c>
      <c r="D25">
        <v>10</v>
      </c>
      <c r="E25">
        <v>10</v>
      </c>
      <c r="F25">
        <f>E25*$J$2</f>
        <v>12.345679012345679</v>
      </c>
      <c r="G25">
        <f t="shared" si="0"/>
        <v>20</v>
      </c>
      <c r="L25">
        <v>235</v>
      </c>
      <c r="M25">
        <v>265</v>
      </c>
      <c r="N25">
        <v>90</v>
      </c>
      <c r="O25">
        <v>0</v>
      </c>
      <c r="P25">
        <v>250</v>
      </c>
      <c r="Q25">
        <v>285</v>
      </c>
      <c r="R25">
        <v>210</v>
      </c>
      <c r="S25">
        <v>130</v>
      </c>
      <c r="T25">
        <v>270</v>
      </c>
      <c r="U25">
        <v>25</v>
      </c>
      <c r="V25">
        <v>270</v>
      </c>
      <c r="W25">
        <v>345</v>
      </c>
      <c r="X25">
        <v>315</v>
      </c>
      <c r="Y25">
        <v>370</v>
      </c>
      <c r="Z25">
        <v>425</v>
      </c>
      <c r="AA25">
        <v>165</v>
      </c>
      <c r="AB25">
        <v>605</v>
      </c>
      <c r="AC25">
        <v>370</v>
      </c>
      <c r="AD25">
        <v>185</v>
      </c>
      <c r="AE25">
        <v>125</v>
      </c>
      <c r="AF25">
        <v>100</v>
      </c>
      <c r="AG25">
        <v>155</v>
      </c>
      <c r="AH25">
        <v>150</v>
      </c>
      <c r="AI25">
        <v>80</v>
      </c>
      <c r="AJ25">
        <v>30</v>
      </c>
      <c r="AK25">
        <v>0</v>
      </c>
    </row>
    <row r="26" spans="3:37" ht="16.5" thickBot="1">
      <c r="C26" t="s">
        <v>94</v>
      </c>
      <c r="D26">
        <v>10</v>
      </c>
      <c r="E26">
        <v>10</v>
      </c>
      <c r="F26">
        <f>E26*$J$2</f>
        <v>12.345679012345679</v>
      </c>
      <c r="G26">
        <f t="shared" si="0"/>
        <v>20</v>
      </c>
    </row>
    <row r="27" spans="3:37" ht="16.5" thickBot="1">
      <c r="C27" t="s">
        <v>96</v>
      </c>
      <c r="D27">
        <v>0</v>
      </c>
      <c r="E27">
        <v>30</v>
      </c>
      <c r="F27">
        <f>E27*$J$2</f>
        <v>37.037037037037038</v>
      </c>
      <c r="G27">
        <f t="shared" si="0"/>
        <v>40</v>
      </c>
      <c r="K27" s="14">
        <v>63</v>
      </c>
      <c r="L27" s="15">
        <v>12</v>
      </c>
      <c r="M27" s="15">
        <v>9</v>
      </c>
      <c r="N27" s="15">
        <v>15</v>
      </c>
      <c r="O27" s="15">
        <v>39</v>
      </c>
      <c r="P27" s="15">
        <v>60</v>
      </c>
      <c r="Q27" s="15">
        <v>15</v>
      </c>
      <c r="R27" s="15">
        <v>39</v>
      </c>
      <c r="S27" s="15">
        <v>39</v>
      </c>
      <c r="T27" s="15">
        <v>54</v>
      </c>
      <c r="U27" s="15">
        <v>66</v>
      </c>
      <c r="V27" s="15">
        <v>54</v>
      </c>
      <c r="W27" s="15">
        <v>6</v>
      </c>
      <c r="X27" s="15">
        <v>99</v>
      </c>
      <c r="Y27" s="15">
        <v>18</v>
      </c>
      <c r="Z27" s="15">
        <v>69</v>
      </c>
      <c r="AA27" s="15">
        <v>42</v>
      </c>
      <c r="AB27" s="15">
        <v>21</v>
      </c>
      <c r="AC27" s="15">
        <v>18</v>
      </c>
      <c r="AD27" s="15">
        <v>66</v>
      </c>
      <c r="AE27" s="15">
        <v>72</v>
      </c>
      <c r="AF27" s="15">
        <v>15</v>
      </c>
      <c r="AG27" s="15">
        <v>30</v>
      </c>
      <c r="AH27" s="15">
        <v>27</v>
      </c>
      <c r="AI27" s="15">
        <v>30</v>
      </c>
      <c r="AJ27" s="16">
        <v>21</v>
      </c>
    </row>
    <row r="28" spans="3:37">
      <c r="K28">
        <v>40</v>
      </c>
      <c r="L28">
        <v>10</v>
      </c>
      <c r="M28">
        <v>20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20</v>
      </c>
      <c r="U28">
        <v>20</v>
      </c>
      <c r="V28">
        <v>30</v>
      </c>
      <c r="W28">
        <v>10</v>
      </c>
      <c r="X28">
        <v>20</v>
      </c>
      <c r="Y28">
        <v>20</v>
      </c>
      <c r="Z28">
        <v>30</v>
      </c>
      <c r="AA28">
        <v>10</v>
      </c>
      <c r="AB28">
        <v>30</v>
      </c>
      <c r="AC28">
        <v>10</v>
      </c>
      <c r="AD28">
        <v>20</v>
      </c>
      <c r="AE28">
        <v>10</v>
      </c>
      <c r="AF28">
        <v>30</v>
      </c>
      <c r="AG28">
        <v>20</v>
      </c>
      <c r="AH28">
        <v>20</v>
      </c>
      <c r="AI28">
        <v>20</v>
      </c>
      <c r="AJ28">
        <v>20</v>
      </c>
    </row>
    <row r="29" spans="3:37" ht="16.5" thickBot="1"/>
    <row r="30" spans="3:37" ht="16.5" thickBot="1">
      <c r="K30" s="14">
        <v>63</v>
      </c>
      <c r="L30" s="15">
        <v>12</v>
      </c>
      <c r="M30" s="15">
        <v>9</v>
      </c>
      <c r="N30" s="15">
        <v>15</v>
      </c>
      <c r="O30" s="15">
        <v>39</v>
      </c>
      <c r="P30" s="15">
        <v>60</v>
      </c>
      <c r="Q30" s="15">
        <v>15</v>
      </c>
      <c r="R30" s="15">
        <v>39</v>
      </c>
      <c r="S30" s="15">
        <v>39</v>
      </c>
      <c r="T30" s="15">
        <v>54</v>
      </c>
      <c r="U30" s="15">
        <v>66</v>
      </c>
      <c r="V30" s="15">
        <v>54</v>
      </c>
      <c r="W30" s="15">
        <v>6</v>
      </c>
      <c r="X30" s="15">
        <v>99</v>
      </c>
      <c r="Y30" s="15">
        <v>18</v>
      </c>
      <c r="Z30" s="15">
        <v>69</v>
      </c>
      <c r="AA30" s="15">
        <v>42</v>
      </c>
      <c r="AB30" s="15">
        <v>21</v>
      </c>
      <c r="AC30" s="15">
        <v>18</v>
      </c>
      <c r="AD30" s="15">
        <v>66</v>
      </c>
      <c r="AE30" s="15">
        <v>72</v>
      </c>
      <c r="AF30" s="15">
        <v>15</v>
      </c>
      <c r="AG30" s="15">
        <v>30</v>
      </c>
      <c r="AH30" s="15">
        <v>27</v>
      </c>
      <c r="AI30" s="15">
        <v>30</v>
      </c>
      <c r="AJ30" s="16">
        <v>21</v>
      </c>
    </row>
    <row r="31" spans="3:37">
      <c r="K31">
        <v>0</v>
      </c>
      <c r="L31">
        <v>0</v>
      </c>
      <c r="M31">
        <v>0</v>
      </c>
      <c r="N31">
        <v>10</v>
      </c>
      <c r="O31">
        <v>20</v>
      </c>
      <c r="P31">
        <v>0</v>
      </c>
      <c r="Q31">
        <v>20</v>
      </c>
      <c r="R31">
        <v>0</v>
      </c>
      <c r="S31">
        <v>0</v>
      </c>
      <c r="T31">
        <v>0</v>
      </c>
      <c r="U31">
        <v>0</v>
      </c>
      <c r="V31">
        <v>50</v>
      </c>
      <c r="W31">
        <v>0</v>
      </c>
      <c r="X31">
        <v>50</v>
      </c>
      <c r="Y31">
        <v>0</v>
      </c>
      <c r="Z31">
        <v>20</v>
      </c>
      <c r="AA31">
        <v>0</v>
      </c>
      <c r="AB31">
        <v>20</v>
      </c>
      <c r="AC31">
        <v>10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5" spans="8:36"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8" spans="8:36" ht="16.5" thickBot="1"/>
    <row r="39" spans="8:36" ht="16.5" thickBot="1">
      <c r="K39" s="14">
        <v>10</v>
      </c>
      <c r="L39" s="15">
        <v>0</v>
      </c>
      <c r="M39" s="15">
        <v>0</v>
      </c>
      <c r="N39" s="15">
        <v>5</v>
      </c>
      <c r="O39" s="15">
        <v>25</v>
      </c>
      <c r="P39" s="15">
        <v>20</v>
      </c>
      <c r="Q39" s="15">
        <v>20</v>
      </c>
      <c r="R39" s="15">
        <v>10</v>
      </c>
      <c r="S39" s="15">
        <v>5</v>
      </c>
      <c r="T39" s="15">
        <v>30</v>
      </c>
      <c r="U39" s="15">
        <v>50</v>
      </c>
      <c r="V39" s="15">
        <v>50</v>
      </c>
      <c r="W39" s="15">
        <v>5</v>
      </c>
      <c r="X39" s="15">
        <v>35</v>
      </c>
      <c r="Y39" s="15">
        <v>35</v>
      </c>
      <c r="Z39" s="15">
        <v>35</v>
      </c>
      <c r="AA39" s="15">
        <v>45</v>
      </c>
      <c r="AB39" s="15">
        <v>35</v>
      </c>
      <c r="AC39" s="15">
        <v>10</v>
      </c>
      <c r="AD39" s="15">
        <v>20</v>
      </c>
      <c r="AE39" s="15">
        <v>25</v>
      </c>
      <c r="AF39" s="15">
        <v>0</v>
      </c>
      <c r="AG39" s="15">
        <v>25</v>
      </c>
      <c r="AH39" s="15">
        <v>0</v>
      </c>
      <c r="AI39" s="15">
        <v>0</v>
      </c>
      <c r="AJ39" s="16">
        <v>5</v>
      </c>
    </row>
    <row r="43" spans="8:36" ht="16.5" thickBot="1"/>
    <row r="44" spans="8:36" ht="16.5" thickBot="1">
      <c r="H44" s="14">
        <v>30</v>
      </c>
      <c r="I44" s="15">
        <v>10</v>
      </c>
      <c r="J44" s="15">
        <v>10</v>
      </c>
      <c r="K44" s="15">
        <v>20</v>
      </c>
      <c r="L44" s="15">
        <v>60</v>
      </c>
      <c r="M44" s="15">
        <v>50</v>
      </c>
      <c r="N44" s="15">
        <v>60</v>
      </c>
      <c r="O44" s="15">
        <v>10</v>
      </c>
      <c r="P44" s="15">
        <v>50</v>
      </c>
      <c r="Q44" s="15">
        <v>50</v>
      </c>
      <c r="R44" s="15">
        <v>90</v>
      </c>
      <c r="S44" s="15">
        <v>100</v>
      </c>
      <c r="T44" s="15">
        <v>0</v>
      </c>
      <c r="U44" s="15">
        <v>80</v>
      </c>
      <c r="V44" s="15">
        <v>20</v>
      </c>
      <c r="W44" s="15">
        <v>40</v>
      </c>
      <c r="X44" s="15">
        <v>60</v>
      </c>
      <c r="Y44" s="15">
        <v>20</v>
      </c>
      <c r="Z44" s="15">
        <v>40</v>
      </c>
      <c r="AA44" s="15">
        <v>60</v>
      </c>
      <c r="AB44" s="15">
        <v>50</v>
      </c>
      <c r="AC44" s="15">
        <v>30</v>
      </c>
      <c r="AD44" s="15">
        <v>20</v>
      </c>
      <c r="AE44" s="15">
        <v>10</v>
      </c>
      <c r="AF44" s="15">
        <v>10</v>
      </c>
      <c r="AG44" s="16">
        <v>20</v>
      </c>
    </row>
    <row r="45" spans="8:36" ht="16.5" thickBot="1">
      <c r="H45" s="14">
        <v>36</v>
      </c>
      <c r="I45" s="15">
        <v>27</v>
      </c>
      <c r="J45" s="15">
        <v>15</v>
      </c>
      <c r="K45" s="15">
        <v>21</v>
      </c>
      <c r="L45" s="15">
        <v>15</v>
      </c>
      <c r="M45" s="15">
        <v>42</v>
      </c>
      <c r="N45" s="15">
        <v>42</v>
      </c>
      <c r="O45" s="15">
        <v>27</v>
      </c>
      <c r="P45" s="15">
        <v>30</v>
      </c>
      <c r="Q45" s="15">
        <v>15</v>
      </c>
      <c r="R45" s="15">
        <v>84</v>
      </c>
      <c r="S45" s="15">
        <v>72</v>
      </c>
      <c r="T45" s="15">
        <v>9</v>
      </c>
      <c r="U45" s="15">
        <v>108</v>
      </c>
      <c r="V45" s="15">
        <v>39</v>
      </c>
      <c r="W45" s="15">
        <v>42</v>
      </c>
      <c r="X45" s="15">
        <v>129</v>
      </c>
      <c r="Y45" s="15">
        <v>42</v>
      </c>
      <c r="Z45" s="15">
        <v>9</v>
      </c>
      <c r="AA45" s="15">
        <v>24</v>
      </c>
      <c r="AB45" s="15">
        <v>90</v>
      </c>
      <c r="AC45" s="15">
        <v>15</v>
      </c>
      <c r="AD45" s="15">
        <v>21</v>
      </c>
      <c r="AE45" s="15">
        <v>6</v>
      </c>
      <c r="AF45" s="15">
        <v>0</v>
      </c>
      <c r="AG45" s="16">
        <v>39</v>
      </c>
    </row>
    <row r="46" spans="8:36" ht="16.5" thickBot="1">
      <c r="H46" s="14">
        <v>208460</v>
      </c>
      <c r="I46" s="15">
        <v>208460</v>
      </c>
      <c r="J46" s="15">
        <v>208470</v>
      </c>
      <c r="K46" s="15">
        <v>208470</v>
      </c>
      <c r="L46" s="15">
        <v>208460</v>
      </c>
      <c r="M46" s="15">
        <v>208460</v>
      </c>
      <c r="N46" s="15">
        <v>208460</v>
      </c>
      <c r="O46" s="15">
        <v>208460</v>
      </c>
      <c r="P46" s="15">
        <v>208460</v>
      </c>
      <c r="Q46" s="15">
        <v>208460</v>
      </c>
      <c r="R46" s="15">
        <v>0</v>
      </c>
      <c r="S46" s="15">
        <v>208460</v>
      </c>
      <c r="T46" s="15">
        <v>208460</v>
      </c>
      <c r="U46" s="15">
        <v>208460</v>
      </c>
      <c r="V46" s="15">
        <v>208470</v>
      </c>
      <c r="W46" s="15">
        <v>208460</v>
      </c>
      <c r="X46" s="15">
        <v>208460</v>
      </c>
      <c r="Y46" s="15">
        <v>208460</v>
      </c>
      <c r="Z46" s="15">
        <v>208460</v>
      </c>
      <c r="AA46" s="15">
        <v>208460</v>
      </c>
      <c r="AB46" s="15">
        <v>208460</v>
      </c>
      <c r="AC46" s="15">
        <v>208470</v>
      </c>
      <c r="AD46" s="15">
        <v>208460</v>
      </c>
      <c r="AE46" s="15">
        <v>208460</v>
      </c>
      <c r="AF46" s="15">
        <v>208470</v>
      </c>
      <c r="AG46" s="16">
        <v>208470</v>
      </c>
    </row>
    <row r="66" spans="4:29">
      <c r="D66">
        <v>0</v>
      </c>
      <c r="E66">
        <v>0</v>
      </c>
      <c r="F66">
        <v>0</v>
      </c>
      <c r="G66">
        <v>10</v>
      </c>
      <c r="H66">
        <v>10</v>
      </c>
      <c r="I66">
        <v>0</v>
      </c>
      <c r="J66">
        <v>10</v>
      </c>
      <c r="K66">
        <v>0</v>
      </c>
      <c r="L66">
        <v>10</v>
      </c>
      <c r="M66">
        <v>10</v>
      </c>
      <c r="N66">
        <v>0</v>
      </c>
      <c r="O66">
        <v>50</v>
      </c>
      <c r="P66">
        <v>0</v>
      </c>
      <c r="Q66">
        <v>10</v>
      </c>
      <c r="R66">
        <v>0</v>
      </c>
      <c r="S66">
        <v>0</v>
      </c>
      <c r="T66">
        <v>10</v>
      </c>
      <c r="U66">
        <v>0</v>
      </c>
      <c r="V66">
        <v>10</v>
      </c>
      <c r="W66">
        <v>10</v>
      </c>
      <c r="X66">
        <v>0</v>
      </c>
      <c r="Y66">
        <v>10</v>
      </c>
      <c r="Z66">
        <v>0</v>
      </c>
      <c r="AA66">
        <v>0</v>
      </c>
      <c r="AB66">
        <v>0</v>
      </c>
      <c r="AC66">
        <v>0</v>
      </c>
    </row>
    <row r="67" spans="4:29">
      <c r="D67">
        <v>0</v>
      </c>
      <c r="E67">
        <v>0</v>
      </c>
      <c r="F67">
        <v>0</v>
      </c>
      <c r="G67">
        <v>10</v>
      </c>
      <c r="H67">
        <v>10</v>
      </c>
      <c r="I67">
        <v>0</v>
      </c>
      <c r="J67">
        <v>10</v>
      </c>
      <c r="K67">
        <v>0</v>
      </c>
      <c r="L67">
        <v>10</v>
      </c>
      <c r="M67">
        <v>10</v>
      </c>
      <c r="N67">
        <v>0</v>
      </c>
      <c r="O67">
        <v>50</v>
      </c>
      <c r="P67">
        <v>0</v>
      </c>
      <c r="Q67">
        <v>10</v>
      </c>
      <c r="R67">
        <v>0</v>
      </c>
      <c r="S67">
        <v>0</v>
      </c>
      <c r="T67">
        <v>10</v>
      </c>
      <c r="U67">
        <v>0</v>
      </c>
      <c r="V67">
        <v>10</v>
      </c>
      <c r="W67">
        <v>10</v>
      </c>
      <c r="X67">
        <v>0</v>
      </c>
      <c r="Y67">
        <v>10</v>
      </c>
      <c r="Z67">
        <v>0</v>
      </c>
      <c r="AA67">
        <v>0</v>
      </c>
      <c r="AB67">
        <v>0</v>
      </c>
      <c r="AC67">
        <v>0</v>
      </c>
    </row>
  </sheetData>
  <sortState ref="C2:F27">
    <sortCondition ref="C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mbq</vt:lpstr>
      <vt:lpstr>Sheet2</vt:lpstr>
      <vt:lpstr>Sheet1 (2)</vt:lpstr>
      <vt:lpstr>Sheet6</vt:lpstr>
      <vt:lpstr>Sheet7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2017-06-14T16:30:43Z</dcterms:created>
  <dcterms:modified xsi:type="dcterms:W3CDTF">2017-06-16T11:21:14Z</dcterms:modified>
</cp:coreProperties>
</file>