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Pratik\Desktop\"/>
    </mc:Choice>
  </mc:AlternateContent>
  <bookViews>
    <workbookView minimized="1" xWindow="0" yWindow="0" windowWidth="4725" windowHeight="0" tabRatio="500" firstSheet="1" activeTab="7"/>
  </bookViews>
  <sheets>
    <sheet name="Sheet1" sheetId="1" r:id="rId1"/>
    <sheet name="Sheet3" sheetId="3" r:id="rId2"/>
    <sheet name="Sheet2" sheetId="2" r:id="rId3"/>
    <sheet name="Sheet4" sheetId="4" r:id="rId4"/>
    <sheet name="Sheet1 (2)" sheetId="6" r:id="rId5"/>
    <sheet name="Sheet1 (3)" sheetId="8" r:id="rId6"/>
    <sheet name="Sheet5" sheetId="5" r:id="rId7"/>
    <sheet name="Sheet7" sheetId="7" r:id="rId8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9" i="8"/>
  <c r="F20" i="8"/>
  <c r="F22" i="8"/>
  <c r="F23" i="8"/>
  <c r="F24" i="8"/>
  <c r="F25" i="8"/>
  <c r="F26" i="8"/>
  <c r="F27" i="8"/>
  <c r="F28" i="8"/>
  <c r="F29" i="8"/>
  <c r="P10" i="8"/>
  <c r="H3" i="8"/>
  <c r="J3" i="8"/>
  <c r="H4" i="8"/>
  <c r="J4" i="8"/>
  <c r="H5" i="8"/>
  <c r="J5" i="8"/>
  <c r="H6" i="8"/>
  <c r="J6" i="8"/>
  <c r="H7" i="8"/>
  <c r="J7" i="8"/>
  <c r="H8" i="8"/>
  <c r="J8" i="8"/>
  <c r="H9" i="8"/>
  <c r="J9" i="8"/>
  <c r="H10" i="8"/>
  <c r="J10" i="8"/>
  <c r="H11" i="8"/>
  <c r="J11" i="8"/>
  <c r="H12" i="8"/>
  <c r="J12" i="8"/>
  <c r="H13" i="8"/>
  <c r="J13" i="8"/>
  <c r="H14" i="8"/>
  <c r="J14" i="8"/>
  <c r="H15" i="8"/>
  <c r="J15" i="8"/>
  <c r="H16" i="8"/>
  <c r="J16" i="8"/>
  <c r="H17" i="8"/>
  <c r="J17" i="8"/>
  <c r="H18" i="8"/>
  <c r="J18" i="8"/>
  <c r="H19" i="8"/>
  <c r="J19" i="8"/>
  <c r="H20" i="8"/>
  <c r="J20" i="8"/>
  <c r="H21" i="8"/>
  <c r="J21" i="8"/>
  <c r="H22" i="8"/>
  <c r="J22" i="8"/>
  <c r="H23" i="8"/>
  <c r="J23" i="8"/>
  <c r="H24" i="8"/>
  <c r="J24" i="8"/>
  <c r="H25" i="8"/>
  <c r="J25" i="8"/>
  <c r="H26" i="8"/>
  <c r="J26" i="8"/>
  <c r="H27" i="8"/>
  <c r="J27" i="8"/>
  <c r="H28" i="8"/>
  <c r="J28" i="8"/>
  <c r="J29" i="8"/>
  <c r="P11" i="8"/>
  <c r="P1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L28" i="8"/>
  <c r="I28" i="8"/>
  <c r="L27" i="8"/>
  <c r="I27" i="8"/>
  <c r="L26" i="8"/>
  <c r="I26" i="8"/>
  <c r="L25" i="8"/>
  <c r="I25" i="8"/>
  <c r="L24" i="8"/>
  <c r="I24" i="8"/>
  <c r="L23" i="8"/>
  <c r="I23" i="8"/>
  <c r="L22" i="8"/>
  <c r="I22" i="8"/>
  <c r="L21" i="8"/>
  <c r="I21" i="8"/>
  <c r="L20" i="8"/>
  <c r="I20" i="8"/>
  <c r="L19" i="8"/>
  <c r="I19" i="8"/>
  <c r="L18" i="8"/>
  <c r="I18" i="8"/>
  <c r="L17" i="8"/>
  <c r="I17" i="8"/>
  <c r="L16" i="8"/>
  <c r="I16" i="8"/>
  <c r="L15" i="8"/>
  <c r="I15" i="8"/>
  <c r="L14" i="8"/>
  <c r="I14" i="8"/>
  <c r="L13" i="8"/>
  <c r="I13" i="8"/>
  <c r="L12" i="8"/>
  <c r="I12" i="8"/>
  <c r="L11" i="8"/>
  <c r="I11" i="8"/>
  <c r="L10" i="8"/>
  <c r="I10" i="8"/>
  <c r="L9" i="8"/>
  <c r="I9" i="8"/>
  <c r="P8" i="8"/>
  <c r="L8" i="8"/>
  <c r="I8" i="8"/>
  <c r="L7" i="8"/>
  <c r="I7" i="8"/>
  <c r="L6" i="8"/>
  <c r="I6" i="8"/>
  <c r="L5" i="8"/>
  <c r="I5" i="8"/>
  <c r="L4" i="8"/>
  <c r="I4" i="8"/>
  <c r="L3" i="8"/>
  <c r="I3" i="8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9" i="6"/>
  <c r="F20" i="6"/>
  <c r="F22" i="6"/>
  <c r="F23" i="6"/>
  <c r="F24" i="6"/>
  <c r="F25" i="6"/>
  <c r="F26" i="6"/>
  <c r="F27" i="6"/>
  <c r="F28" i="6"/>
  <c r="F29" i="6"/>
  <c r="P10" i="6"/>
  <c r="H4" i="6"/>
  <c r="J4" i="6"/>
  <c r="H3" i="6"/>
  <c r="J3" i="6"/>
  <c r="H5" i="6"/>
  <c r="J5" i="6"/>
  <c r="H6" i="6"/>
  <c r="J6" i="6"/>
  <c r="H7" i="6"/>
  <c r="J7" i="6"/>
  <c r="H8" i="6"/>
  <c r="J8" i="6"/>
  <c r="H9" i="6"/>
  <c r="J9" i="6"/>
  <c r="H10" i="6"/>
  <c r="J10" i="6"/>
  <c r="H11" i="6"/>
  <c r="J11" i="6"/>
  <c r="H12" i="6"/>
  <c r="J12" i="6"/>
  <c r="H13" i="6"/>
  <c r="J13" i="6"/>
  <c r="H14" i="6"/>
  <c r="J14" i="6"/>
  <c r="H15" i="6"/>
  <c r="J15" i="6"/>
  <c r="H16" i="6"/>
  <c r="J16" i="6"/>
  <c r="H17" i="6"/>
  <c r="J17" i="6"/>
  <c r="H18" i="6"/>
  <c r="J18" i="6"/>
  <c r="H19" i="6"/>
  <c r="J19" i="6"/>
  <c r="H20" i="6"/>
  <c r="J20" i="6"/>
  <c r="H21" i="6"/>
  <c r="J21" i="6"/>
  <c r="H22" i="6"/>
  <c r="J22" i="6"/>
  <c r="H23" i="6"/>
  <c r="J23" i="6"/>
  <c r="H24" i="6"/>
  <c r="J24" i="6"/>
  <c r="H25" i="6"/>
  <c r="J25" i="6"/>
  <c r="H26" i="6"/>
  <c r="J26" i="6"/>
  <c r="H27" i="6"/>
  <c r="J27" i="6"/>
  <c r="H28" i="6"/>
  <c r="J28" i="6"/>
  <c r="J29" i="6"/>
  <c r="P11" i="6"/>
  <c r="P12" i="6"/>
  <c r="K3" i="6"/>
  <c r="K13" i="6"/>
  <c r="K14" i="6"/>
  <c r="K16" i="6"/>
  <c r="K17" i="6"/>
  <c r="K18" i="6"/>
  <c r="K22" i="6"/>
  <c r="K4" i="6"/>
  <c r="K5" i="6"/>
  <c r="K6" i="6"/>
  <c r="K7" i="6"/>
  <c r="K8" i="6"/>
  <c r="K9" i="6"/>
  <c r="K10" i="6"/>
  <c r="K11" i="6"/>
  <c r="K12" i="6"/>
  <c r="K15" i="6"/>
  <c r="K19" i="6"/>
  <c r="K20" i="6"/>
  <c r="K21" i="6"/>
  <c r="K23" i="6"/>
  <c r="K24" i="6"/>
  <c r="K25" i="6"/>
  <c r="K26" i="6"/>
  <c r="K27" i="6"/>
  <c r="K28" i="6"/>
  <c r="K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P8" i="6"/>
  <c r="I8" i="6"/>
  <c r="I7" i="6"/>
  <c r="I6" i="6"/>
  <c r="I5" i="6"/>
  <c r="I4" i="6"/>
  <c r="I3" i="6"/>
  <c r="Y19" i="4"/>
  <c r="S26" i="4"/>
  <c r="T26" i="4"/>
  <c r="S25" i="4"/>
  <c r="T25" i="4"/>
  <c r="S27" i="4"/>
  <c r="T27" i="4"/>
  <c r="S28" i="4"/>
  <c r="T28" i="4"/>
  <c r="S29" i="4"/>
  <c r="T29" i="4"/>
  <c r="S30" i="4"/>
  <c r="T30" i="4"/>
  <c r="S31" i="4"/>
  <c r="T31" i="4"/>
  <c r="S22" i="4"/>
  <c r="T22" i="4"/>
  <c r="S32" i="4"/>
  <c r="T32" i="4"/>
  <c r="S33" i="4"/>
  <c r="T33" i="4"/>
  <c r="S20" i="4"/>
  <c r="T20" i="4"/>
  <c r="S34" i="4"/>
  <c r="T34" i="4"/>
  <c r="S24" i="4"/>
  <c r="T24" i="4"/>
  <c r="S35" i="4"/>
  <c r="T35" i="4"/>
  <c r="S19" i="4"/>
  <c r="T19" i="4"/>
  <c r="S23" i="4"/>
  <c r="T23" i="4"/>
  <c r="S36" i="4"/>
  <c r="T36" i="4"/>
  <c r="S37" i="4"/>
  <c r="T37" i="4"/>
  <c r="S38" i="4"/>
  <c r="T38" i="4"/>
  <c r="S39" i="4"/>
  <c r="T39" i="4"/>
  <c r="S40" i="4"/>
  <c r="T40" i="4"/>
  <c r="S41" i="4"/>
  <c r="T41" i="4"/>
  <c r="S42" i="4"/>
  <c r="T42" i="4"/>
  <c r="S43" i="4"/>
  <c r="T43" i="4"/>
  <c r="S44" i="4"/>
  <c r="T44" i="4"/>
  <c r="S21" i="4"/>
  <c r="T21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N10" i="1"/>
  <c r="G3" i="1"/>
  <c r="H3" i="1"/>
  <c r="I3" i="1"/>
  <c r="G4" i="1"/>
  <c r="I4" i="1"/>
  <c r="G5" i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I29" i="1"/>
  <c r="N11" i="1"/>
  <c r="N1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N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</calcChain>
</file>

<file path=xl/sharedStrings.xml><?xml version="1.0" encoding="utf-8"?>
<sst xmlns="http://schemas.openxmlformats.org/spreadsheetml/2006/main" count="336" uniqueCount="73">
  <si>
    <t xml:space="preserve">  "BMKB"</t>
  </si>
  <si>
    <t xml:space="preserve">  "BMHG"</t>
  </si>
  <si>
    <t>Store</t>
  </si>
  <si>
    <t>Sales</t>
  </si>
  <si>
    <t>Stock</t>
  </si>
  <si>
    <t>MBQ</t>
  </si>
  <si>
    <t>MOQ</t>
  </si>
  <si>
    <t>Order</t>
  </si>
  <si>
    <t>Total</t>
  </si>
  <si>
    <t>Final Allocation</t>
  </si>
  <si>
    <t>Sales * Ratio</t>
  </si>
  <si>
    <t>Ratio</t>
  </si>
  <si>
    <t>New Sales + MBQ - Stock</t>
  </si>
  <si>
    <t>Total Allocation</t>
  </si>
  <si>
    <t>Over Allocation</t>
  </si>
  <si>
    <t>Original Demand</t>
  </si>
  <si>
    <t>actual</t>
  </si>
  <si>
    <t>done</t>
  </si>
  <si>
    <t>BMPC</t>
  </si>
  <si>
    <t>BMGB</t>
  </si>
  <si>
    <t>BMCC</t>
  </si>
  <si>
    <t>BMLZ</t>
  </si>
  <si>
    <t>BMSN</t>
  </si>
  <si>
    <t>BMSP</t>
  </si>
  <si>
    <t>BMSD</t>
  </si>
  <si>
    <t>BMKB</t>
  </si>
  <si>
    <t>BMDH</t>
  </si>
  <si>
    <t>BMHG</t>
  </si>
  <si>
    <t>BMBP</t>
  </si>
  <si>
    <t>BMAN</t>
  </si>
  <si>
    <t>BMBM</t>
  </si>
  <si>
    <t>BMNX</t>
  </si>
  <si>
    <t>BMJL2</t>
  </si>
  <si>
    <t>BMPC2</t>
  </si>
  <si>
    <t>BMBS</t>
  </si>
  <si>
    <t>BMSB</t>
  </si>
  <si>
    <t>BMBD</t>
  </si>
  <si>
    <t>BMNT</t>
  </si>
  <si>
    <t>BMSK</t>
  </si>
  <si>
    <t>BMBJ</t>
  </si>
  <si>
    <t>BMMT</t>
  </si>
  <si>
    <t>BMTB</t>
  </si>
  <si>
    <t>BMBKD</t>
  </si>
  <si>
    <t>BMTR</t>
  </si>
  <si>
    <t>bmbs:</t>
  </si>
  <si>
    <t>bmbp:</t>
  </si>
  <si>
    <t>bmbj:</t>
  </si>
  <si>
    <t>bmgb:</t>
  </si>
  <si>
    <t>bmhg:</t>
  </si>
  <si>
    <t>bmkb:</t>
  </si>
  <si>
    <t>bmlz:</t>
  </si>
  <si>
    <t>bmmt:</t>
  </si>
  <si>
    <t>bmnt:</t>
  </si>
  <si>
    <t>bmnx:</t>
  </si>
  <si>
    <t>bmsk:</t>
  </si>
  <si>
    <t>bmsn:</t>
  </si>
  <si>
    <t>bmsd:</t>
  </si>
  <si>
    <t>bmsb:</t>
  </si>
  <si>
    <t>bman:</t>
  </si>
  <si>
    <t>bmbd:</t>
  </si>
  <si>
    <t>bmbm:</t>
  </si>
  <si>
    <t>bmcc:</t>
  </si>
  <si>
    <t>bmdh:</t>
  </si>
  <si>
    <t>bmjl2:</t>
  </si>
  <si>
    <t>bmpc:</t>
  </si>
  <si>
    <t>bmpc2:</t>
  </si>
  <si>
    <t>bmsp:</t>
  </si>
  <si>
    <t>bmtb:</t>
  </si>
  <si>
    <t>bmbkd:</t>
  </si>
  <si>
    <t>bmtr:</t>
  </si>
  <si>
    <t>actual order</t>
  </si>
  <si>
    <t>prorated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</si>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</sst>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Calibri"/>
      <family val="2"/>
      <scheme val="minor"/>
    </font>
    <font>
      <sz val="10"/>
      <color rgb="FF222222"/>
      <name val="Arial Unicode MS"/>
    </font>
    <font>
      <b/>
      <sz val="12"/>
      <color theme="1"/>
      <name val="Calibri"/>
      <family val="2"/>
      <scheme val="minor"/>
    </font>
    <font>
      <b/>
      <sz val="10"/>
      <color rgb="FF222222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Fill="1"/>
    <xf numFmtId="0" fontId="1" fillId="0" borderId="0" xfId="0" applyFont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29"/>
  <sheetViews>
    <sheetView topLeftCell="B1" workbookViewId="0">
      <selection activeCell="N10" sqref="N10"/>
    </sheetView>
  </sheetViews>
  <sheetFormatPr defaultColWidth="11" defaultRowHeight="15.75"/>
  <cols>
    <col min="6" max="6" width="5.875" bestFit="1" customWidth="1"/>
    <col min="7" max="7" width="11.375" bestFit="1" customWidth="1"/>
    <col min="8" max="8" width="21.375" bestFit="1" customWidth="1"/>
    <col min="9" max="10" width="13.5" bestFit="1" customWidth="1"/>
    <col min="13" max="13" width="14.875" bestFit="1" customWidth="1"/>
  </cols>
  <sheetData>
    <row r="1" spans="2:37">
      <c r="D1">
        <v>1001</v>
      </c>
      <c r="L1">
        <v>80</v>
      </c>
      <c r="M1">
        <v>30</v>
      </c>
      <c r="N1">
        <v>30</v>
      </c>
      <c r="O1">
        <v>30</v>
      </c>
      <c r="P1">
        <v>30</v>
      </c>
      <c r="Q1">
        <v>30</v>
      </c>
      <c r="R1">
        <v>30</v>
      </c>
      <c r="S1">
        <v>40</v>
      </c>
      <c r="T1">
        <v>30</v>
      </c>
      <c r="U1">
        <v>40</v>
      </c>
      <c r="V1">
        <v>50</v>
      </c>
      <c r="W1">
        <v>50</v>
      </c>
      <c r="X1">
        <v>20</v>
      </c>
      <c r="Y1">
        <v>50</v>
      </c>
      <c r="Z1">
        <v>30</v>
      </c>
      <c r="AA1">
        <v>80</v>
      </c>
      <c r="AB1">
        <v>30</v>
      </c>
      <c r="AC1">
        <v>70</v>
      </c>
      <c r="AD1">
        <v>30</v>
      </c>
      <c r="AE1">
        <v>50</v>
      </c>
      <c r="AF1">
        <v>20</v>
      </c>
      <c r="AG1">
        <v>30</v>
      </c>
      <c r="AH1">
        <v>40</v>
      </c>
      <c r="AI1">
        <v>20</v>
      </c>
      <c r="AJ1">
        <v>30</v>
      </c>
      <c r="AK1">
        <v>30</v>
      </c>
    </row>
    <row r="2" spans="2:37">
      <c r="B2" s="2" t="s">
        <v>2</v>
      </c>
      <c r="C2" s="2" t="s">
        <v>3</v>
      </c>
      <c r="D2" s="2" t="s">
        <v>4</v>
      </c>
      <c r="E2" s="2" t="s">
        <v>5</v>
      </c>
      <c r="F2" s="2" t="s">
        <v>7</v>
      </c>
      <c r="G2" s="2" t="s">
        <v>10</v>
      </c>
      <c r="H2" s="2" t="s">
        <v>12</v>
      </c>
      <c r="I2" s="2" t="s">
        <v>14</v>
      </c>
      <c r="J2" s="2" t="s">
        <v>9</v>
      </c>
    </row>
    <row r="3" spans="2:37">
      <c r="B3" s="10" t="s">
        <v>29</v>
      </c>
      <c r="C3">
        <v>1.9450000000000001</v>
      </c>
      <c r="D3">
        <v>-3</v>
      </c>
      <c r="E3">
        <v>22</v>
      </c>
      <c r="F3" s="1">
        <f t="shared" ref="F3:F28" si="0">IF(C3+E3&lt;D3,0,MROUND(C3+E3-D3,10))</f>
        <v>30</v>
      </c>
      <c r="G3" s="1">
        <f t="shared" ref="G3:G28" si="1">C3*N$10</f>
        <v>5.1184210526315796</v>
      </c>
      <c r="H3" s="1">
        <f t="shared" ref="H3:H28" si="2">IF(G3+E3&lt;D3,0,G3+E3-D3)</f>
        <v>30.118421052631579</v>
      </c>
      <c r="I3" s="1">
        <f t="shared" ref="I3:I28" si="3">IF(G3+E3&lt;D3,0,MROUND(G3+E3-D3,10))</f>
        <v>30</v>
      </c>
      <c r="J3" s="1">
        <f>MROUND(I3*N$12,10)</f>
        <v>80</v>
      </c>
      <c r="K3">
        <v>80</v>
      </c>
    </row>
    <row r="4" spans="2:37">
      <c r="B4" s="10" t="s">
        <v>36</v>
      </c>
      <c r="C4">
        <v>0</v>
      </c>
      <c r="D4">
        <v>0</v>
      </c>
      <c r="E4">
        <v>10</v>
      </c>
      <c r="F4" s="1">
        <f t="shared" si="0"/>
        <v>10</v>
      </c>
      <c r="G4" s="1">
        <f t="shared" si="1"/>
        <v>0</v>
      </c>
      <c r="H4" s="1">
        <f t="shared" si="2"/>
        <v>10</v>
      </c>
      <c r="I4" s="1">
        <f t="shared" si="3"/>
        <v>10</v>
      </c>
      <c r="J4" s="1">
        <f t="shared" ref="J4:J28" si="4">MROUND(I4*N$12,10)</f>
        <v>30</v>
      </c>
      <c r="K4">
        <v>30</v>
      </c>
    </row>
    <row r="5" spans="2:37">
      <c r="B5" s="10" t="s">
        <v>39</v>
      </c>
      <c r="C5">
        <v>5.5E-2</v>
      </c>
      <c r="D5">
        <v>0</v>
      </c>
      <c r="E5">
        <v>5</v>
      </c>
      <c r="F5" s="1">
        <f t="shared" si="0"/>
        <v>10</v>
      </c>
      <c r="G5" s="1">
        <f t="shared" si="1"/>
        <v>0.14473684210526316</v>
      </c>
      <c r="H5" s="1">
        <f t="shared" si="2"/>
        <v>5.1447368421052628</v>
      </c>
      <c r="I5" s="1">
        <f t="shared" si="3"/>
        <v>10</v>
      </c>
      <c r="J5" s="1">
        <f t="shared" si="4"/>
        <v>30</v>
      </c>
      <c r="K5">
        <v>30</v>
      </c>
    </row>
    <row r="6" spans="2:37">
      <c r="B6" s="10" t="s">
        <v>42</v>
      </c>
      <c r="C6">
        <v>0</v>
      </c>
      <c r="D6">
        <v>7</v>
      </c>
      <c r="E6">
        <v>15</v>
      </c>
      <c r="F6" s="1">
        <f t="shared" si="0"/>
        <v>10</v>
      </c>
      <c r="G6" s="1">
        <f t="shared" si="1"/>
        <v>0</v>
      </c>
      <c r="H6" s="1">
        <f t="shared" si="2"/>
        <v>8</v>
      </c>
      <c r="I6" s="1">
        <f t="shared" si="3"/>
        <v>10</v>
      </c>
      <c r="J6" s="1">
        <f t="shared" si="4"/>
        <v>30</v>
      </c>
      <c r="K6">
        <v>30</v>
      </c>
    </row>
    <row r="7" spans="2:37">
      <c r="B7" s="10" t="s">
        <v>30</v>
      </c>
      <c r="C7">
        <v>0</v>
      </c>
      <c r="D7">
        <v>0</v>
      </c>
      <c r="E7">
        <v>10</v>
      </c>
      <c r="F7" s="1">
        <f t="shared" si="0"/>
        <v>10</v>
      </c>
      <c r="G7" s="1">
        <f t="shared" si="1"/>
        <v>0</v>
      </c>
      <c r="H7" s="1">
        <f t="shared" si="2"/>
        <v>10</v>
      </c>
      <c r="I7" s="1">
        <f t="shared" si="3"/>
        <v>10</v>
      </c>
      <c r="J7" s="1">
        <f t="shared" si="4"/>
        <v>30</v>
      </c>
      <c r="K7">
        <v>30</v>
      </c>
      <c r="M7" s="3" t="s">
        <v>6</v>
      </c>
      <c r="N7" s="1">
        <v>10</v>
      </c>
    </row>
    <row r="8" spans="2:37">
      <c r="B8" s="10" t="s">
        <v>28</v>
      </c>
      <c r="C8">
        <v>0</v>
      </c>
      <c r="D8">
        <v>0</v>
      </c>
      <c r="E8">
        <v>6</v>
      </c>
      <c r="F8" s="1">
        <f t="shared" si="0"/>
        <v>10</v>
      </c>
      <c r="G8" s="1">
        <f t="shared" si="1"/>
        <v>0</v>
      </c>
      <c r="H8" s="1">
        <f t="shared" si="2"/>
        <v>6</v>
      </c>
      <c r="I8" s="1">
        <f t="shared" si="3"/>
        <v>10</v>
      </c>
      <c r="J8" s="1">
        <f t="shared" si="4"/>
        <v>30</v>
      </c>
      <c r="K8">
        <v>30</v>
      </c>
      <c r="M8" s="3" t="s">
        <v>15</v>
      </c>
      <c r="N8" s="1">
        <f>F29</f>
        <v>380</v>
      </c>
    </row>
    <row r="9" spans="2:37">
      <c r="B9" s="10" t="s">
        <v>34</v>
      </c>
      <c r="C9">
        <v>0</v>
      </c>
      <c r="D9">
        <v>0</v>
      </c>
      <c r="E9">
        <v>5</v>
      </c>
      <c r="F9" s="1">
        <f t="shared" si="0"/>
        <v>10</v>
      </c>
      <c r="G9" s="1">
        <f t="shared" si="1"/>
        <v>0</v>
      </c>
      <c r="H9" s="1">
        <f t="shared" si="2"/>
        <v>5</v>
      </c>
      <c r="I9" s="1">
        <f t="shared" si="3"/>
        <v>10</v>
      </c>
      <c r="J9" s="1">
        <f t="shared" si="4"/>
        <v>30</v>
      </c>
      <c r="K9">
        <v>30</v>
      </c>
      <c r="M9" s="3" t="s">
        <v>14</v>
      </c>
      <c r="N9" s="1">
        <v>1000</v>
      </c>
    </row>
    <row r="10" spans="2:37">
      <c r="B10" s="10" t="s">
        <v>20</v>
      </c>
      <c r="C10">
        <v>0</v>
      </c>
      <c r="D10">
        <v>0</v>
      </c>
      <c r="E10">
        <v>20</v>
      </c>
      <c r="F10" s="1">
        <f t="shared" si="0"/>
        <v>20</v>
      </c>
      <c r="G10" s="1">
        <f t="shared" si="1"/>
        <v>0</v>
      </c>
      <c r="H10" s="1">
        <f t="shared" si="2"/>
        <v>20</v>
      </c>
      <c r="I10" s="1">
        <f t="shared" si="3"/>
        <v>20</v>
      </c>
      <c r="J10" s="5">
        <f t="shared" si="4"/>
        <v>50</v>
      </c>
      <c r="K10">
        <v>40</v>
      </c>
      <c r="M10" s="3" t="s">
        <v>11</v>
      </c>
      <c r="N10" s="1">
        <f>N9/F29</f>
        <v>2.6315789473684212</v>
      </c>
    </row>
    <row r="11" spans="2:37">
      <c r="B11" s="10" t="s">
        <v>26</v>
      </c>
      <c r="C11">
        <v>0.67</v>
      </c>
      <c r="D11">
        <v>0</v>
      </c>
      <c r="E11">
        <v>5</v>
      </c>
      <c r="F11" s="1">
        <f t="shared" si="0"/>
        <v>10</v>
      </c>
      <c r="G11" s="1">
        <f t="shared" si="1"/>
        <v>1.7631578947368423</v>
      </c>
      <c r="H11" s="1">
        <f t="shared" si="2"/>
        <v>6.7631578947368425</v>
      </c>
      <c r="I11" s="1">
        <f t="shared" si="3"/>
        <v>10</v>
      </c>
      <c r="J11" s="1">
        <f t="shared" si="4"/>
        <v>30</v>
      </c>
      <c r="K11">
        <v>30</v>
      </c>
      <c r="M11" s="3" t="s">
        <v>13</v>
      </c>
      <c r="N11" s="1">
        <f>I29</f>
        <v>390</v>
      </c>
    </row>
    <row r="12" spans="2:37">
      <c r="B12" s="10" t="s">
        <v>19</v>
      </c>
      <c r="C12">
        <v>0</v>
      </c>
      <c r="D12">
        <v>0</v>
      </c>
      <c r="E12">
        <v>15</v>
      </c>
      <c r="F12" s="1">
        <f t="shared" si="0"/>
        <v>20</v>
      </c>
      <c r="G12" s="1">
        <f t="shared" si="1"/>
        <v>0</v>
      </c>
      <c r="H12" s="1">
        <f t="shared" si="2"/>
        <v>15</v>
      </c>
      <c r="I12" s="1">
        <f t="shared" si="3"/>
        <v>20</v>
      </c>
      <c r="J12" s="5">
        <f t="shared" si="4"/>
        <v>50</v>
      </c>
      <c r="K12">
        <v>40</v>
      </c>
      <c r="M12" s="3" t="s">
        <v>11</v>
      </c>
      <c r="N12" s="1">
        <f>N9/N11</f>
        <v>2.5641025641025643</v>
      </c>
    </row>
    <row r="13" spans="2:37">
      <c r="B13" s="10" t="s">
        <v>27</v>
      </c>
      <c r="C13">
        <v>0</v>
      </c>
      <c r="D13">
        <v>0</v>
      </c>
      <c r="E13">
        <v>20</v>
      </c>
      <c r="F13" s="1">
        <f t="shared" si="0"/>
        <v>20</v>
      </c>
      <c r="G13" s="1">
        <f t="shared" si="1"/>
        <v>0</v>
      </c>
      <c r="H13" s="1">
        <f t="shared" si="2"/>
        <v>20</v>
      </c>
      <c r="I13" s="1">
        <f t="shared" si="3"/>
        <v>20</v>
      </c>
      <c r="J13" s="1">
        <f t="shared" si="4"/>
        <v>50</v>
      </c>
      <c r="K13">
        <v>50</v>
      </c>
    </row>
    <row r="14" spans="2:37">
      <c r="B14" s="10" t="s">
        <v>32</v>
      </c>
      <c r="C14">
        <v>2.9929999999999999</v>
      </c>
      <c r="D14">
        <v>0</v>
      </c>
      <c r="E14">
        <v>15</v>
      </c>
      <c r="F14" s="1">
        <f t="shared" si="0"/>
        <v>20</v>
      </c>
      <c r="G14" s="1">
        <f t="shared" si="1"/>
        <v>7.8763157894736846</v>
      </c>
      <c r="H14" s="1">
        <f t="shared" si="2"/>
        <v>22.876315789473686</v>
      </c>
      <c r="I14" s="1">
        <f t="shared" si="3"/>
        <v>20</v>
      </c>
      <c r="J14" s="1">
        <f t="shared" si="4"/>
        <v>50</v>
      </c>
      <c r="K14">
        <v>50</v>
      </c>
    </row>
    <row r="15" spans="2:37">
      <c r="B15" s="10" t="s">
        <v>25</v>
      </c>
      <c r="C15">
        <v>0</v>
      </c>
      <c r="D15">
        <v>0</v>
      </c>
      <c r="E15">
        <v>10</v>
      </c>
      <c r="F15" s="1">
        <f t="shared" si="0"/>
        <v>10</v>
      </c>
      <c r="G15" s="1">
        <f t="shared" si="1"/>
        <v>0</v>
      </c>
      <c r="H15" s="1">
        <f t="shared" si="2"/>
        <v>10</v>
      </c>
      <c r="I15" s="1">
        <f t="shared" si="3"/>
        <v>10</v>
      </c>
      <c r="J15" s="5">
        <f t="shared" si="4"/>
        <v>30</v>
      </c>
      <c r="K15">
        <v>20</v>
      </c>
      <c r="M15" t="s">
        <v>35</v>
      </c>
    </row>
    <row r="16" spans="2:37">
      <c r="B16" s="10" t="s">
        <v>21</v>
      </c>
      <c r="C16">
        <v>0.186</v>
      </c>
      <c r="D16">
        <v>0</v>
      </c>
      <c r="E16">
        <v>20</v>
      </c>
      <c r="F16" s="1">
        <f t="shared" si="0"/>
        <v>20</v>
      </c>
      <c r="G16" s="1">
        <f t="shared" si="1"/>
        <v>0.48947368421052634</v>
      </c>
      <c r="H16" s="1">
        <f t="shared" si="2"/>
        <v>20.489473684210527</v>
      </c>
      <c r="I16" s="1">
        <f t="shared" si="3"/>
        <v>20</v>
      </c>
      <c r="J16" s="1">
        <f t="shared" si="4"/>
        <v>50</v>
      </c>
      <c r="K16">
        <v>50</v>
      </c>
      <c r="M16" t="s">
        <v>24</v>
      </c>
    </row>
    <row r="17" spans="2:13">
      <c r="B17" s="10" t="s">
        <v>40</v>
      </c>
      <c r="C17">
        <v>0</v>
      </c>
      <c r="D17">
        <v>0</v>
      </c>
      <c r="E17">
        <v>5</v>
      </c>
      <c r="F17" s="1">
        <f t="shared" si="0"/>
        <v>10</v>
      </c>
      <c r="G17" s="1">
        <f t="shared" si="1"/>
        <v>0</v>
      </c>
      <c r="H17" s="1">
        <f t="shared" si="2"/>
        <v>5</v>
      </c>
      <c r="I17" s="1">
        <f t="shared" si="3"/>
        <v>10</v>
      </c>
      <c r="J17" s="1">
        <f t="shared" si="4"/>
        <v>30</v>
      </c>
      <c r="K17">
        <v>30</v>
      </c>
      <c r="M17" t="s">
        <v>38</v>
      </c>
    </row>
    <row r="18" spans="2:13">
      <c r="B18" s="10" t="s">
        <v>37</v>
      </c>
      <c r="C18">
        <v>3.1080000000000001</v>
      </c>
      <c r="D18">
        <v>0</v>
      </c>
      <c r="E18">
        <v>20</v>
      </c>
      <c r="F18" s="1">
        <f t="shared" si="0"/>
        <v>20</v>
      </c>
      <c r="G18" s="1">
        <f t="shared" si="1"/>
        <v>8.1789473684210527</v>
      </c>
      <c r="H18" s="1">
        <f t="shared" si="2"/>
        <v>28.178947368421053</v>
      </c>
      <c r="I18" s="1">
        <f t="shared" si="3"/>
        <v>30</v>
      </c>
      <c r="J18" s="1">
        <f t="shared" si="4"/>
        <v>80</v>
      </c>
      <c r="K18">
        <v>80</v>
      </c>
      <c r="M18" t="s">
        <v>22</v>
      </c>
    </row>
    <row r="19" spans="2:13">
      <c r="B19" s="10" t="s">
        <v>31</v>
      </c>
      <c r="C19">
        <v>0.32300000000000001</v>
      </c>
      <c r="D19">
        <v>0</v>
      </c>
      <c r="E19">
        <v>5</v>
      </c>
      <c r="F19" s="1">
        <f t="shared" si="0"/>
        <v>10</v>
      </c>
      <c r="G19" s="1">
        <f t="shared" si="1"/>
        <v>0.85000000000000009</v>
      </c>
      <c r="H19" s="1">
        <f t="shared" si="2"/>
        <v>5.85</v>
      </c>
      <c r="I19" s="1">
        <f t="shared" si="3"/>
        <v>10</v>
      </c>
      <c r="J19" s="1">
        <f t="shared" si="4"/>
        <v>30</v>
      </c>
      <c r="K19">
        <v>30</v>
      </c>
      <c r="M19" t="s">
        <v>23</v>
      </c>
    </row>
    <row r="20" spans="2:13">
      <c r="B20" s="10" t="s">
        <v>18</v>
      </c>
      <c r="C20">
        <v>0</v>
      </c>
      <c r="D20">
        <v>0</v>
      </c>
      <c r="E20">
        <v>30</v>
      </c>
      <c r="F20" s="1">
        <f t="shared" si="0"/>
        <v>30</v>
      </c>
      <c r="G20" s="1">
        <f t="shared" si="1"/>
        <v>0</v>
      </c>
      <c r="H20" s="1">
        <f t="shared" si="2"/>
        <v>30</v>
      </c>
      <c r="I20" s="1">
        <f t="shared" si="3"/>
        <v>30</v>
      </c>
      <c r="J20" s="5">
        <f t="shared" si="4"/>
        <v>80</v>
      </c>
      <c r="K20">
        <v>70</v>
      </c>
      <c r="M20" t="s">
        <v>41</v>
      </c>
    </row>
    <row r="21" spans="2:13">
      <c r="B21" s="10" t="s">
        <v>33</v>
      </c>
      <c r="C21">
        <v>0</v>
      </c>
      <c r="D21">
        <v>0</v>
      </c>
      <c r="E21">
        <v>10</v>
      </c>
      <c r="F21" s="1">
        <f t="shared" si="0"/>
        <v>10</v>
      </c>
      <c r="G21" s="1">
        <f t="shared" si="1"/>
        <v>0</v>
      </c>
      <c r="H21" s="1">
        <f t="shared" si="2"/>
        <v>10</v>
      </c>
      <c r="I21" s="1">
        <f t="shared" si="3"/>
        <v>10</v>
      </c>
      <c r="J21" s="1">
        <f t="shared" si="4"/>
        <v>30</v>
      </c>
      <c r="K21">
        <v>30</v>
      </c>
      <c r="M21" t="s">
        <v>43</v>
      </c>
    </row>
    <row r="22" spans="2:13">
      <c r="B22" s="10" t="s">
        <v>35</v>
      </c>
      <c r="C22">
        <v>0</v>
      </c>
      <c r="D22">
        <v>0</v>
      </c>
      <c r="E22">
        <v>15</v>
      </c>
      <c r="F22" s="1">
        <f t="shared" si="0"/>
        <v>20</v>
      </c>
      <c r="G22" s="1">
        <f t="shared" si="1"/>
        <v>0</v>
      </c>
      <c r="H22" s="1">
        <f t="shared" si="2"/>
        <v>15</v>
      </c>
      <c r="I22" s="1">
        <f t="shared" si="3"/>
        <v>20</v>
      </c>
      <c r="J22" s="1">
        <f t="shared" si="4"/>
        <v>50</v>
      </c>
      <c r="K22">
        <v>50</v>
      </c>
    </row>
    <row r="23" spans="2:13">
      <c r="B23" s="10" t="s">
        <v>24</v>
      </c>
      <c r="C23">
        <v>0</v>
      </c>
      <c r="D23">
        <v>0</v>
      </c>
      <c r="E23">
        <v>5</v>
      </c>
      <c r="F23" s="1">
        <f t="shared" si="0"/>
        <v>10</v>
      </c>
      <c r="G23" s="1">
        <f t="shared" si="1"/>
        <v>0</v>
      </c>
      <c r="H23" s="1">
        <f t="shared" si="2"/>
        <v>5</v>
      </c>
      <c r="I23" s="1">
        <f t="shared" si="3"/>
        <v>10</v>
      </c>
      <c r="J23" s="5">
        <f t="shared" si="4"/>
        <v>30</v>
      </c>
      <c r="K23">
        <v>20</v>
      </c>
    </row>
    <row r="24" spans="2:13">
      <c r="B24" s="10" t="s">
        <v>38</v>
      </c>
      <c r="C24">
        <v>0</v>
      </c>
      <c r="D24">
        <v>0</v>
      </c>
      <c r="E24">
        <v>10</v>
      </c>
      <c r="F24" s="1">
        <f t="shared" si="0"/>
        <v>10</v>
      </c>
      <c r="G24" s="1">
        <f t="shared" si="1"/>
        <v>0</v>
      </c>
      <c r="H24" s="1">
        <f t="shared" si="2"/>
        <v>10</v>
      </c>
      <c r="I24" s="1">
        <f t="shared" si="3"/>
        <v>10</v>
      </c>
      <c r="J24" s="1">
        <f t="shared" si="4"/>
        <v>30</v>
      </c>
      <c r="K24">
        <v>30</v>
      </c>
    </row>
    <row r="25" spans="2:13">
      <c r="B25" s="10" t="s">
        <v>22</v>
      </c>
      <c r="C25">
        <v>0</v>
      </c>
      <c r="D25">
        <v>0</v>
      </c>
      <c r="E25">
        <v>20</v>
      </c>
      <c r="F25" s="1">
        <f t="shared" si="0"/>
        <v>20</v>
      </c>
      <c r="G25" s="1">
        <f t="shared" si="1"/>
        <v>0</v>
      </c>
      <c r="H25" s="1">
        <f t="shared" si="2"/>
        <v>20</v>
      </c>
      <c r="I25" s="1">
        <f t="shared" si="3"/>
        <v>20</v>
      </c>
      <c r="J25" s="5">
        <f t="shared" si="4"/>
        <v>50</v>
      </c>
      <c r="K25">
        <v>40</v>
      </c>
    </row>
    <row r="26" spans="2:13">
      <c r="B26" s="10" t="s">
        <v>23</v>
      </c>
      <c r="C26">
        <v>0</v>
      </c>
      <c r="D26">
        <v>0</v>
      </c>
      <c r="E26">
        <v>6</v>
      </c>
      <c r="F26" s="1">
        <f t="shared" si="0"/>
        <v>10</v>
      </c>
      <c r="G26" s="1">
        <f t="shared" si="1"/>
        <v>0</v>
      </c>
      <c r="H26" s="1">
        <f t="shared" si="2"/>
        <v>6</v>
      </c>
      <c r="I26" s="1">
        <f t="shared" si="3"/>
        <v>10</v>
      </c>
      <c r="J26" s="5">
        <f t="shared" si="4"/>
        <v>30</v>
      </c>
      <c r="K26">
        <v>20</v>
      </c>
    </row>
    <row r="27" spans="2:13">
      <c r="B27" s="10" t="s">
        <v>41</v>
      </c>
      <c r="C27">
        <v>0</v>
      </c>
      <c r="D27">
        <v>0</v>
      </c>
      <c r="E27">
        <v>10</v>
      </c>
      <c r="F27" s="1">
        <f t="shared" si="0"/>
        <v>10</v>
      </c>
      <c r="G27" s="1">
        <f t="shared" si="1"/>
        <v>0</v>
      </c>
      <c r="H27" s="1">
        <f t="shared" si="2"/>
        <v>10</v>
      </c>
      <c r="I27" s="1">
        <f t="shared" si="3"/>
        <v>10</v>
      </c>
      <c r="J27" s="1">
        <f t="shared" si="4"/>
        <v>30</v>
      </c>
      <c r="K27">
        <v>30</v>
      </c>
    </row>
    <row r="28" spans="2:13">
      <c r="B28" s="10" t="s">
        <v>43</v>
      </c>
      <c r="C28">
        <v>0</v>
      </c>
      <c r="D28">
        <v>0</v>
      </c>
      <c r="E28">
        <v>10</v>
      </c>
      <c r="F28" s="1">
        <f t="shared" si="0"/>
        <v>10</v>
      </c>
      <c r="G28" s="1">
        <f t="shared" si="1"/>
        <v>0</v>
      </c>
      <c r="H28" s="1">
        <f t="shared" si="2"/>
        <v>10</v>
      </c>
      <c r="I28" s="1">
        <f t="shared" si="3"/>
        <v>10</v>
      </c>
      <c r="J28" s="1">
        <f t="shared" si="4"/>
        <v>30</v>
      </c>
      <c r="K28">
        <v>30</v>
      </c>
    </row>
    <row r="29" spans="2:13">
      <c r="B29" s="4" t="s">
        <v>8</v>
      </c>
      <c r="C29" s="1"/>
      <c r="D29" s="1"/>
      <c r="E29" s="1"/>
      <c r="F29" s="1">
        <f>SUM(F3:F28)</f>
        <v>380</v>
      </c>
      <c r="G29" s="1"/>
      <c r="H29" s="1"/>
      <c r="I29" s="1">
        <f>SUM(I3:I28)</f>
        <v>390</v>
      </c>
      <c r="J29" s="1">
        <f>SUM(J3:J28)</f>
        <v>1070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38"/>
  <sheetViews>
    <sheetView topLeftCell="A9" workbookViewId="0">
      <selection activeCell="E2" sqref="E2:E27"/>
    </sheetView>
  </sheetViews>
  <sheetFormatPr defaultRowHeight="15.75"/>
  <sheetData>
    <row r="2" spans="4:13">
      <c r="D2" t="s">
        <v>29</v>
      </c>
      <c r="E2">
        <v>1.9450000000000001</v>
      </c>
    </row>
    <row r="3" spans="4:13">
      <c r="D3" t="s">
        <v>36</v>
      </c>
      <c r="E3">
        <v>0</v>
      </c>
    </row>
    <row r="4" spans="4:13">
      <c r="D4" t="s">
        <v>39</v>
      </c>
      <c r="E4">
        <v>5.5E-2</v>
      </c>
    </row>
    <row r="5" spans="4:13">
      <c r="D5" s="6" t="s">
        <v>42</v>
      </c>
      <c r="E5">
        <v>0</v>
      </c>
      <c r="F5" s="11" t="s">
        <v>0</v>
      </c>
    </row>
    <row r="6" spans="4:13">
      <c r="D6" s="6" t="s">
        <v>30</v>
      </c>
      <c r="E6">
        <v>0</v>
      </c>
    </row>
    <row r="7" spans="4:13">
      <c r="D7" t="s">
        <v>28</v>
      </c>
      <c r="E7">
        <v>0</v>
      </c>
    </row>
    <row r="8" spans="4:13">
      <c r="D8" t="s">
        <v>34</v>
      </c>
      <c r="E8">
        <v>0</v>
      </c>
    </row>
    <row r="9" spans="4:13">
      <c r="D9" t="s">
        <v>20</v>
      </c>
      <c r="E9">
        <v>0</v>
      </c>
    </row>
    <row r="10" spans="4:13">
      <c r="D10" t="s">
        <v>26</v>
      </c>
      <c r="E10">
        <v>0.67</v>
      </c>
      <c r="F10" s="1"/>
    </row>
    <row r="11" spans="4:13">
      <c r="D11" t="s">
        <v>19</v>
      </c>
      <c r="E11">
        <v>0</v>
      </c>
    </row>
    <row r="12" spans="4:13">
      <c r="D12" s="6" t="s">
        <v>27</v>
      </c>
      <c r="E12">
        <v>0</v>
      </c>
      <c r="F12" s="11" t="s">
        <v>1</v>
      </c>
    </row>
    <row r="13" spans="4:13">
      <c r="D13" t="s">
        <v>32</v>
      </c>
      <c r="E13">
        <v>2.9929999999999999</v>
      </c>
      <c r="M13" s="10" t="s">
        <v>29</v>
      </c>
    </row>
    <row r="14" spans="4:13">
      <c r="D14" t="s">
        <v>25</v>
      </c>
      <c r="E14">
        <v>0</v>
      </c>
      <c r="M14" s="10" t="s">
        <v>36</v>
      </c>
    </row>
    <row r="15" spans="4:13">
      <c r="D15" t="s">
        <v>21</v>
      </c>
      <c r="E15">
        <v>0.186</v>
      </c>
      <c r="M15" s="10" t="s">
        <v>39</v>
      </c>
    </row>
    <row r="16" spans="4:13">
      <c r="D16" s="6" t="s">
        <v>40</v>
      </c>
      <c r="E16">
        <v>0</v>
      </c>
      <c r="F16" s="1"/>
      <c r="M16" s="10" t="s">
        <v>42</v>
      </c>
    </row>
    <row r="17" spans="4:13">
      <c r="D17" t="s">
        <v>37</v>
      </c>
      <c r="E17">
        <v>3.1080000000000001</v>
      </c>
      <c r="M17" s="10" t="s">
        <v>30</v>
      </c>
    </row>
    <row r="18" spans="4:13">
      <c r="D18" t="s">
        <v>31</v>
      </c>
      <c r="E18">
        <v>0.32300000000000001</v>
      </c>
      <c r="M18" s="10" t="s">
        <v>28</v>
      </c>
    </row>
    <row r="19" spans="4:13">
      <c r="D19" t="s">
        <v>18</v>
      </c>
      <c r="E19">
        <v>0</v>
      </c>
      <c r="M19" s="10" t="s">
        <v>34</v>
      </c>
    </row>
    <row r="20" spans="4:13">
      <c r="D20" t="s">
        <v>33</v>
      </c>
      <c r="E20">
        <v>0</v>
      </c>
      <c r="M20" s="10" t="s">
        <v>20</v>
      </c>
    </row>
    <row r="21" spans="4:13">
      <c r="D21" s="6" t="s">
        <v>35</v>
      </c>
      <c r="E21">
        <v>0</v>
      </c>
      <c r="M21" s="10" t="s">
        <v>26</v>
      </c>
    </row>
    <row r="22" spans="4:13">
      <c r="D22" t="s">
        <v>24</v>
      </c>
      <c r="E22">
        <v>0</v>
      </c>
      <c r="M22" s="10" t="s">
        <v>19</v>
      </c>
    </row>
    <row r="23" spans="4:13">
      <c r="D23" s="6" t="s">
        <v>38</v>
      </c>
      <c r="E23">
        <v>0</v>
      </c>
      <c r="M23" s="10" t="s">
        <v>27</v>
      </c>
    </row>
    <row r="24" spans="4:13">
      <c r="D24" t="s">
        <v>22</v>
      </c>
      <c r="E24">
        <v>0</v>
      </c>
      <c r="M24" s="10" t="s">
        <v>32</v>
      </c>
    </row>
    <row r="25" spans="4:13">
      <c r="D25" t="s">
        <v>23</v>
      </c>
      <c r="E25">
        <v>0</v>
      </c>
      <c r="M25" s="10" t="s">
        <v>25</v>
      </c>
    </row>
    <row r="26" spans="4:13">
      <c r="D26" s="6" t="s">
        <v>41</v>
      </c>
      <c r="E26">
        <v>0</v>
      </c>
      <c r="M26" s="10" t="s">
        <v>21</v>
      </c>
    </row>
    <row r="27" spans="4:13">
      <c r="D27" t="s">
        <v>43</v>
      </c>
      <c r="E27">
        <v>0</v>
      </c>
      <c r="M27" s="10" t="s">
        <v>40</v>
      </c>
    </row>
    <row r="28" spans="4:13">
      <c r="M28" s="10" t="s">
        <v>37</v>
      </c>
    </row>
    <row r="29" spans="4:13">
      <c r="M29" s="10" t="s">
        <v>31</v>
      </c>
    </row>
    <row r="30" spans="4:13">
      <c r="M30" s="10" t="s">
        <v>18</v>
      </c>
    </row>
    <row r="31" spans="4:13">
      <c r="M31" s="10" t="s">
        <v>33</v>
      </c>
    </row>
    <row r="32" spans="4:13">
      <c r="M32" s="10" t="s">
        <v>35</v>
      </c>
    </row>
    <row r="33" spans="13:13">
      <c r="M33" s="10" t="s">
        <v>24</v>
      </c>
    </row>
    <row r="34" spans="13:13">
      <c r="M34" s="10" t="s">
        <v>38</v>
      </c>
    </row>
    <row r="35" spans="13:13">
      <c r="M35" s="10" t="s">
        <v>22</v>
      </c>
    </row>
    <row r="36" spans="13:13">
      <c r="M36" s="10" t="s">
        <v>23</v>
      </c>
    </row>
    <row r="37" spans="13:13">
      <c r="M37" s="10" t="s">
        <v>41</v>
      </c>
    </row>
    <row r="38" spans="13:13">
      <c r="M38" s="10" t="s">
        <v>43</v>
      </c>
    </row>
  </sheetData>
  <sortState ref="D2:F27">
    <sortCondition ref="D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35"/>
  <sheetViews>
    <sheetView workbookViewId="0">
      <selection activeCell="J10" sqref="J10:J35"/>
    </sheetView>
  </sheetViews>
  <sheetFormatPr defaultRowHeight="15.75"/>
  <sheetData>
    <row r="1" spans="2:37">
      <c r="D1">
        <v>5</v>
      </c>
      <c r="E1">
        <v>5</v>
      </c>
      <c r="F1">
        <v>0</v>
      </c>
      <c r="G1">
        <v>0</v>
      </c>
      <c r="H1">
        <v>5</v>
      </c>
      <c r="I1">
        <v>5</v>
      </c>
      <c r="J1">
        <v>5</v>
      </c>
      <c r="K1">
        <v>5</v>
      </c>
      <c r="L1">
        <v>0</v>
      </c>
      <c r="M1">
        <v>0</v>
      </c>
      <c r="N1">
        <v>10</v>
      </c>
      <c r="O1">
        <v>10</v>
      </c>
      <c r="P1">
        <v>0</v>
      </c>
      <c r="Q1">
        <v>10</v>
      </c>
      <c r="R1">
        <v>0</v>
      </c>
      <c r="S1">
        <v>0</v>
      </c>
      <c r="T1">
        <v>0</v>
      </c>
      <c r="U1">
        <v>5</v>
      </c>
      <c r="V1">
        <v>0</v>
      </c>
      <c r="W1">
        <v>5</v>
      </c>
      <c r="X1">
        <v>5</v>
      </c>
      <c r="Y1">
        <v>5</v>
      </c>
      <c r="Z1">
        <v>0</v>
      </c>
      <c r="AA1">
        <v>5</v>
      </c>
      <c r="AB1">
        <v>0</v>
      </c>
      <c r="AC1">
        <v>5</v>
      </c>
    </row>
    <row r="2" spans="2:37">
      <c r="B2" t="s">
        <v>16</v>
      </c>
      <c r="C2" t="s">
        <v>17</v>
      </c>
      <c r="H2">
        <v>5</v>
      </c>
      <c r="I2">
        <v>0</v>
      </c>
      <c r="J2">
        <v>0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0</v>
      </c>
      <c r="AD2">
        <v>5</v>
      </c>
      <c r="AE2">
        <v>0</v>
      </c>
      <c r="AF2">
        <v>0</v>
      </c>
      <c r="AG2">
        <v>0</v>
      </c>
    </row>
    <row r="3" spans="2:37">
      <c r="B3">
        <v>5</v>
      </c>
      <c r="C3">
        <v>5</v>
      </c>
    </row>
    <row r="4" spans="2:37">
      <c r="B4">
        <v>5</v>
      </c>
      <c r="C4">
        <v>0</v>
      </c>
    </row>
    <row r="5" spans="2:37">
      <c r="B5">
        <v>0</v>
      </c>
      <c r="C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-1</v>
      </c>
      <c r="M5">
        <v>0</v>
      </c>
      <c r="N5">
        <v>-5</v>
      </c>
      <c r="O5">
        <v>-10</v>
      </c>
      <c r="P5">
        <v>-13</v>
      </c>
      <c r="Q5">
        <v>51</v>
      </c>
      <c r="R5">
        <v>0</v>
      </c>
      <c r="S5">
        <v>-7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-2</v>
      </c>
      <c r="AB5">
        <v>0</v>
      </c>
      <c r="AC5">
        <v>-12</v>
      </c>
      <c r="AD5">
        <v>0</v>
      </c>
      <c r="AE5">
        <v>0</v>
      </c>
      <c r="AF5">
        <v>0</v>
      </c>
    </row>
    <row r="6" spans="2:37">
      <c r="B6">
        <v>0</v>
      </c>
      <c r="C6">
        <v>5</v>
      </c>
    </row>
    <row r="7" spans="2:37">
      <c r="B7">
        <v>5</v>
      </c>
      <c r="C7">
        <v>5</v>
      </c>
      <c r="L7">
        <v>-3</v>
      </c>
      <c r="M7">
        <v>0</v>
      </c>
      <c r="N7">
        <v>0</v>
      </c>
      <c r="O7">
        <v>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2:37">
      <c r="B8">
        <v>5</v>
      </c>
      <c r="C8">
        <v>5</v>
      </c>
      <c r="G8">
        <v>0</v>
      </c>
    </row>
    <row r="9" spans="2:37">
      <c r="B9">
        <v>5</v>
      </c>
      <c r="C9">
        <v>5</v>
      </c>
      <c r="G9">
        <v>0</v>
      </c>
    </row>
    <row r="10" spans="2:37">
      <c r="B10">
        <v>5</v>
      </c>
      <c r="C10">
        <v>5</v>
      </c>
      <c r="G10">
        <v>0</v>
      </c>
      <c r="J10">
        <v>-3</v>
      </c>
    </row>
    <row r="11" spans="2:37">
      <c r="B11">
        <v>0</v>
      </c>
      <c r="C11">
        <v>5</v>
      </c>
      <c r="G11">
        <v>0</v>
      </c>
      <c r="J11">
        <v>0</v>
      </c>
    </row>
    <row r="12" spans="2:37">
      <c r="B12">
        <v>0</v>
      </c>
      <c r="C12">
        <v>5</v>
      </c>
      <c r="G12">
        <v>0</v>
      </c>
      <c r="J12">
        <v>0</v>
      </c>
    </row>
    <row r="13" spans="2:37">
      <c r="B13">
        <v>10</v>
      </c>
      <c r="C13">
        <v>5</v>
      </c>
      <c r="G13">
        <v>-1</v>
      </c>
      <c r="J13">
        <v>7</v>
      </c>
    </row>
    <row r="14" spans="2:37">
      <c r="B14">
        <v>10</v>
      </c>
      <c r="C14">
        <v>5</v>
      </c>
      <c r="G14">
        <v>0</v>
      </c>
      <c r="J14">
        <v>0</v>
      </c>
    </row>
    <row r="15" spans="2:37">
      <c r="B15">
        <v>0</v>
      </c>
      <c r="C15">
        <v>5</v>
      </c>
      <c r="G15">
        <v>-5</v>
      </c>
      <c r="J15">
        <v>0</v>
      </c>
    </row>
    <row r="16" spans="2:37">
      <c r="B16">
        <v>10</v>
      </c>
      <c r="C16">
        <v>5</v>
      </c>
      <c r="G16">
        <v>-10</v>
      </c>
      <c r="J16">
        <v>0</v>
      </c>
    </row>
    <row r="17" spans="2:10">
      <c r="B17">
        <v>0</v>
      </c>
      <c r="C17">
        <v>5</v>
      </c>
      <c r="G17">
        <v>-13</v>
      </c>
      <c r="J17">
        <v>0</v>
      </c>
    </row>
    <row r="18" spans="2:10">
      <c r="B18">
        <v>0</v>
      </c>
      <c r="C18">
        <v>5</v>
      </c>
      <c r="G18">
        <v>51</v>
      </c>
      <c r="J18">
        <v>0</v>
      </c>
    </row>
    <row r="19" spans="2:10">
      <c r="B19">
        <v>0</v>
      </c>
      <c r="C19">
        <v>5</v>
      </c>
      <c r="G19">
        <v>0</v>
      </c>
      <c r="J19">
        <v>0</v>
      </c>
    </row>
    <row r="20" spans="2:10">
      <c r="B20">
        <v>5</v>
      </c>
      <c r="C20">
        <v>5</v>
      </c>
      <c r="G20">
        <v>-7</v>
      </c>
      <c r="J20">
        <v>0</v>
      </c>
    </row>
    <row r="21" spans="2:10">
      <c r="B21">
        <v>0</v>
      </c>
      <c r="C21">
        <v>5</v>
      </c>
      <c r="G21">
        <v>0</v>
      </c>
      <c r="J21">
        <v>0</v>
      </c>
    </row>
    <row r="22" spans="2:10">
      <c r="B22">
        <v>5</v>
      </c>
      <c r="C22">
        <v>5</v>
      </c>
      <c r="G22">
        <v>0</v>
      </c>
      <c r="J22">
        <v>0</v>
      </c>
    </row>
    <row r="23" spans="2:10">
      <c r="B23">
        <v>5</v>
      </c>
      <c r="C23">
        <v>5</v>
      </c>
      <c r="G23">
        <v>0</v>
      </c>
      <c r="J23">
        <v>0</v>
      </c>
    </row>
    <row r="24" spans="2:10">
      <c r="B24">
        <v>5</v>
      </c>
      <c r="C24">
        <v>0</v>
      </c>
      <c r="G24">
        <v>0</v>
      </c>
      <c r="J24">
        <v>0</v>
      </c>
    </row>
    <row r="25" spans="2:10">
      <c r="B25">
        <v>0</v>
      </c>
      <c r="C25">
        <v>5</v>
      </c>
      <c r="G25">
        <v>0</v>
      </c>
      <c r="J25">
        <v>0</v>
      </c>
    </row>
    <row r="26" spans="2:10">
      <c r="B26">
        <v>5</v>
      </c>
      <c r="C26">
        <v>0</v>
      </c>
      <c r="G26">
        <v>0</v>
      </c>
      <c r="J26">
        <v>0</v>
      </c>
    </row>
    <row r="27" spans="2:10">
      <c r="B27">
        <v>0</v>
      </c>
      <c r="C27">
        <v>0</v>
      </c>
      <c r="G27">
        <v>0</v>
      </c>
      <c r="J27">
        <v>0</v>
      </c>
    </row>
    <row r="28" spans="2:10">
      <c r="B28">
        <v>5</v>
      </c>
      <c r="C28">
        <v>0</v>
      </c>
      <c r="G28">
        <v>-2</v>
      </c>
      <c r="J28">
        <v>0</v>
      </c>
    </row>
    <row r="29" spans="2:10">
      <c r="G29">
        <v>0</v>
      </c>
      <c r="J29">
        <v>0</v>
      </c>
    </row>
    <row r="30" spans="2:10">
      <c r="G30">
        <v>-12</v>
      </c>
      <c r="J30">
        <v>0</v>
      </c>
    </row>
    <row r="31" spans="2:10">
      <c r="G31">
        <v>0</v>
      </c>
      <c r="J31">
        <v>0</v>
      </c>
    </row>
    <row r="32" spans="2:10">
      <c r="G32">
        <v>0</v>
      </c>
      <c r="J32">
        <v>0</v>
      </c>
    </row>
    <row r="33" spans="7:10">
      <c r="G33">
        <v>0</v>
      </c>
      <c r="J33">
        <v>0</v>
      </c>
    </row>
    <row r="34" spans="7:10">
      <c r="J34">
        <v>0</v>
      </c>
    </row>
    <row r="35" spans="7:10">
      <c r="J35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A61"/>
  <sheetViews>
    <sheetView topLeftCell="Q43" workbookViewId="0">
      <selection activeCell="AC36" sqref="AC36:AC61"/>
    </sheetView>
  </sheetViews>
  <sheetFormatPr defaultRowHeight="15.75"/>
  <sheetData>
    <row r="1" spans="3:39">
      <c r="C1" t="s">
        <v>58</v>
      </c>
      <c r="D1">
        <v>22</v>
      </c>
    </row>
    <row r="2" spans="3:39">
      <c r="C2" t="s">
        <v>59</v>
      </c>
      <c r="D2">
        <v>10</v>
      </c>
    </row>
    <row r="3" spans="3:39">
      <c r="C3" t="s">
        <v>46</v>
      </c>
      <c r="D3">
        <v>5</v>
      </c>
    </row>
    <row r="4" spans="3:39">
      <c r="C4" t="s">
        <v>68</v>
      </c>
      <c r="D4">
        <v>15</v>
      </c>
    </row>
    <row r="5" spans="3:39">
      <c r="C5" t="s">
        <v>60</v>
      </c>
      <c r="D5">
        <v>10</v>
      </c>
    </row>
    <row r="6" spans="3:39">
      <c r="C6" t="s">
        <v>45</v>
      </c>
      <c r="D6">
        <v>6</v>
      </c>
    </row>
    <row r="7" spans="3:39">
      <c r="C7" t="s">
        <v>44</v>
      </c>
      <c r="D7">
        <v>5</v>
      </c>
    </row>
    <row r="8" spans="3:39">
      <c r="C8" t="s">
        <v>61</v>
      </c>
      <c r="D8">
        <v>20</v>
      </c>
    </row>
    <row r="9" spans="3:39">
      <c r="C9" t="s">
        <v>62</v>
      </c>
      <c r="D9">
        <v>5</v>
      </c>
    </row>
    <row r="10" spans="3:39">
      <c r="C10" t="s">
        <v>47</v>
      </c>
      <c r="D10">
        <v>15</v>
      </c>
    </row>
    <row r="11" spans="3:39" ht="16.5" thickBot="1">
      <c r="C11" t="s">
        <v>48</v>
      </c>
      <c r="D11">
        <v>20</v>
      </c>
      <c r="L11">
        <v>30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U11">
        <v>20</v>
      </c>
      <c r="V11">
        <v>10</v>
      </c>
      <c r="W11">
        <v>20</v>
      </c>
      <c r="X11">
        <v>20</v>
      </c>
      <c r="Y11">
        <v>20</v>
      </c>
      <c r="Z11">
        <v>10</v>
      </c>
      <c r="AA11">
        <v>20</v>
      </c>
      <c r="AB11">
        <v>10</v>
      </c>
      <c r="AC11">
        <v>20</v>
      </c>
      <c r="AD11">
        <v>10</v>
      </c>
      <c r="AE11">
        <v>30</v>
      </c>
      <c r="AF11">
        <v>10</v>
      </c>
      <c r="AG11">
        <v>20</v>
      </c>
      <c r="AH11">
        <v>10</v>
      </c>
      <c r="AI11">
        <v>10</v>
      </c>
      <c r="AJ11">
        <v>20</v>
      </c>
      <c r="AK11">
        <v>10</v>
      </c>
      <c r="AL11">
        <v>10</v>
      </c>
      <c r="AM11">
        <v>10</v>
      </c>
    </row>
    <row r="12" spans="3:39" ht="16.5" thickBot="1">
      <c r="C12" t="s">
        <v>63</v>
      </c>
      <c r="D12">
        <v>15</v>
      </c>
      <c r="L12" s="7">
        <v>30</v>
      </c>
      <c r="M12" s="8">
        <v>10</v>
      </c>
      <c r="N12" s="8">
        <v>10</v>
      </c>
      <c r="O12" s="8">
        <v>10</v>
      </c>
      <c r="P12" s="8">
        <v>10</v>
      </c>
      <c r="Q12" s="8">
        <v>10</v>
      </c>
      <c r="R12" s="8">
        <v>10</v>
      </c>
      <c r="S12" s="8"/>
      <c r="T12" s="8"/>
      <c r="U12" s="8">
        <v>20</v>
      </c>
      <c r="V12" s="8">
        <v>10</v>
      </c>
      <c r="W12" s="8">
        <v>20</v>
      </c>
      <c r="X12" s="8">
        <v>20</v>
      </c>
      <c r="Y12" s="8">
        <v>20</v>
      </c>
      <c r="Z12" s="8">
        <v>10</v>
      </c>
      <c r="AA12" s="8">
        <v>20</v>
      </c>
      <c r="AB12" s="8">
        <v>10</v>
      </c>
      <c r="AC12" s="8">
        <v>20</v>
      </c>
      <c r="AD12" s="8">
        <v>10</v>
      </c>
      <c r="AE12" s="8">
        <v>30</v>
      </c>
      <c r="AF12" s="8">
        <v>10</v>
      </c>
      <c r="AG12" s="8">
        <v>20</v>
      </c>
      <c r="AH12" s="8">
        <v>10</v>
      </c>
      <c r="AI12" s="8">
        <v>10</v>
      </c>
      <c r="AJ12" s="8">
        <v>20</v>
      </c>
      <c r="AK12" s="9">
        <v>10</v>
      </c>
      <c r="AL12">
        <v>10</v>
      </c>
      <c r="AM12">
        <v>10</v>
      </c>
    </row>
    <row r="13" spans="3:39">
      <c r="C13" t="s">
        <v>49</v>
      </c>
      <c r="D13">
        <v>10</v>
      </c>
    </row>
    <row r="14" spans="3:39">
      <c r="C14" t="s">
        <v>50</v>
      </c>
      <c r="D14">
        <v>20</v>
      </c>
    </row>
    <row r="15" spans="3:39">
      <c r="C15" t="s">
        <v>51</v>
      </c>
      <c r="D15">
        <v>5</v>
      </c>
    </row>
    <row r="16" spans="3:39">
      <c r="C16" t="s">
        <v>52</v>
      </c>
      <c r="D16">
        <v>20</v>
      </c>
    </row>
    <row r="17" spans="3:53">
      <c r="C17" t="s">
        <v>53</v>
      </c>
      <c r="D17">
        <v>5</v>
      </c>
    </row>
    <row r="18" spans="3:53">
      <c r="C18" t="s">
        <v>64</v>
      </c>
      <c r="D18">
        <v>30</v>
      </c>
    </row>
    <row r="19" spans="3:53">
      <c r="C19" t="s">
        <v>65</v>
      </c>
      <c r="D19">
        <v>10</v>
      </c>
      <c r="Q19" s="10" t="s">
        <v>37</v>
      </c>
      <c r="R19">
        <v>20</v>
      </c>
      <c r="S19">
        <f>R19*$Y$19</f>
        <v>5.2631578947368416</v>
      </c>
      <c r="T19">
        <f>IF(AND(S19&gt;0,S19&lt;10),10,MROUND(S19,10))</f>
        <v>10</v>
      </c>
      <c r="U19">
        <v>10</v>
      </c>
      <c r="V19">
        <v>3.1080000000000001</v>
      </c>
      <c r="X19" t="s">
        <v>72</v>
      </c>
      <c r="Y19">
        <f>100/380</f>
        <v>0.26315789473684209</v>
      </c>
      <c r="AB19">
        <v>10</v>
      </c>
      <c r="AC19">
        <v>0</v>
      </c>
      <c r="AD19">
        <v>10</v>
      </c>
      <c r="AE19">
        <v>10</v>
      </c>
      <c r="AF19">
        <v>0</v>
      </c>
      <c r="AG19">
        <v>0</v>
      </c>
      <c r="AH19">
        <v>0</v>
      </c>
      <c r="AI19">
        <v>0</v>
      </c>
      <c r="AJ19">
        <v>10</v>
      </c>
      <c r="AK19">
        <v>0</v>
      </c>
      <c r="AL19">
        <v>0</v>
      </c>
      <c r="AM19">
        <v>10</v>
      </c>
      <c r="AN19">
        <v>0</v>
      </c>
      <c r="AO19">
        <v>10</v>
      </c>
      <c r="AP19">
        <v>0</v>
      </c>
      <c r="AQ19">
        <v>10</v>
      </c>
      <c r="AR19">
        <v>10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10</v>
      </c>
      <c r="BA19">
        <v>10</v>
      </c>
    </row>
    <row r="20" spans="3:53">
      <c r="C20" t="s">
        <v>57</v>
      </c>
      <c r="D20">
        <v>15</v>
      </c>
      <c r="Q20" s="10" t="s">
        <v>32</v>
      </c>
      <c r="R20">
        <v>20</v>
      </c>
      <c r="S20">
        <f>R20*$Y$19</f>
        <v>5.2631578947368416</v>
      </c>
      <c r="T20">
        <f>IF(AND(S20&gt;0,S20&lt;10),10,MROUND(S20,10))</f>
        <v>10</v>
      </c>
      <c r="U20">
        <v>10</v>
      </c>
      <c r="V20">
        <v>2.9929999999999999</v>
      </c>
      <c r="AB20">
        <v>30</v>
      </c>
      <c r="AC20">
        <v>10</v>
      </c>
      <c r="AD20">
        <v>10</v>
      </c>
      <c r="AE20">
        <v>10</v>
      </c>
      <c r="AF20">
        <v>10</v>
      </c>
      <c r="AG20">
        <v>10</v>
      </c>
      <c r="AH20">
        <v>10</v>
      </c>
      <c r="AI20">
        <v>20</v>
      </c>
      <c r="AJ20">
        <v>10</v>
      </c>
      <c r="AK20">
        <v>20</v>
      </c>
      <c r="AL20">
        <v>20</v>
      </c>
      <c r="AM20">
        <v>20</v>
      </c>
      <c r="AN20">
        <v>10</v>
      </c>
      <c r="AO20">
        <v>20</v>
      </c>
      <c r="AP20">
        <v>10</v>
      </c>
      <c r="AQ20">
        <v>20</v>
      </c>
      <c r="AR20">
        <v>10</v>
      </c>
      <c r="AS20">
        <v>30</v>
      </c>
      <c r="AT20">
        <v>10</v>
      </c>
      <c r="AU20">
        <v>20</v>
      </c>
      <c r="AV20">
        <v>10</v>
      </c>
      <c r="AW20">
        <v>10</v>
      </c>
      <c r="AX20">
        <v>20</v>
      </c>
      <c r="AY20">
        <v>10</v>
      </c>
      <c r="AZ20">
        <v>10</v>
      </c>
      <c r="BA20">
        <v>10</v>
      </c>
    </row>
    <row r="21" spans="3:53">
      <c r="C21" t="s">
        <v>56</v>
      </c>
      <c r="D21">
        <v>5</v>
      </c>
      <c r="Q21" s="10" t="s">
        <v>29</v>
      </c>
      <c r="R21">
        <v>30</v>
      </c>
      <c r="S21">
        <f>R21*$Y$19</f>
        <v>7.8947368421052628</v>
      </c>
      <c r="T21">
        <f>IF(AND(S21&gt;0,S21&lt;10),10,MROUND(S21,10))</f>
        <v>10</v>
      </c>
      <c r="U21">
        <v>10</v>
      </c>
      <c r="V21">
        <v>1.9450000000000001</v>
      </c>
    </row>
    <row r="22" spans="3:53">
      <c r="C22" t="s">
        <v>54</v>
      </c>
      <c r="D22">
        <v>10</v>
      </c>
      <c r="Q22" s="10" t="s">
        <v>26</v>
      </c>
      <c r="R22">
        <v>10</v>
      </c>
      <c r="S22">
        <f>R22*$Y$19</f>
        <v>2.6315789473684208</v>
      </c>
      <c r="T22">
        <f>IF(AND(S22&gt;0,S22&lt;10),10,MROUND(S22,10))</f>
        <v>10</v>
      </c>
      <c r="U22">
        <v>10</v>
      </c>
      <c r="V22">
        <v>0.67</v>
      </c>
    </row>
    <row r="23" spans="3:53">
      <c r="C23" t="s">
        <v>55</v>
      </c>
      <c r="D23">
        <v>20</v>
      </c>
      <c r="Q23" s="10" t="s">
        <v>31</v>
      </c>
      <c r="R23">
        <v>10</v>
      </c>
      <c r="S23">
        <f>R23*$Y$19</f>
        <v>2.6315789473684208</v>
      </c>
      <c r="T23">
        <f>IF(AND(S23&gt;0,S23&lt;10),10,MROUND(S23,10))</f>
        <v>10</v>
      </c>
      <c r="U23">
        <v>10</v>
      </c>
      <c r="V23">
        <v>0.32300000000000001</v>
      </c>
    </row>
    <row r="24" spans="3:53">
      <c r="C24" t="s">
        <v>66</v>
      </c>
      <c r="D24">
        <v>6</v>
      </c>
      <c r="Q24" s="10" t="s">
        <v>21</v>
      </c>
      <c r="R24">
        <v>20</v>
      </c>
      <c r="S24">
        <f>R24*$Y$19</f>
        <v>5.2631578947368416</v>
      </c>
      <c r="T24">
        <f>IF(AND(S24&gt;0,S24&lt;10),10,MROUND(S24,10))</f>
        <v>10</v>
      </c>
      <c r="U24">
        <v>10</v>
      </c>
      <c r="V24">
        <v>0.186</v>
      </c>
    </row>
    <row r="25" spans="3:53">
      <c r="C25" t="s">
        <v>67</v>
      </c>
      <c r="D25">
        <v>10</v>
      </c>
      <c r="Q25" s="10" t="s">
        <v>39</v>
      </c>
      <c r="R25">
        <v>10</v>
      </c>
      <c r="S25">
        <f>R25*$Y$19</f>
        <v>2.6315789473684208</v>
      </c>
      <c r="T25">
        <f>IF(AND(S25&gt;0,S25&lt;10),10,MROUND(S25,10))</f>
        <v>10</v>
      </c>
      <c r="U25">
        <v>10</v>
      </c>
      <c r="V25">
        <v>5.5E-2</v>
      </c>
    </row>
    <row r="26" spans="3:53">
      <c r="C26" t="s">
        <v>69</v>
      </c>
      <c r="D26">
        <v>10</v>
      </c>
      <c r="Q26" s="10" t="s">
        <v>36</v>
      </c>
      <c r="R26">
        <v>10</v>
      </c>
      <c r="S26">
        <f>R26*$Y$19</f>
        <v>2.6315789473684208</v>
      </c>
      <c r="T26">
        <f>IF(AND(S26&gt;0,S26&lt;10),10,MROUND(S26,10))</f>
        <v>10</v>
      </c>
      <c r="U26">
        <v>0</v>
      </c>
      <c r="V26">
        <v>0</v>
      </c>
    </row>
    <row r="27" spans="3:53">
      <c r="Q27" s="10" t="s">
        <v>42</v>
      </c>
      <c r="R27">
        <v>10</v>
      </c>
      <c r="S27">
        <f>R27*$Y$19</f>
        <v>2.6315789473684208</v>
      </c>
      <c r="T27">
        <f>IF(AND(S27&gt;0,S27&lt;10),10,MROUND(S27,10))</f>
        <v>10</v>
      </c>
      <c r="U27">
        <v>10</v>
      </c>
      <c r="V27">
        <v>0</v>
      </c>
    </row>
    <row r="28" spans="3:53">
      <c r="Q28" s="10" t="s">
        <v>30</v>
      </c>
      <c r="R28">
        <v>10</v>
      </c>
      <c r="S28">
        <f>R28*$Y$19</f>
        <v>2.6315789473684208</v>
      </c>
      <c r="T28">
        <f>IF(AND(S28&gt;0,S28&lt;10),10,MROUND(S28,10))</f>
        <v>10</v>
      </c>
      <c r="U28">
        <v>0</v>
      </c>
      <c r="V28">
        <v>0</v>
      </c>
    </row>
    <row r="29" spans="3:53">
      <c r="Q29" s="10" t="s">
        <v>28</v>
      </c>
      <c r="R29">
        <v>10</v>
      </c>
      <c r="S29">
        <f>R29*$Y$19</f>
        <v>2.6315789473684208</v>
      </c>
      <c r="T29">
        <f>IF(AND(S29&gt;0,S29&lt;10),10,MROUND(S29,10))</f>
        <v>10</v>
      </c>
      <c r="U29">
        <v>0</v>
      </c>
      <c r="V29">
        <v>0</v>
      </c>
    </row>
    <row r="30" spans="3:53">
      <c r="Q30" s="10" t="s">
        <v>34</v>
      </c>
      <c r="R30">
        <v>10</v>
      </c>
      <c r="S30">
        <f>R30*$Y$19</f>
        <v>2.6315789473684208</v>
      </c>
      <c r="T30">
        <f>IF(AND(S30&gt;0,S30&lt;10),10,MROUND(S30,10))</f>
        <v>10</v>
      </c>
      <c r="U30">
        <v>0</v>
      </c>
      <c r="V30">
        <v>0</v>
      </c>
    </row>
    <row r="31" spans="3:53">
      <c r="Q31" s="10" t="s">
        <v>20</v>
      </c>
      <c r="R31">
        <v>20</v>
      </c>
      <c r="S31">
        <f>R31*$Y$19</f>
        <v>5.2631578947368416</v>
      </c>
      <c r="T31">
        <f>IF(AND(S31&gt;0,S31&lt;10),10,MROUND(S31,10))</f>
        <v>10</v>
      </c>
      <c r="U31">
        <v>0</v>
      </c>
      <c r="V31">
        <v>0</v>
      </c>
    </row>
    <row r="32" spans="3:53">
      <c r="Q32" s="10" t="s">
        <v>19</v>
      </c>
      <c r="R32">
        <v>20</v>
      </c>
      <c r="S32">
        <f>R32*$Y$19</f>
        <v>5.2631578947368416</v>
      </c>
      <c r="T32">
        <f>IF(AND(S32&gt;0,S32&lt;10),10,MROUND(S32,10))</f>
        <v>10</v>
      </c>
      <c r="U32">
        <v>0</v>
      </c>
      <c r="V32">
        <v>0</v>
      </c>
    </row>
    <row r="33" spans="17:29">
      <c r="Q33" s="10" t="s">
        <v>27</v>
      </c>
      <c r="R33">
        <v>20</v>
      </c>
      <c r="S33">
        <f>R33*$Y$19</f>
        <v>5.2631578947368416</v>
      </c>
      <c r="T33">
        <f>IF(AND(S33&gt;0,S33&lt;10),10,MROUND(S33,10))</f>
        <v>10</v>
      </c>
      <c r="U33">
        <v>0</v>
      </c>
      <c r="V33">
        <v>0</v>
      </c>
    </row>
    <row r="34" spans="17:29">
      <c r="Q34" s="10" t="s">
        <v>25</v>
      </c>
      <c r="R34">
        <v>10</v>
      </c>
      <c r="S34">
        <f>R34*$Y$19</f>
        <v>2.6315789473684208</v>
      </c>
      <c r="T34">
        <f>IF(AND(S34&gt;0,S34&lt;10),10,MROUND(S34,10))</f>
        <v>10</v>
      </c>
      <c r="U34">
        <v>0</v>
      </c>
      <c r="V34">
        <v>0</v>
      </c>
    </row>
    <row r="35" spans="17:29">
      <c r="Q35" s="10" t="s">
        <v>40</v>
      </c>
      <c r="R35">
        <v>10</v>
      </c>
      <c r="S35">
        <f>R35*$Y$19</f>
        <v>2.6315789473684208</v>
      </c>
      <c r="T35">
        <f>IF(AND(S35&gt;0,S35&lt;10),10,MROUND(S35,10))</f>
        <v>10</v>
      </c>
      <c r="U35">
        <v>0</v>
      </c>
      <c r="V35">
        <v>0</v>
      </c>
    </row>
    <row r="36" spans="17:29">
      <c r="Q36" s="10" t="s">
        <v>18</v>
      </c>
      <c r="R36">
        <v>30</v>
      </c>
      <c r="S36">
        <f>R36*$Y$19</f>
        <v>7.8947368421052628</v>
      </c>
      <c r="T36">
        <f>IF(AND(S36&gt;0,S36&lt;10),10,MROUND(S36,10))</f>
        <v>10</v>
      </c>
      <c r="U36">
        <v>0</v>
      </c>
      <c r="V36">
        <v>0</v>
      </c>
      <c r="AB36" t="s">
        <v>29</v>
      </c>
      <c r="AC36">
        <v>20.437000000000001</v>
      </c>
    </row>
    <row r="37" spans="17:29">
      <c r="Q37" s="10" t="s">
        <v>33</v>
      </c>
      <c r="R37">
        <v>10</v>
      </c>
      <c r="S37">
        <f>R37*$Y$19</f>
        <v>2.6315789473684208</v>
      </c>
      <c r="T37">
        <f>IF(AND(S37&gt;0,S37&lt;10),10,MROUND(S37,10))</f>
        <v>10</v>
      </c>
      <c r="U37">
        <v>0</v>
      </c>
      <c r="V37">
        <v>0</v>
      </c>
      <c r="AB37" t="s">
        <v>36</v>
      </c>
      <c r="AC37">
        <v>11</v>
      </c>
    </row>
    <row r="38" spans="17:29">
      <c r="Q38" s="10" t="s">
        <v>35</v>
      </c>
      <c r="R38">
        <v>20</v>
      </c>
      <c r="S38">
        <f>R38*$Y$19</f>
        <v>5.2631578947368416</v>
      </c>
      <c r="T38">
        <f>IF(AND(S38&gt;0,S38&lt;10),10,MROUND(S38,10))</f>
        <v>10</v>
      </c>
      <c r="U38">
        <v>0</v>
      </c>
      <c r="V38">
        <v>0</v>
      </c>
      <c r="AB38" t="s">
        <v>39</v>
      </c>
      <c r="AC38">
        <v>7.05</v>
      </c>
    </row>
    <row r="39" spans="17:29">
      <c r="Q39" s="10" t="s">
        <v>24</v>
      </c>
      <c r="R39">
        <v>10</v>
      </c>
      <c r="S39">
        <f>R39*$Y$19</f>
        <v>2.6315789473684208</v>
      </c>
      <c r="T39">
        <f>IF(AND(S39&gt;0,S39&lt;10),10,MROUND(S39,10))</f>
        <v>10</v>
      </c>
      <c r="U39">
        <v>0</v>
      </c>
      <c r="V39">
        <v>0</v>
      </c>
      <c r="AB39" t="s">
        <v>42</v>
      </c>
      <c r="AC39">
        <v>14.545</v>
      </c>
    </row>
    <row r="40" spans="17:29">
      <c r="Q40" s="10" t="s">
        <v>38</v>
      </c>
      <c r="R40">
        <v>10</v>
      </c>
      <c r="S40">
        <f>R40*$Y$19</f>
        <v>2.6315789473684208</v>
      </c>
      <c r="T40">
        <f>IF(AND(S40&gt;0,S40&lt;10),10,MROUND(S40,10))</f>
        <v>10</v>
      </c>
      <c r="U40">
        <v>0</v>
      </c>
      <c r="V40">
        <v>0</v>
      </c>
      <c r="AB40" t="s">
        <v>30</v>
      </c>
      <c r="AC40">
        <v>28.04</v>
      </c>
    </row>
    <row r="41" spans="17:29">
      <c r="Q41" s="10" t="s">
        <v>22</v>
      </c>
      <c r="R41">
        <v>20</v>
      </c>
      <c r="S41">
        <f>R41*$Y$19</f>
        <v>5.2631578947368416</v>
      </c>
      <c r="T41">
        <f>IF(AND(S41&gt;0,S41&lt;10),10,MROUND(S41,10))</f>
        <v>10</v>
      </c>
      <c r="U41">
        <v>0</v>
      </c>
      <c r="V41">
        <v>0</v>
      </c>
      <c r="AB41" t="s">
        <v>28</v>
      </c>
      <c r="AC41">
        <v>25.202999999999999</v>
      </c>
    </row>
    <row r="42" spans="17:29">
      <c r="Q42" s="10" t="s">
        <v>23</v>
      </c>
      <c r="R42">
        <v>10</v>
      </c>
      <c r="S42">
        <f>R42*$Y$19</f>
        <v>2.6315789473684208</v>
      </c>
      <c r="T42">
        <f>IF(AND(S42&gt;0,S42&lt;10),10,MROUND(S42,10))</f>
        <v>10</v>
      </c>
      <c r="U42">
        <v>0</v>
      </c>
      <c r="V42">
        <v>0</v>
      </c>
      <c r="AB42" t="s">
        <v>34</v>
      </c>
      <c r="AC42">
        <v>27.577999999999999</v>
      </c>
    </row>
    <row r="43" spans="17:29">
      <c r="Q43" s="10" t="s">
        <v>41</v>
      </c>
      <c r="R43">
        <v>10</v>
      </c>
      <c r="S43">
        <f>R43*$Y$19</f>
        <v>2.6315789473684208</v>
      </c>
      <c r="T43">
        <f>IF(AND(S43&gt;0,S43&lt;10),10,MROUND(S43,10))</f>
        <v>10</v>
      </c>
      <c r="U43">
        <v>10</v>
      </c>
      <c r="V43">
        <v>0</v>
      </c>
      <c r="AB43" t="s">
        <v>20</v>
      </c>
      <c r="AC43">
        <v>9.0749999999999993</v>
      </c>
    </row>
    <row r="44" spans="17:29">
      <c r="Q44" s="10" t="s">
        <v>43</v>
      </c>
      <c r="R44">
        <v>10</v>
      </c>
      <c r="S44">
        <f>R44*$Y$19</f>
        <v>2.6315789473684208</v>
      </c>
      <c r="T44">
        <f>IF(AND(S44&gt;0,S44&lt;10),10,MROUND(S44,10))</f>
        <v>10</v>
      </c>
      <c r="U44">
        <v>10</v>
      </c>
      <c r="V44">
        <v>0</v>
      </c>
      <c r="AB44" t="s">
        <v>26</v>
      </c>
      <c r="AC44">
        <v>23.26</v>
      </c>
    </row>
    <row r="45" spans="17:29">
      <c r="R45" t="s">
        <v>70</v>
      </c>
      <c r="U45" t="s">
        <v>71</v>
      </c>
      <c r="AB45" t="s">
        <v>19</v>
      </c>
      <c r="AC45">
        <v>21.09</v>
      </c>
    </row>
    <row r="46" spans="17:29">
      <c r="AB46" t="s">
        <v>27</v>
      </c>
      <c r="AC46">
        <v>46.863999999999997</v>
      </c>
    </row>
    <row r="47" spans="17:29">
      <c r="AB47" t="s">
        <v>32</v>
      </c>
      <c r="AC47">
        <v>39.417000000000002</v>
      </c>
    </row>
    <row r="48" spans="17:29">
      <c r="AB48" t="s">
        <v>25</v>
      </c>
      <c r="AC48">
        <v>10.672000000000001</v>
      </c>
    </row>
    <row r="49" spans="28:29">
      <c r="AB49" t="s">
        <v>21</v>
      </c>
      <c r="AC49">
        <v>41.554000000000002</v>
      </c>
    </row>
    <row r="50" spans="28:29">
      <c r="AB50" t="s">
        <v>40</v>
      </c>
      <c r="AC50">
        <v>18.451000000000001</v>
      </c>
    </row>
    <row r="51" spans="28:29">
      <c r="AB51" t="s">
        <v>37</v>
      </c>
      <c r="AC51">
        <v>21.8</v>
      </c>
    </row>
    <row r="52" spans="28:29">
      <c r="AB52" t="s">
        <v>31</v>
      </c>
      <c r="AC52">
        <v>30.5</v>
      </c>
    </row>
    <row r="53" spans="28:29">
      <c r="AB53" t="s">
        <v>18</v>
      </c>
      <c r="AC53">
        <v>16.350000000000001</v>
      </c>
    </row>
    <row r="54" spans="28:29">
      <c r="AB54" t="s">
        <v>33</v>
      </c>
      <c r="AC54">
        <v>18.52</v>
      </c>
    </row>
    <row r="55" spans="28:29">
      <c r="AB55" t="s">
        <v>35</v>
      </c>
      <c r="AC55">
        <v>29.622</v>
      </c>
    </row>
    <row r="56" spans="28:29">
      <c r="AB56" t="s">
        <v>24</v>
      </c>
      <c r="AC56">
        <v>26.867000000000001</v>
      </c>
    </row>
    <row r="57" spans="28:29">
      <c r="AB57" t="s">
        <v>38</v>
      </c>
      <c r="AC57">
        <v>17.521999999999998</v>
      </c>
    </row>
    <row r="58" spans="28:29">
      <c r="AB58" t="s">
        <v>22</v>
      </c>
      <c r="AC58">
        <v>13.606</v>
      </c>
    </row>
    <row r="59" spans="28:29">
      <c r="AB59" t="s">
        <v>23</v>
      </c>
      <c r="AC59">
        <v>13.702</v>
      </c>
    </row>
    <row r="60" spans="28:29">
      <c r="AB60" t="s">
        <v>41</v>
      </c>
      <c r="AC60">
        <v>10.15</v>
      </c>
    </row>
    <row r="61" spans="28:29">
      <c r="AB61" t="s">
        <v>43</v>
      </c>
      <c r="AC61">
        <v>15.468</v>
      </c>
    </row>
  </sheetData>
  <sortState ref="AB36:AC61">
    <sortCondition ref="AB3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29"/>
  <sheetViews>
    <sheetView topLeftCell="C1" workbookViewId="0">
      <selection activeCell="L4" sqref="L4"/>
    </sheetView>
  </sheetViews>
  <sheetFormatPr defaultColWidth="11" defaultRowHeight="15.75"/>
  <cols>
    <col min="6" max="6" width="5.875" bestFit="1" customWidth="1"/>
    <col min="7" max="7" width="5.875" customWidth="1"/>
    <col min="8" max="8" width="11.375" bestFit="1" customWidth="1"/>
    <col min="9" max="9" width="21.375" bestFit="1" customWidth="1"/>
    <col min="10" max="10" width="13.5" bestFit="1" customWidth="1"/>
    <col min="11" max="11" width="13.5" style="10" bestFit="1" customWidth="1"/>
    <col min="12" max="12" width="13.5" style="10" customWidth="1"/>
    <col min="15" max="15" width="14.875" bestFit="1" customWidth="1"/>
  </cols>
  <sheetData>
    <row r="1" spans="2:40">
      <c r="D1">
        <v>1004</v>
      </c>
      <c r="N1">
        <v>80</v>
      </c>
      <c r="O1">
        <v>30</v>
      </c>
      <c r="P1">
        <v>30</v>
      </c>
      <c r="Q1">
        <v>30</v>
      </c>
      <c r="R1">
        <v>30</v>
      </c>
      <c r="S1">
        <v>30</v>
      </c>
      <c r="T1">
        <v>30</v>
      </c>
      <c r="U1">
        <v>40</v>
      </c>
      <c r="V1">
        <v>30</v>
      </c>
      <c r="W1">
        <v>40</v>
      </c>
      <c r="X1">
        <v>50</v>
      </c>
      <c r="Y1">
        <v>50</v>
      </c>
      <c r="Z1">
        <v>20</v>
      </c>
      <c r="AA1">
        <v>50</v>
      </c>
      <c r="AB1">
        <v>30</v>
      </c>
      <c r="AC1">
        <v>80</v>
      </c>
      <c r="AD1">
        <v>30</v>
      </c>
      <c r="AE1">
        <v>70</v>
      </c>
      <c r="AF1">
        <v>30</v>
      </c>
      <c r="AG1">
        <v>50</v>
      </c>
      <c r="AH1">
        <v>20</v>
      </c>
      <c r="AI1">
        <v>30</v>
      </c>
      <c r="AJ1">
        <v>40</v>
      </c>
      <c r="AK1">
        <v>20</v>
      </c>
      <c r="AL1">
        <v>30</v>
      </c>
      <c r="AM1">
        <v>30</v>
      </c>
    </row>
    <row r="2" spans="2:40">
      <c r="B2" s="2" t="s">
        <v>2</v>
      </c>
      <c r="C2" s="2" t="s">
        <v>3</v>
      </c>
      <c r="D2" s="2" t="s">
        <v>4</v>
      </c>
      <c r="E2" s="2" t="s">
        <v>5</v>
      </c>
      <c r="F2" s="2" t="s">
        <v>7</v>
      </c>
      <c r="G2" s="2"/>
      <c r="H2" s="2" t="s">
        <v>10</v>
      </c>
      <c r="I2" s="2" t="s">
        <v>12</v>
      </c>
      <c r="J2" s="2" t="s">
        <v>14</v>
      </c>
      <c r="K2" s="12" t="s">
        <v>9</v>
      </c>
      <c r="L2" s="14"/>
      <c r="O2">
        <v>60</v>
      </c>
      <c r="P2">
        <v>20</v>
      </c>
      <c r="Q2">
        <v>10</v>
      </c>
      <c r="R2">
        <v>40</v>
      </c>
      <c r="S2">
        <v>90</v>
      </c>
      <c r="T2">
        <v>50</v>
      </c>
      <c r="U2">
        <v>90</v>
      </c>
      <c r="V2">
        <v>20</v>
      </c>
      <c r="W2">
        <v>70</v>
      </c>
      <c r="X2">
        <v>60</v>
      </c>
      <c r="Y2">
        <v>140</v>
      </c>
      <c r="Z2">
        <v>140</v>
      </c>
      <c r="AA2">
        <v>20</v>
      </c>
      <c r="AB2">
        <v>140</v>
      </c>
      <c r="AC2">
        <v>50</v>
      </c>
      <c r="AD2">
        <v>80</v>
      </c>
      <c r="AE2">
        <v>90</v>
      </c>
      <c r="AF2">
        <v>50</v>
      </c>
      <c r="AG2">
        <v>60</v>
      </c>
      <c r="AH2">
        <v>90</v>
      </c>
      <c r="AI2">
        <v>80</v>
      </c>
      <c r="AJ2">
        <v>40</v>
      </c>
      <c r="AK2">
        <v>30</v>
      </c>
      <c r="AL2">
        <v>30</v>
      </c>
      <c r="AM2">
        <v>20</v>
      </c>
      <c r="AN2">
        <v>30</v>
      </c>
    </row>
    <row r="3" spans="2:40">
      <c r="B3" s="10" t="s">
        <v>29</v>
      </c>
      <c r="C3">
        <v>20.437000000000001</v>
      </c>
      <c r="D3">
        <v>66</v>
      </c>
      <c r="E3">
        <v>20</v>
      </c>
      <c r="F3" s="1">
        <f t="shared" ref="F3:F28" si="0">IF(C3+E3&lt;D3,0,MROUND(C3+E3-D3,10))</f>
        <v>0</v>
      </c>
      <c r="G3" s="5">
        <v>0</v>
      </c>
      <c r="H3" s="1">
        <f t="shared" ref="H3:H28" si="1">C3*P$10</f>
        <v>204.37</v>
      </c>
      <c r="I3" s="1">
        <f t="shared" ref="I3:I28" si="2">IF(H3+E3&lt;D3,0,H3+E3-D3)</f>
        <v>158.37</v>
      </c>
      <c r="J3" s="1">
        <f>IF(H3+E3&lt;D3,0,CEILING(H3+E3-D3,10))</f>
        <v>160</v>
      </c>
      <c r="K3" s="13">
        <f>MROUND(J3*P$12,10)</f>
        <v>50</v>
      </c>
      <c r="L3" s="15">
        <f>CEILING((J3*$P$12),10)</f>
        <v>60</v>
      </c>
      <c r="M3">
        <v>60</v>
      </c>
    </row>
    <row r="4" spans="2:40">
      <c r="B4" s="10" t="s">
        <v>36</v>
      </c>
      <c r="C4">
        <v>11</v>
      </c>
      <c r="D4">
        <v>33</v>
      </c>
      <c r="E4">
        <v>15</v>
      </c>
      <c r="F4" s="1">
        <f t="shared" si="0"/>
        <v>0</v>
      </c>
      <c r="G4" s="5">
        <v>0</v>
      </c>
      <c r="H4" s="1">
        <f t="shared" si="1"/>
        <v>110</v>
      </c>
      <c r="I4" s="1">
        <f t="shared" si="2"/>
        <v>92</v>
      </c>
      <c r="J4" s="1">
        <f t="shared" ref="J4:J28" si="3">IF(H4+E4&lt;D4,0,MROUND(H4+E4-D4,10))</f>
        <v>90</v>
      </c>
      <c r="K4" s="13">
        <f t="shared" ref="K4:K28" si="4">MROUND(J4*P$12,10)</f>
        <v>30</v>
      </c>
      <c r="L4" s="16">
        <f t="shared" ref="L4:L28" si="5">CEILING((J4*$P$12),10)</f>
        <v>30</v>
      </c>
      <c r="M4">
        <v>20</v>
      </c>
    </row>
    <row r="5" spans="2:40">
      <c r="B5" s="10" t="s">
        <v>39</v>
      </c>
      <c r="C5">
        <v>7.05</v>
      </c>
      <c r="D5">
        <v>23</v>
      </c>
      <c r="E5">
        <v>10</v>
      </c>
      <c r="F5" s="1">
        <f t="shared" si="0"/>
        <v>0</v>
      </c>
      <c r="G5" s="5">
        <v>0</v>
      </c>
      <c r="H5" s="1">
        <f t="shared" si="1"/>
        <v>70.5</v>
      </c>
      <c r="I5" s="1">
        <f t="shared" si="2"/>
        <v>57.5</v>
      </c>
      <c r="J5" s="1">
        <f t="shared" si="3"/>
        <v>60</v>
      </c>
      <c r="K5" s="13">
        <f t="shared" si="4"/>
        <v>20</v>
      </c>
      <c r="L5" s="16">
        <f t="shared" si="5"/>
        <v>20</v>
      </c>
      <c r="M5">
        <v>10</v>
      </c>
    </row>
    <row r="6" spans="2:40">
      <c r="B6" s="10" t="s">
        <v>42</v>
      </c>
      <c r="C6">
        <v>14.545</v>
      </c>
      <c r="D6">
        <v>42</v>
      </c>
      <c r="E6">
        <v>25</v>
      </c>
      <c r="F6" s="1">
        <f t="shared" si="0"/>
        <v>0</v>
      </c>
      <c r="G6" s="5">
        <v>0</v>
      </c>
      <c r="H6" s="1">
        <f t="shared" si="1"/>
        <v>145.44999999999999</v>
      </c>
      <c r="I6" s="1">
        <f t="shared" si="2"/>
        <v>128.44999999999999</v>
      </c>
      <c r="J6" s="1">
        <f t="shared" si="3"/>
        <v>130</v>
      </c>
      <c r="K6" s="13">
        <f t="shared" si="4"/>
        <v>40</v>
      </c>
      <c r="L6" s="16">
        <f t="shared" si="5"/>
        <v>50</v>
      </c>
      <c r="M6">
        <v>40</v>
      </c>
    </row>
    <row r="7" spans="2:40">
      <c r="B7" s="10" t="s">
        <v>30</v>
      </c>
      <c r="C7">
        <v>28.04</v>
      </c>
      <c r="D7">
        <v>35</v>
      </c>
      <c r="E7">
        <v>20</v>
      </c>
      <c r="F7" s="1">
        <f t="shared" si="0"/>
        <v>10</v>
      </c>
      <c r="G7" s="5">
        <v>10</v>
      </c>
      <c r="H7" s="1">
        <f t="shared" si="1"/>
        <v>280.39999999999998</v>
      </c>
      <c r="I7" s="1">
        <f t="shared" si="2"/>
        <v>265.39999999999998</v>
      </c>
      <c r="J7" s="1">
        <f t="shared" si="3"/>
        <v>270</v>
      </c>
      <c r="K7" s="13">
        <f t="shared" si="4"/>
        <v>90</v>
      </c>
      <c r="L7" s="15">
        <f t="shared" si="5"/>
        <v>90</v>
      </c>
      <c r="M7">
        <v>90</v>
      </c>
      <c r="O7" s="3" t="s">
        <v>6</v>
      </c>
      <c r="P7" s="1">
        <v>10</v>
      </c>
    </row>
    <row r="8" spans="2:40">
      <c r="B8" s="10" t="s">
        <v>28</v>
      </c>
      <c r="C8">
        <v>25.202999999999999</v>
      </c>
      <c r="D8">
        <v>122</v>
      </c>
      <c r="E8">
        <v>20</v>
      </c>
      <c r="F8" s="1">
        <f t="shared" si="0"/>
        <v>0</v>
      </c>
      <c r="G8" s="5">
        <v>0</v>
      </c>
      <c r="H8" s="1">
        <f t="shared" si="1"/>
        <v>252.03</v>
      </c>
      <c r="I8" s="1">
        <f t="shared" si="2"/>
        <v>150.02999999999997</v>
      </c>
      <c r="J8" s="1">
        <f t="shared" si="3"/>
        <v>150</v>
      </c>
      <c r="K8" s="13">
        <f t="shared" si="4"/>
        <v>50</v>
      </c>
      <c r="L8" s="15">
        <f t="shared" si="5"/>
        <v>50</v>
      </c>
      <c r="M8">
        <v>50</v>
      </c>
      <c r="O8" s="3" t="s">
        <v>15</v>
      </c>
      <c r="P8" s="1">
        <f>F29</f>
        <v>160</v>
      </c>
    </row>
    <row r="9" spans="2:40">
      <c r="B9" s="10" t="s">
        <v>34</v>
      </c>
      <c r="C9">
        <v>27.577999999999999</v>
      </c>
      <c r="D9">
        <v>26</v>
      </c>
      <c r="E9">
        <v>15</v>
      </c>
      <c r="F9" s="1">
        <f t="shared" si="0"/>
        <v>20</v>
      </c>
      <c r="G9" s="5">
        <v>20</v>
      </c>
      <c r="H9" s="1">
        <f t="shared" si="1"/>
        <v>275.77999999999997</v>
      </c>
      <c r="I9" s="1">
        <f t="shared" si="2"/>
        <v>264.77999999999997</v>
      </c>
      <c r="J9" s="1">
        <f t="shared" si="3"/>
        <v>260</v>
      </c>
      <c r="K9" s="13">
        <f t="shared" si="4"/>
        <v>90</v>
      </c>
      <c r="L9" s="15">
        <f t="shared" si="5"/>
        <v>90</v>
      </c>
      <c r="M9">
        <v>90</v>
      </c>
      <c r="O9" s="3" t="s">
        <v>14</v>
      </c>
      <c r="P9" s="1">
        <v>1600</v>
      </c>
    </row>
    <row r="10" spans="2:40">
      <c r="B10" s="10" t="s">
        <v>20</v>
      </c>
      <c r="C10">
        <v>9.0749999999999993</v>
      </c>
      <c r="D10">
        <v>34</v>
      </c>
      <c r="E10">
        <v>20</v>
      </c>
      <c r="F10" s="1">
        <f t="shared" si="0"/>
        <v>0</v>
      </c>
      <c r="G10" s="5">
        <v>0</v>
      </c>
      <c r="H10" s="1">
        <f t="shared" si="1"/>
        <v>90.75</v>
      </c>
      <c r="I10" s="1">
        <f t="shared" si="2"/>
        <v>76.75</v>
      </c>
      <c r="J10" s="1">
        <f t="shared" si="3"/>
        <v>80</v>
      </c>
      <c r="K10" s="13">
        <f t="shared" si="4"/>
        <v>30</v>
      </c>
      <c r="L10" s="16">
        <f t="shared" si="5"/>
        <v>30</v>
      </c>
      <c r="M10">
        <v>20</v>
      </c>
      <c r="O10" s="3" t="s">
        <v>11</v>
      </c>
      <c r="P10" s="1">
        <f>P9/F29</f>
        <v>10</v>
      </c>
    </row>
    <row r="11" spans="2:40">
      <c r="B11" s="10" t="s">
        <v>26</v>
      </c>
      <c r="C11">
        <v>23.26</v>
      </c>
      <c r="D11">
        <v>55</v>
      </c>
      <c r="E11">
        <v>20</v>
      </c>
      <c r="F11" s="1">
        <f t="shared" si="0"/>
        <v>0</v>
      </c>
      <c r="G11" s="5">
        <v>0</v>
      </c>
      <c r="H11" s="1">
        <f t="shared" si="1"/>
        <v>232.60000000000002</v>
      </c>
      <c r="I11" s="1">
        <f t="shared" si="2"/>
        <v>197.60000000000002</v>
      </c>
      <c r="J11" s="1">
        <f t="shared" si="3"/>
        <v>200</v>
      </c>
      <c r="K11" s="13">
        <f t="shared" si="4"/>
        <v>70</v>
      </c>
      <c r="L11" s="15">
        <f t="shared" si="5"/>
        <v>70</v>
      </c>
      <c r="M11">
        <v>70</v>
      </c>
      <c r="O11" s="3" t="s">
        <v>13</v>
      </c>
      <c r="P11" s="1">
        <f>J29</f>
        <v>4880</v>
      </c>
    </row>
    <row r="12" spans="2:40">
      <c r="B12" s="10" t="s">
        <v>19</v>
      </c>
      <c r="C12">
        <v>21.09</v>
      </c>
      <c r="D12">
        <v>57</v>
      </c>
      <c r="E12">
        <v>20</v>
      </c>
      <c r="F12" s="1">
        <f t="shared" si="0"/>
        <v>0</v>
      </c>
      <c r="G12" s="5">
        <v>0</v>
      </c>
      <c r="H12" s="1">
        <f t="shared" si="1"/>
        <v>210.9</v>
      </c>
      <c r="I12" s="1">
        <f t="shared" si="2"/>
        <v>173.9</v>
      </c>
      <c r="J12" s="1">
        <f t="shared" si="3"/>
        <v>170</v>
      </c>
      <c r="K12" s="13">
        <f t="shared" si="4"/>
        <v>60</v>
      </c>
      <c r="L12" s="15">
        <f t="shared" si="5"/>
        <v>60</v>
      </c>
      <c r="M12">
        <v>60</v>
      </c>
      <c r="O12" s="3" t="s">
        <v>11</v>
      </c>
      <c r="P12" s="1">
        <f>P9/P11</f>
        <v>0.32786885245901637</v>
      </c>
    </row>
    <row r="13" spans="2:40">
      <c r="B13" s="10" t="s">
        <v>27</v>
      </c>
      <c r="C13">
        <v>46.863999999999997</v>
      </c>
      <c r="D13">
        <v>99</v>
      </c>
      <c r="E13">
        <v>35</v>
      </c>
      <c r="F13" s="1">
        <f t="shared" si="0"/>
        <v>0</v>
      </c>
      <c r="G13" s="5">
        <v>0</v>
      </c>
      <c r="H13" s="1">
        <f t="shared" si="1"/>
        <v>468.64</v>
      </c>
      <c r="I13" s="1">
        <f t="shared" si="2"/>
        <v>404.64</v>
      </c>
      <c r="J13" s="1">
        <f t="shared" si="3"/>
        <v>400</v>
      </c>
      <c r="K13" s="13">
        <f t="shared" si="4"/>
        <v>130</v>
      </c>
      <c r="L13" s="15">
        <f t="shared" si="5"/>
        <v>140</v>
      </c>
      <c r="M13">
        <v>140</v>
      </c>
    </row>
    <row r="14" spans="2:40">
      <c r="B14" s="10" t="s">
        <v>32</v>
      </c>
      <c r="C14">
        <v>39.417000000000002</v>
      </c>
      <c r="D14">
        <v>39</v>
      </c>
      <c r="E14">
        <v>40</v>
      </c>
      <c r="F14" s="1">
        <f t="shared" si="0"/>
        <v>40</v>
      </c>
      <c r="G14" s="5">
        <v>40</v>
      </c>
      <c r="H14" s="1">
        <f t="shared" si="1"/>
        <v>394.17</v>
      </c>
      <c r="I14" s="1">
        <f t="shared" si="2"/>
        <v>395.17</v>
      </c>
      <c r="J14" s="1">
        <f t="shared" si="3"/>
        <v>400</v>
      </c>
      <c r="K14" s="13">
        <f t="shared" si="4"/>
        <v>130</v>
      </c>
      <c r="L14" s="15">
        <f t="shared" si="5"/>
        <v>140</v>
      </c>
      <c r="M14">
        <v>140</v>
      </c>
    </row>
    <row r="15" spans="2:40">
      <c r="B15" s="10" t="s">
        <v>25</v>
      </c>
      <c r="C15">
        <v>10.672000000000001</v>
      </c>
      <c r="D15">
        <v>41</v>
      </c>
      <c r="E15">
        <v>10</v>
      </c>
      <c r="F15" s="1">
        <f t="shared" si="0"/>
        <v>0</v>
      </c>
      <c r="G15" s="5">
        <v>0</v>
      </c>
      <c r="H15" s="1">
        <f t="shared" si="1"/>
        <v>106.72</v>
      </c>
      <c r="I15" s="1">
        <f t="shared" si="2"/>
        <v>75.72</v>
      </c>
      <c r="J15" s="1">
        <f t="shared" si="3"/>
        <v>80</v>
      </c>
      <c r="K15" s="13">
        <f t="shared" si="4"/>
        <v>30</v>
      </c>
      <c r="L15" s="16">
        <f t="shared" si="5"/>
        <v>30</v>
      </c>
      <c r="M15">
        <v>20</v>
      </c>
      <c r="O15" t="s">
        <v>35</v>
      </c>
    </row>
    <row r="16" spans="2:40">
      <c r="B16" s="10" t="s">
        <v>21</v>
      </c>
      <c r="C16">
        <v>41.554000000000002</v>
      </c>
      <c r="D16">
        <v>32</v>
      </c>
      <c r="E16">
        <v>30</v>
      </c>
      <c r="F16" s="1">
        <f t="shared" si="0"/>
        <v>40</v>
      </c>
      <c r="G16" s="5">
        <v>40</v>
      </c>
      <c r="H16" s="1">
        <f t="shared" si="1"/>
        <v>415.54</v>
      </c>
      <c r="I16" s="1">
        <f t="shared" si="2"/>
        <v>413.54</v>
      </c>
      <c r="J16" s="1">
        <f t="shared" si="3"/>
        <v>410</v>
      </c>
      <c r="K16" s="13">
        <f t="shared" si="4"/>
        <v>130</v>
      </c>
      <c r="L16" s="15">
        <f t="shared" si="5"/>
        <v>140</v>
      </c>
      <c r="M16">
        <v>140</v>
      </c>
      <c r="O16" t="s">
        <v>24</v>
      </c>
    </row>
    <row r="17" spans="2:15">
      <c r="B17" s="10" t="s">
        <v>40</v>
      </c>
      <c r="C17">
        <v>18.451000000000001</v>
      </c>
      <c r="D17">
        <v>66</v>
      </c>
      <c r="E17">
        <v>15</v>
      </c>
      <c r="F17" s="1">
        <f t="shared" si="0"/>
        <v>0</v>
      </c>
      <c r="G17" s="5">
        <v>0</v>
      </c>
      <c r="H17" s="1">
        <f t="shared" si="1"/>
        <v>184.51</v>
      </c>
      <c r="I17" s="1">
        <f t="shared" si="2"/>
        <v>133.51</v>
      </c>
      <c r="J17" s="1">
        <f t="shared" si="3"/>
        <v>130</v>
      </c>
      <c r="K17" s="13">
        <f t="shared" si="4"/>
        <v>40</v>
      </c>
      <c r="L17" s="15">
        <f t="shared" si="5"/>
        <v>50</v>
      </c>
      <c r="M17">
        <v>50</v>
      </c>
      <c r="O17" t="s">
        <v>38</v>
      </c>
    </row>
    <row r="18" spans="2:15">
      <c r="B18" s="10" t="s">
        <v>37</v>
      </c>
      <c r="C18">
        <v>21.8</v>
      </c>
      <c r="D18">
        <v>23</v>
      </c>
      <c r="E18">
        <v>20</v>
      </c>
      <c r="F18" s="1">
        <v>20</v>
      </c>
      <c r="G18" s="5">
        <v>20</v>
      </c>
      <c r="H18" s="1">
        <f t="shared" si="1"/>
        <v>218</v>
      </c>
      <c r="I18" s="1">
        <f t="shared" si="2"/>
        <v>215</v>
      </c>
      <c r="J18" s="1">
        <f t="shared" si="3"/>
        <v>220</v>
      </c>
      <c r="K18" s="13">
        <f t="shared" si="4"/>
        <v>70</v>
      </c>
      <c r="L18" s="15">
        <f t="shared" si="5"/>
        <v>80</v>
      </c>
      <c r="M18">
        <v>80</v>
      </c>
      <c r="O18" t="s">
        <v>22</v>
      </c>
    </row>
    <row r="19" spans="2:15">
      <c r="B19" s="10" t="s">
        <v>31</v>
      </c>
      <c r="C19">
        <v>30.5</v>
      </c>
      <c r="D19">
        <v>59</v>
      </c>
      <c r="E19">
        <v>20</v>
      </c>
      <c r="F19" s="1">
        <f t="shared" si="0"/>
        <v>0</v>
      </c>
      <c r="G19" s="5">
        <v>0</v>
      </c>
      <c r="H19" s="1">
        <f t="shared" si="1"/>
        <v>305</v>
      </c>
      <c r="I19" s="1">
        <f t="shared" si="2"/>
        <v>266</v>
      </c>
      <c r="J19" s="1">
        <f t="shared" si="3"/>
        <v>270</v>
      </c>
      <c r="K19" s="13">
        <f t="shared" si="4"/>
        <v>90</v>
      </c>
      <c r="L19" s="15">
        <f t="shared" si="5"/>
        <v>90</v>
      </c>
      <c r="M19">
        <v>90</v>
      </c>
      <c r="O19" t="s">
        <v>23</v>
      </c>
    </row>
    <row r="20" spans="2:15">
      <c r="B20" s="10" t="s">
        <v>18</v>
      </c>
      <c r="C20">
        <v>16.350000000000001</v>
      </c>
      <c r="D20">
        <v>21</v>
      </c>
      <c r="E20">
        <v>25</v>
      </c>
      <c r="F20" s="1">
        <f t="shared" si="0"/>
        <v>20</v>
      </c>
      <c r="G20" s="5">
        <v>20</v>
      </c>
      <c r="H20" s="1">
        <f t="shared" si="1"/>
        <v>163.5</v>
      </c>
      <c r="I20" s="1">
        <f t="shared" si="2"/>
        <v>167.5</v>
      </c>
      <c r="J20" s="1">
        <f t="shared" si="3"/>
        <v>170</v>
      </c>
      <c r="K20" s="13">
        <f t="shared" si="4"/>
        <v>60</v>
      </c>
      <c r="L20" s="16">
        <f t="shared" si="5"/>
        <v>60</v>
      </c>
      <c r="M20">
        <v>50</v>
      </c>
      <c r="O20" t="s">
        <v>41</v>
      </c>
    </row>
    <row r="21" spans="2:15">
      <c r="B21" s="10" t="s">
        <v>33</v>
      </c>
      <c r="C21">
        <v>18.52</v>
      </c>
      <c r="D21">
        <v>37</v>
      </c>
      <c r="E21">
        <v>20</v>
      </c>
      <c r="F21" s="1">
        <v>10</v>
      </c>
      <c r="G21" s="5">
        <v>10</v>
      </c>
      <c r="H21" s="1">
        <f t="shared" si="1"/>
        <v>185.2</v>
      </c>
      <c r="I21" s="1">
        <f t="shared" si="2"/>
        <v>168.2</v>
      </c>
      <c r="J21" s="1">
        <f t="shared" si="3"/>
        <v>170</v>
      </c>
      <c r="K21" s="13">
        <f t="shared" si="4"/>
        <v>60</v>
      </c>
      <c r="L21" s="15">
        <f t="shared" si="5"/>
        <v>60</v>
      </c>
      <c r="M21">
        <v>60</v>
      </c>
      <c r="O21" t="s">
        <v>43</v>
      </c>
    </row>
    <row r="22" spans="2:15">
      <c r="B22" s="10" t="s">
        <v>35</v>
      </c>
      <c r="C22">
        <v>29.622</v>
      </c>
      <c r="D22">
        <v>64</v>
      </c>
      <c r="E22">
        <v>15</v>
      </c>
      <c r="F22" s="1">
        <f t="shared" si="0"/>
        <v>0</v>
      </c>
      <c r="G22" s="5">
        <v>0</v>
      </c>
      <c r="H22" s="1">
        <f t="shared" si="1"/>
        <v>296.22000000000003</v>
      </c>
      <c r="I22" s="1">
        <f t="shared" si="2"/>
        <v>247.22000000000003</v>
      </c>
      <c r="J22" s="1">
        <f t="shared" si="3"/>
        <v>250</v>
      </c>
      <c r="K22" s="13">
        <f t="shared" si="4"/>
        <v>80</v>
      </c>
      <c r="L22" s="15">
        <f t="shared" si="5"/>
        <v>90</v>
      </c>
      <c r="M22">
        <v>90</v>
      </c>
    </row>
    <row r="23" spans="2:15">
      <c r="B23" s="10" t="s">
        <v>24</v>
      </c>
      <c r="C23">
        <v>26.867000000000001</v>
      </c>
      <c r="D23">
        <v>68</v>
      </c>
      <c r="E23">
        <v>25</v>
      </c>
      <c r="F23" s="1">
        <f t="shared" si="0"/>
        <v>0</v>
      </c>
      <c r="G23" s="5">
        <v>0</v>
      </c>
      <c r="H23" s="1">
        <f t="shared" si="1"/>
        <v>268.67</v>
      </c>
      <c r="I23" s="1">
        <f t="shared" si="2"/>
        <v>225.67000000000002</v>
      </c>
      <c r="J23" s="1">
        <f t="shared" si="3"/>
        <v>230</v>
      </c>
      <c r="K23" s="13">
        <f t="shared" si="4"/>
        <v>80</v>
      </c>
      <c r="L23" s="15">
        <f t="shared" si="5"/>
        <v>80</v>
      </c>
      <c r="M23">
        <v>80</v>
      </c>
    </row>
    <row r="24" spans="2:15">
      <c r="B24" s="10" t="s">
        <v>38</v>
      </c>
      <c r="C24">
        <v>17.521999999999998</v>
      </c>
      <c r="D24">
        <v>41</v>
      </c>
      <c r="E24">
        <v>15</v>
      </c>
      <c r="F24" s="1">
        <f t="shared" si="0"/>
        <v>0</v>
      </c>
      <c r="G24" s="5">
        <v>0</v>
      </c>
      <c r="H24" s="1">
        <f t="shared" si="1"/>
        <v>175.21999999999997</v>
      </c>
      <c r="I24" s="1">
        <f t="shared" si="2"/>
        <v>149.21999999999997</v>
      </c>
      <c r="J24" s="1">
        <f t="shared" si="3"/>
        <v>150</v>
      </c>
      <c r="K24" s="13">
        <f t="shared" si="4"/>
        <v>50</v>
      </c>
      <c r="L24" s="16">
        <f t="shared" si="5"/>
        <v>50</v>
      </c>
      <c r="M24">
        <v>40</v>
      </c>
    </row>
    <row r="25" spans="2:15">
      <c r="B25" s="10" t="s">
        <v>22</v>
      </c>
      <c r="C25">
        <v>13.606</v>
      </c>
      <c r="D25">
        <v>32</v>
      </c>
      <c r="E25">
        <v>15</v>
      </c>
      <c r="F25" s="1">
        <f t="shared" si="0"/>
        <v>0</v>
      </c>
      <c r="G25" s="5">
        <v>0</v>
      </c>
      <c r="H25" s="1">
        <f t="shared" si="1"/>
        <v>136.06</v>
      </c>
      <c r="I25" s="1">
        <f t="shared" si="2"/>
        <v>119.06</v>
      </c>
      <c r="J25" s="1">
        <f t="shared" si="3"/>
        <v>120</v>
      </c>
      <c r="K25" s="13">
        <f t="shared" si="4"/>
        <v>40</v>
      </c>
      <c r="L25" s="16">
        <f t="shared" si="5"/>
        <v>40</v>
      </c>
      <c r="M25">
        <v>30</v>
      </c>
    </row>
    <row r="26" spans="2:15">
      <c r="B26" s="10" t="s">
        <v>23</v>
      </c>
      <c r="C26">
        <v>13.702</v>
      </c>
      <c r="D26">
        <v>38</v>
      </c>
      <c r="E26">
        <v>15</v>
      </c>
      <c r="F26" s="1">
        <f t="shared" si="0"/>
        <v>0</v>
      </c>
      <c r="G26" s="5">
        <v>0</v>
      </c>
      <c r="H26" s="1">
        <f t="shared" si="1"/>
        <v>137.02000000000001</v>
      </c>
      <c r="I26" s="1">
        <f t="shared" si="2"/>
        <v>114.02000000000001</v>
      </c>
      <c r="J26" s="1">
        <f t="shared" si="3"/>
        <v>110</v>
      </c>
      <c r="K26" s="13">
        <f t="shared" si="4"/>
        <v>40</v>
      </c>
      <c r="L26" s="16">
        <f t="shared" si="5"/>
        <v>40</v>
      </c>
      <c r="M26">
        <v>30</v>
      </c>
    </row>
    <row r="27" spans="2:15">
      <c r="B27" s="10" t="s">
        <v>41</v>
      </c>
      <c r="C27">
        <v>10.15</v>
      </c>
      <c r="D27">
        <v>34</v>
      </c>
      <c r="E27">
        <v>15</v>
      </c>
      <c r="F27" s="1">
        <f t="shared" si="0"/>
        <v>0</v>
      </c>
      <c r="G27" s="5">
        <v>0</v>
      </c>
      <c r="H27" s="1">
        <f t="shared" si="1"/>
        <v>101.5</v>
      </c>
      <c r="I27" s="1">
        <f t="shared" si="2"/>
        <v>82.5</v>
      </c>
      <c r="J27" s="1">
        <f t="shared" si="3"/>
        <v>80</v>
      </c>
      <c r="K27" s="13">
        <f t="shared" si="4"/>
        <v>30</v>
      </c>
      <c r="L27" s="16">
        <f t="shared" si="5"/>
        <v>30</v>
      </c>
      <c r="M27">
        <v>20</v>
      </c>
    </row>
    <row r="28" spans="2:15">
      <c r="B28" s="10" t="s">
        <v>43</v>
      </c>
      <c r="C28">
        <v>15.468</v>
      </c>
      <c r="D28">
        <v>56</v>
      </c>
      <c r="E28">
        <v>20</v>
      </c>
      <c r="F28" s="1">
        <f t="shared" si="0"/>
        <v>0</v>
      </c>
      <c r="G28" s="5">
        <v>0</v>
      </c>
      <c r="H28" s="1">
        <f t="shared" si="1"/>
        <v>154.68</v>
      </c>
      <c r="I28" s="1">
        <f t="shared" si="2"/>
        <v>118.68</v>
      </c>
      <c r="J28" s="1">
        <f t="shared" si="3"/>
        <v>120</v>
      </c>
      <c r="K28" s="13">
        <f t="shared" si="4"/>
        <v>40</v>
      </c>
      <c r="L28" s="16">
        <f t="shared" si="5"/>
        <v>40</v>
      </c>
      <c r="M28">
        <v>30</v>
      </c>
    </row>
    <row r="29" spans="2:15">
      <c r="B29" s="4" t="s">
        <v>8</v>
      </c>
      <c r="C29" s="1"/>
      <c r="D29" s="1"/>
      <c r="E29" s="1"/>
      <c r="F29" s="1">
        <f>SUM(F3:F28)</f>
        <v>160</v>
      </c>
      <c r="G29" s="1"/>
      <c r="H29" s="1"/>
      <c r="I29" s="1"/>
      <c r="J29" s="1">
        <f>SUM(J3:J28)</f>
        <v>4880</v>
      </c>
      <c r="K29" s="13">
        <f>SUM(K3:K28)</f>
        <v>1630</v>
      </c>
      <c r="L29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29"/>
  <sheetViews>
    <sheetView topLeftCell="C1" workbookViewId="0">
      <selection activeCell="L4" sqref="L4"/>
    </sheetView>
  </sheetViews>
  <sheetFormatPr defaultColWidth="11" defaultRowHeight="15.75"/>
  <cols>
    <col min="6" max="6" width="5.875" bestFit="1" customWidth="1"/>
    <col min="7" max="7" width="5.875" customWidth="1"/>
    <col min="8" max="8" width="11.375" bestFit="1" customWidth="1"/>
    <col min="9" max="9" width="21.375" bestFit="1" customWidth="1"/>
    <col min="10" max="10" width="13.5" bestFit="1" customWidth="1"/>
    <col min="11" max="11" width="13.5" style="10" bestFit="1" customWidth="1"/>
    <col min="12" max="12" width="13.5" style="10" customWidth="1"/>
    <col min="15" max="15" width="14.875" bestFit="1" customWidth="1"/>
  </cols>
  <sheetData>
    <row r="1" spans="2:40">
      <c r="D1">
        <v>1004</v>
      </c>
      <c r="N1">
        <v>80</v>
      </c>
      <c r="O1">
        <v>30</v>
      </c>
      <c r="P1">
        <v>30</v>
      </c>
      <c r="Q1">
        <v>30</v>
      </c>
      <c r="R1">
        <v>30</v>
      </c>
      <c r="S1">
        <v>30</v>
      </c>
      <c r="T1">
        <v>30</v>
      </c>
      <c r="U1">
        <v>40</v>
      </c>
      <c r="V1">
        <v>30</v>
      </c>
      <c r="W1">
        <v>40</v>
      </c>
      <c r="X1">
        <v>50</v>
      </c>
      <c r="Y1">
        <v>50</v>
      </c>
      <c r="Z1">
        <v>20</v>
      </c>
      <c r="AA1">
        <v>50</v>
      </c>
      <c r="AB1">
        <v>30</v>
      </c>
      <c r="AC1">
        <v>80</v>
      </c>
      <c r="AD1">
        <v>30</v>
      </c>
      <c r="AE1">
        <v>70</v>
      </c>
      <c r="AF1">
        <v>30</v>
      </c>
      <c r="AG1">
        <v>50</v>
      </c>
      <c r="AH1">
        <v>20</v>
      </c>
      <c r="AI1">
        <v>30</v>
      </c>
      <c r="AJ1">
        <v>40</v>
      </c>
      <c r="AK1">
        <v>20</v>
      </c>
      <c r="AL1">
        <v>30</v>
      </c>
      <c r="AM1">
        <v>30</v>
      </c>
    </row>
    <row r="2" spans="2:40">
      <c r="B2" s="2" t="s">
        <v>2</v>
      </c>
      <c r="C2" s="2" t="s">
        <v>3</v>
      </c>
      <c r="D2" s="2" t="s">
        <v>4</v>
      </c>
      <c r="E2" s="2" t="s">
        <v>5</v>
      </c>
      <c r="F2" s="2" t="s">
        <v>7</v>
      </c>
      <c r="G2" s="2"/>
      <c r="H2" s="2" t="s">
        <v>10</v>
      </c>
      <c r="I2" s="2" t="s">
        <v>12</v>
      </c>
      <c r="J2" s="2" t="s">
        <v>14</v>
      </c>
      <c r="K2" s="12" t="s">
        <v>9</v>
      </c>
      <c r="L2" s="14"/>
      <c r="O2">
        <v>60</v>
      </c>
      <c r="P2">
        <v>20</v>
      </c>
      <c r="Q2">
        <v>10</v>
      </c>
      <c r="R2">
        <v>40</v>
      </c>
      <c r="S2">
        <v>90</v>
      </c>
      <c r="T2">
        <v>50</v>
      </c>
      <c r="U2">
        <v>90</v>
      </c>
      <c r="V2">
        <v>20</v>
      </c>
      <c r="W2">
        <v>70</v>
      </c>
      <c r="X2">
        <v>60</v>
      </c>
      <c r="Y2">
        <v>140</v>
      </c>
      <c r="Z2">
        <v>140</v>
      </c>
      <c r="AA2">
        <v>20</v>
      </c>
      <c r="AB2">
        <v>140</v>
      </c>
      <c r="AC2">
        <v>50</v>
      </c>
      <c r="AD2">
        <v>80</v>
      </c>
      <c r="AE2">
        <v>90</v>
      </c>
      <c r="AF2">
        <v>50</v>
      </c>
      <c r="AG2">
        <v>60</v>
      </c>
      <c r="AH2">
        <v>90</v>
      </c>
      <c r="AI2">
        <v>80</v>
      </c>
      <c r="AJ2">
        <v>40</v>
      </c>
      <c r="AK2">
        <v>30</v>
      </c>
      <c r="AL2">
        <v>30</v>
      </c>
      <c r="AM2">
        <v>20</v>
      </c>
      <c r="AN2">
        <v>30</v>
      </c>
    </row>
    <row r="3" spans="2:40">
      <c r="B3" s="10" t="s">
        <v>29</v>
      </c>
      <c r="C3">
        <v>20.437000000000001</v>
      </c>
      <c r="D3">
        <v>66</v>
      </c>
      <c r="E3">
        <v>20</v>
      </c>
      <c r="F3" s="1">
        <f t="shared" ref="F3:F28" si="0">IF(C3+E3&lt;D3,0,MROUND(C3+E3-D3,10))</f>
        <v>0</v>
      </c>
      <c r="G3" s="5">
        <v>0</v>
      </c>
      <c r="H3" s="1">
        <f t="shared" ref="H3:H28" si="1">C3*P$10</f>
        <v>204.37</v>
      </c>
      <c r="I3" s="1">
        <f t="shared" ref="I3:I28" si="2">IF(H3+E3&lt;D3,0,H3+E3-D3)</f>
        <v>158.37</v>
      </c>
      <c r="J3" s="1">
        <f>IF(H3+E3&lt;D3,0,CEILING(H3+E3-D3,10))</f>
        <v>160</v>
      </c>
      <c r="K3" s="13">
        <f>MROUND(J3*P$12,10)</f>
        <v>50</v>
      </c>
      <c r="L3" s="15">
        <f>CEILING((J3*$P$12),10)</f>
        <v>60</v>
      </c>
      <c r="M3">
        <v>60</v>
      </c>
    </row>
    <row r="4" spans="2:40">
      <c r="B4" s="10" t="s">
        <v>36</v>
      </c>
      <c r="C4">
        <v>11</v>
      </c>
      <c r="D4">
        <v>33</v>
      </c>
      <c r="E4">
        <v>15</v>
      </c>
      <c r="F4" s="1">
        <f t="shared" si="0"/>
        <v>0</v>
      </c>
      <c r="G4" s="5">
        <v>0</v>
      </c>
      <c r="H4" s="1">
        <f t="shared" si="1"/>
        <v>110</v>
      </c>
      <c r="I4" s="1">
        <f t="shared" si="2"/>
        <v>92</v>
      </c>
      <c r="J4" s="1">
        <f t="shared" ref="J4:J28" si="3">IF(H4+E4&lt;D4,0,MROUND(H4+E4-D4,10))</f>
        <v>90</v>
      </c>
      <c r="K4" s="13">
        <f t="shared" ref="K4:K28" si="4">MROUND(J4*P$12,10)</f>
        <v>30</v>
      </c>
      <c r="L4" s="16">
        <f t="shared" ref="L4:L28" si="5">CEILING((J4*$P$12),10)</f>
        <v>30</v>
      </c>
      <c r="M4">
        <v>20</v>
      </c>
    </row>
    <row r="5" spans="2:40">
      <c r="B5" s="10" t="s">
        <v>39</v>
      </c>
      <c r="C5">
        <v>7.05</v>
      </c>
      <c r="D5">
        <v>23</v>
      </c>
      <c r="E5">
        <v>10</v>
      </c>
      <c r="F5" s="1">
        <f t="shared" si="0"/>
        <v>0</v>
      </c>
      <c r="G5" s="5">
        <v>0</v>
      </c>
      <c r="H5" s="1">
        <f t="shared" si="1"/>
        <v>70.5</v>
      </c>
      <c r="I5" s="1">
        <f t="shared" si="2"/>
        <v>57.5</v>
      </c>
      <c r="J5" s="1">
        <f t="shared" si="3"/>
        <v>60</v>
      </c>
      <c r="K5" s="13">
        <f t="shared" si="4"/>
        <v>20</v>
      </c>
      <c r="L5" s="16">
        <f t="shared" si="5"/>
        <v>20</v>
      </c>
      <c r="M5">
        <v>10</v>
      </c>
    </row>
    <row r="6" spans="2:40">
      <c r="B6" s="10" t="s">
        <v>42</v>
      </c>
      <c r="C6">
        <v>14.545</v>
      </c>
      <c r="D6">
        <v>42</v>
      </c>
      <c r="E6">
        <v>25</v>
      </c>
      <c r="F6" s="1">
        <f t="shared" si="0"/>
        <v>0</v>
      </c>
      <c r="G6" s="5">
        <v>0</v>
      </c>
      <c r="H6" s="1">
        <f t="shared" si="1"/>
        <v>145.44999999999999</v>
      </c>
      <c r="I6" s="1">
        <f t="shared" si="2"/>
        <v>128.44999999999999</v>
      </c>
      <c r="J6" s="1">
        <f t="shared" si="3"/>
        <v>130</v>
      </c>
      <c r="K6" s="13">
        <f t="shared" si="4"/>
        <v>40</v>
      </c>
      <c r="L6" s="16">
        <f t="shared" si="5"/>
        <v>50</v>
      </c>
      <c r="M6">
        <v>40</v>
      </c>
    </row>
    <row r="7" spans="2:40">
      <c r="B7" s="10" t="s">
        <v>30</v>
      </c>
      <c r="C7">
        <v>28.04</v>
      </c>
      <c r="D7">
        <v>35</v>
      </c>
      <c r="E7">
        <v>20</v>
      </c>
      <c r="F7" s="1">
        <f t="shared" si="0"/>
        <v>10</v>
      </c>
      <c r="G7" s="5">
        <v>10</v>
      </c>
      <c r="H7" s="1">
        <f t="shared" si="1"/>
        <v>280.39999999999998</v>
      </c>
      <c r="I7" s="1">
        <f t="shared" si="2"/>
        <v>265.39999999999998</v>
      </c>
      <c r="J7" s="1">
        <f t="shared" si="3"/>
        <v>270</v>
      </c>
      <c r="K7" s="13">
        <f t="shared" si="4"/>
        <v>90</v>
      </c>
      <c r="L7" s="15">
        <f t="shared" si="5"/>
        <v>90</v>
      </c>
      <c r="M7">
        <v>90</v>
      </c>
      <c r="O7" s="3" t="s">
        <v>6</v>
      </c>
      <c r="P7" s="1">
        <v>10</v>
      </c>
    </row>
    <row r="8" spans="2:40">
      <c r="B8" s="10" t="s">
        <v>28</v>
      </c>
      <c r="C8">
        <v>25.202999999999999</v>
      </c>
      <c r="D8">
        <v>122</v>
      </c>
      <c r="E8">
        <v>20</v>
      </c>
      <c r="F8" s="1">
        <f t="shared" si="0"/>
        <v>0</v>
      </c>
      <c r="G8" s="5">
        <v>0</v>
      </c>
      <c r="H8" s="1">
        <f t="shared" si="1"/>
        <v>252.03</v>
      </c>
      <c r="I8" s="1">
        <f t="shared" si="2"/>
        <v>150.02999999999997</v>
      </c>
      <c r="J8" s="1">
        <f t="shared" si="3"/>
        <v>150</v>
      </c>
      <c r="K8" s="13">
        <f t="shared" si="4"/>
        <v>50</v>
      </c>
      <c r="L8" s="15">
        <f t="shared" si="5"/>
        <v>50</v>
      </c>
      <c r="M8">
        <v>50</v>
      </c>
      <c r="O8" s="3" t="s">
        <v>15</v>
      </c>
      <c r="P8" s="1">
        <f>F29</f>
        <v>160</v>
      </c>
    </row>
    <row r="9" spans="2:40">
      <c r="B9" s="10" t="s">
        <v>34</v>
      </c>
      <c r="C9">
        <v>27.577999999999999</v>
      </c>
      <c r="D9">
        <v>26</v>
      </c>
      <c r="E9">
        <v>15</v>
      </c>
      <c r="F9" s="1">
        <f t="shared" si="0"/>
        <v>20</v>
      </c>
      <c r="G9" s="5">
        <v>20</v>
      </c>
      <c r="H9" s="1">
        <f t="shared" si="1"/>
        <v>275.77999999999997</v>
      </c>
      <c r="I9" s="1">
        <f t="shared" si="2"/>
        <v>264.77999999999997</v>
      </c>
      <c r="J9" s="1">
        <f t="shared" si="3"/>
        <v>260</v>
      </c>
      <c r="K9" s="13">
        <f t="shared" si="4"/>
        <v>90</v>
      </c>
      <c r="L9" s="15">
        <f t="shared" si="5"/>
        <v>90</v>
      </c>
      <c r="M9">
        <v>90</v>
      </c>
      <c r="O9" s="3" t="s">
        <v>14</v>
      </c>
      <c r="P9" s="1">
        <v>1600</v>
      </c>
    </row>
    <row r="10" spans="2:40">
      <c r="B10" s="10" t="s">
        <v>20</v>
      </c>
      <c r="C10">
        <v>9.0749999999999993</v>
      </c>
      <c r="D10">
        <v>34</v>
      </c>
      <c r="E10">
        <v>20</v>
      </c>
      <c r="F10" s="1">
        <f t="shared" si="0"/>
        <v>0</v>
      </c>
      <c r="G10" s="5">
        <v>0</v>
      </c>
      <c r="H10" s="1">
        <f t="shared" si="1"/>
        <v>90.75</v>
      </c>
      <c r="I10" s="1">
        <f t="shared" si="2"/>
        <v>76.75</v>
      </c>
      <c r="J10" s="1">
        <f t="shared" si="3"/>
        <v>80</v>
      </c>
      <c r="K10" s="13">
        <f t="shared" si="4"/>
        <v>30</v>
      </c>
      <c r="L10" s="16">
        <f t="shared" si="5"/>
        <v>30</v>
      </c>
      <c r="M10">
        <v>20</v>
      </c>
      <c r="O10" s="3" t="s">
        <v>11</v>
      </c>
      <c r="P10" s="1">
        <f>P9/F29</f>
        <v>10</v>
      </c>
    </row>
    <row r="11" spans="2:40">
      <c r="B11" s="10" t="s">
        <v>26</v>
      </c>
      <c r="C11">
        <v>23.26</v>
      </c>
      <c r="D11">
        <v>55</v>
      </c>
      <c r="E11">
        <v>20</v>
      </c>
      <c r="F11" s="1">
        <f t="shared" si="0"/>
        <v>0</v>
      </c>
      <c r="G11" s="5">
        <v>0</v>
      </c>
      <c r="H11" s="1">
        <f t="shared" si="1"/>
        <v>232.60000000000002</v>
      </c>
      <c r="I11" s="1">
        <f t="shared" si="2"/>
        <v>197.60000000000002</v>
      </c>
      <c r="J11" s="1">
        <f t="shared" si="3"/>
        <v>200</v>
      </c>
      <c r="K11" s="13">
        <f t="shared" si="4"/>
        <v>70</v>
      </c>
      <c r="L11" s="15">
        <f t="shared" si="5"/>
        <v>70</v>
      </c>
      <c r="M11">
        <v>70</v>
      </c>
      <c r="O11" s="3" t="s">
        <v>13</v>
      </c>
      <c r="P11" s="1">
        <f>J29</f>
        <v>4880</v>
      </c>
    </row>
    <row r="12" spans="2:40">
      <c r="B12" s="10" t="s">
        <v>19</v>
      </c>
      <c r="C12">
        <v>21.09</v>
      </c>
      <c r="D12">
        <v>57</v>
      </c>
      <c r="E12">
        <v>20</v>
      </c>
      <c r="F12" s="1">
        <f t="shared" si="0"/>
        <v>0</v>
      </c>
      <c r="G12" s="5">
        <v>0</v>
      </c>
      <c r="H12" s="1">
        <f t="shared" si="1"/>
        <v>210.9</v>
      </c>
      <c r="I12" s="1">
        <f t="shared" si="2"/>
        <v>173.9</v>
      </c>
      <c r="J12" s="1">
        <f t="shared" si="3"/>
        <v>170</v>
      </c>
      <c r="K12" s="13">
        <f t="shared" si="4"/>
        <v>60</v>
      </c>
      <c r="L12" s="15">
        <f t="shared" si="5"/>
        <v>60</v>
      </c>
      <c r="M12">
        <v>60</v>
      </c>
      <c r="O12" s="3" t="s">
        <v>11</v>
      </c>
      <c r="P12" s="1">
        <f>P9/P11</f>
        <v>0.32786885245901637</v>
      </c>
    </row>
    <row r="13" spans="2:40">
      <c r="B13" s="10" t="s">
        <v>27</v>
      </c>
      <c r="C13">
        <v>46.863999999999997</v>
      </c>
      <c r="D13">
        <v>99</v>
      </c>
      <c r="E13">
        <v>35</v>
      </c>
      <c r="F13" s="1">
        <f t="shared" si="0"/>
        <v>0</v>
      </c>
      <c r="G13" s="5">
        <v>0</v>
      </c>
      <c r="H13" s="1">
        <f t="shared" si="1"/>
        <v>468.64</v>
      </c>
      <c r="I13" s="1">
        <f t="shared" si="2"/>
        <v>404.64</v>
      </c>
      <c r="J13" s="1">
        <f t="shared" si="3"/>
        <v>400</v>
      </c>
      <c r="K13" s="13">
        <f t="shared" si="4"/>
        <v>130</v>
      </c>
      <c r="L13" s="15">
        <f t="shared" si="5"/>
        <v>140</v>
      </c>
      <c r="M13">
        <v>140</v>
      </c>
    </row>
    <row r="14" spans="2:40">
      <c r="B14" s="10" t="s">
        <v>32</v>
      </c>
      <c r="C14">
        <v>39.417000000000002</v>
      </c>
      <c r="D14">
        <v>39</v>
      </c>
      <c r="E14">
        <v>40</v>
      </c>
      <c r="F14" s="1">
        <f t="shared" si="0"/>
        <v>40</v>
      </c>
      <c r="G14" s="5">
        <v>40</v>
      </c>
      <c r="H14" s="1">
        <f t="shared" si="1"/>
        <v>394.17</v>
      </c>
      <c r="I14" s="1">
        <f t="shared" si="2"/>
        <v>395.17</v>
      </c>
      <c r="J14" s="1">
        <f t="shared" si="3"/>
        <v>400</v>
      </c>
      <c r="K14" s="13">
        <f t="shared" si="4"/>
        <v>130</v>
      </c>
      <c r="L14" s="15">
        <f t="shared" si="5"/>
        <v>140</v>
      </c>
      <c r="M14">
        <v>140</v>
      </c>
    </row>
    <row r="15" spans="2:40">
      <c r="B15" s="10" t="s">
        <v>25</v>
      </c>
      <c r="C15">
        <v>10.672000000000001</v>
      </c>
      <c r="D15">
        <v>41</v>
      </c>
      <c r="E15">
        <v>10</v>
      </c>
      <c r="F15" s="1">
        <f t="shared" si="0"/>
        <v>0</v>
      </c>
      <c r="G15" s="5">
        <v>0</v>
      </c>
      <c r="H15" s="1">
        <f t="shared" si="1"/>
        <v>106.72</v>
      </c>
      <c r="I15" s="1">
        <f t="shared" si="2"/>
        <v>75.72</v>
      </c>
      <c r="J15" s="1">
        <f t="shared" si="3"/>
        <v>80</v>
      </c>
      <c r="K15" s="13">
        <f t="shared" si="4"/>
        <v>30</v>
      </c>
      <c r="L15" s="16">
        <f t="shared" si="5"/>
        <v>30</v>
      </c>
      <c r="M15">
        <v>20</v>
      </c>
      <c r="O15" t="s">
        <v>35</v>
      </c>
    </row>
    <row r="16" spans="2:40">
      <c r="B16" s="10" t="s">
        <v>21</v>
      </c>
      <c r="C16">
        <v>41.554000000000002</v>
      </c>
      <c r="D16">
        <v>32</v>
      </c>
      <c r="E16">
        <v>30</v>
      </c>
      <c r="F16" s="1">
        <f t="shared" si="0"/>
        <v>40</v>
      </c>
      <c r="G16" s="5">
        <v>40</v>
      </c>
      <c r="H16" s="1">
        <f t="shared" si="1"/>
        <v>415.54</v>
      </c>
      <c r="I16" s="1">
        <f t="shared" si="2"/>
        <v>413.54</v>
      </c>
      <c r="J16" s="1">
        <f t="shared" si="3"/>
        <v>410</v>
      </c>
      <c r="K16" s="13">
        <f t="shared" si="4"/>
        <v>130</v>
      </c>
      <c r="L16" s="15">
        <f t="shared" si="5"/>
        <v>140</v>
      </c>
      <c r="M16">
        <v>140</v>
      </c>
      <c r="O16" t="s">
        <v>24</v>
      </c>
    </row>
    <row r="17" spans="2:15">
      <c r="B17" s="10" t="s">
        <v>40</v>
      </c>
      <c r="C17">
        <v>18.451000000000001</v>
      </c>
      <c r="D17">
        <v>66</v>
      </c>
      <c r="E17">
        <v>15</v>
      </c>
      <c r="F17" s="1">
        <f t="shared" si="0"/>
        <v>0</v>
      </c>
      <c r="G17" s="5">
        <v>0</v>
      </c>
      <c r="H17" s="1">
        <f t="shared" si="1"/>
        <v>184.51</v>
      </c>
      <c r="I17" s="1">
        <f t="shared" si="2"/>
        <v>133.51</v>
      </c>
      <c r="J17" s="1">
        <f t="shared" si="3"/>
        <v>130</v>
      </c>
      <c r="K17" s="13">
        <f t="shared" si="4"/>
        <v>40</v>
      </c>
      <c r="L17" s="15">
        <f t="shared" si="5"/>
        <v>50</v>
      </c>
      <c r="M17">
        <v>50</v>
      </c>
      <c r="O17" t="s">
        <v>38</v>
      </c>
    </row>
    <row r="18" spans="2:15">
      <c r="B18" s="10" t="s">
        <v>37</v>
      </c>
      <c r="C18">
        <v>21.8</v>
      </c>
      <c r="D18">
        <v>23</v>
      </c>
      <c r="E18">
        <v>20</v>
      </c>
      <c r="F18" s="1">
        <v>20</v>
      </c>
      <c r="G18" s="5">
        <v>20</v>
      </c>
      <c r="H18" s="1">
        <f t="shared" si="1"/>
        <v>218</v>
      </c>
      <c r="I18" s="1">
        <f t="shared" si="2"/>
        <v>215</v>
      </c>
      <c r="J18" s="1">
        <f t="shared" si="3"/>
        <v>220</v>
      </c>
      <c r="K18" s="13">
        <f t="shared" si="4"/>
        <v>70</v>
      </c>
      <c r="L18" s="15">
        <f t="shared" si="5"/>
        <v>80</v>
      </c>
      <c r="M18">
        <v>80</v>
      </c>
      <c r="O18" t="s">
        <v>22</v>
      </c>
    </row>
    <row r="19" spans="2:15">
      <c r="B19" s="10" t="s">
        <v>31</v>
      </c>
      <c r="C19">
        <v>30.5</v>
      </c>
      <c r="D19">
        <v>59</v>
      </c>
      <c r="E19">
        <v>20</v>
      </c>
      <c r="F19" s="1">
        <f t="shared" si="0"/>
        <v>0</v>
      </c>
      <c r="G19" s="5">
        <v>0</v>
      </c>
      <c r="H19" s="1">
        <f t="shared" si="1"/>
        <v>305</v>
      </c>
      <c r="I19" s="1">
        <f t="shared" si="2"/>
        <v>266</v>
      </c>
      <c r="J19" s="1">
        <f t="shared" si="3"/>
        <v>270</v>
      </c>
      <c r="K19" s="13">
        <f t="shared" si="4"/>
        <v>90</v>
      </c>
      <c r="L19" s="15">
        <f t="shared" si="5"/>
        <v>90</v>
      </c>
      <c r="M19">
        <v>90</v>
      </c>
      <c r="O19" t="s">
        <v>23</v>
      </c>
    </row>
    <row r="20" spans="2:15">
      <c r="B20" s="10" t="s">
        <v>18</v>
      </c>
      <c r="C20">
        <v>16.350000000000001</v>
      </c>
      <c r="D20">
        <v>21</v>
      </c>
      <c r="E20">
        <v>25</v>
      </c>
      <c r="F20" s="1">
        <f t="shared" si="0"/>
        <v>20</v>
      </c>
      <c r="G20" s="5">
        <v>20</v>
      </c>
      <c r="H20" s="1">
        <f t="shared" si="1"/>
        <v>163.5</v>
      </c>
      <c r="I20" s="1">
        <f t="shared" si="2"/>
        <v>167.5</v>
      </c>
      <c r="J20" s="1">
        <f t="shared" si="3"/>
        <v>170</v>
      </c>
      <c r="K20" s="13">
        <f t="shared" si="4"/>
        <v>60</v>
      </c>
      <c r="L20" s="16">
        <f t="shared" si="5"/>
        <v>60</v>
      </c>
      <c r="M20">
        <v>50</v>
      </c>
      <c r="O20" t="s">
        <v>41</v>
      </c>
    </row>
    <row r="21" spans="2:15">
      <c r="B21" s="10" t="s">
        <v>33</v>
      </c>
      <c r="C21">
        <v>18.52</v>
      </c>
      <c r="D21">
        <v>37</v>
      </c>
      <c r="E21">
        <v>20</v>
      </c>
      <c r="F21" s="1">
        <v>10</v>
      </c>
      <c r="G21" s="5">
        <v>10</v>
      </c>
      <c r="H21" s="1">
        <f t="shared" si="1"/>
        <v>185.2</v>
      </c>
      <c r="I21" s="1">
        <f t="shared" si="2"/>
        <v>168.2</v>
      </c>
      <c r="J21" s="1">
        <f t="shared" si="3"/>
        <v>170</v>
      </c>
      <c r="K21" s="13">
        <f t="shared" si="4"/>
        <v>60</v>
      </c>
      <c r="L21" s="15">
        <f t="shared" si="5"/>
        <v>60</v>
      </c>
      <c r="M21">
        <v>60</v>
      </c>
      <c r="O21" t="s">
        <v>43</v>
      </c>
    </row>
    <row r="22" spans="2:15">
      <c r="B22" s="10" t="s">
        <v>35</v>
      </c>
      <c r="C22">
        <v>29.622</v>
      </c>
      <c r="D22">
        <v>64</v>
      </c>
      <c r="E22">
        <v>15</v>
      </c>
      <c r="F22" s="1">
        <f t="shared" si="0"/>
        <v>0</v>
      </c>
      <c r="G22" s="5">
        <v>0</v>
      </c>
      <c r="H22" s="1">
        <f t="shared" si="1"/>
        <v>296.22000000000003</v>
      </c>
      <c r="I22" s="1">
        <f t="shared" si="2"/>
        <v>247.22000000000003</v>
      </c>
      <c r="J22" s="1">
        <f t="shared" si="3"/>
        <v>250</v>
      </c>
      <c r="K22" s="13">
        <f t="shared" si="4"/>
        <v>80</v>
      </c>
      <c r="L22" s="15">
        <f t="shared" si="5"/>
        <v>90</v>
      </c>
      <c r="M22">
        <v>90</v>
      </c>
    </row>
    <row r="23" spans="2:15">
      <c r="B23" s="10" t="s">
        <v>24</v>
      </c>
      <c r="C23">
        <v>26.867000000000001</v>
      </c>
      <c r="D23">
        <v>68</v>
      </c>
      <c r="E23">
        <v>25</v>
      </c>
      <c r="F23" s="1">
        <f t="shared" si="0"/>
        <v>0</v>
      </c>
      <c r="G23" s="5">
        <v>0</v>
      </c>
      <c r="H23" s="1">
        <f t="shared" si="1"/>
        <v>268.67</v>
      </c>
      <c r="I23" s="1">
        <f t="shared" si="2"/>
        <v>225.67000000000002</v>
      </c>
      <c r="J23" s="1">
        <f t="shared" si="3"/>
        <v>230</v>
      </c>
      <c r="K23" s="13">
        <f t="shared" si="4"/>
        <v>80</v>
      </c>
      <c r="L23" s="15">
        <f t="shared" si="5"/>
        <v>80</v>
      </c>
      <c r="M23">
        <v>80</v>
      </c>
    </row>
    <row r="24" spans="2:15">
      <c r="B24" s="10" t="s">
        <v>38</v>
      </c>
      <c r="C24">
        <v>17.521999999999998</v>
      </c>
      <c r="D24">
        <v>41</v>
      </c>
      <c r="E24">
        <v>15</v>
      </c>
      <c r="F24" s="1">
        <f t="shared" si="0"/>
        <v>0</v>
      </c>
      <c r="G24" s="5">
        <v>0</v>
      </c>
      <c r="H24" s="1">
        <f t="shared" si="1"/>
        <v>175.21999999999997</v>
      </c>
      <c r="I24" s="1">
        <f t="shared" si="2"/>
        <v>149.21999999999997</v>
      </c>
      <c r="J24" s="1">
        <f t="shared" si="3"/>
        <v>150</v>
      </c>
      <c r="K24" s="13">
        <f t="shared" si="4"/>
        <v>50</v>
      </c>
      <c r="L24" s="16">
        <f t="shared" si="5"/>
        <v>50</v>
      </c>
      <c r="M24">
        <v>40</v>
      </c>
    </row>
    <row r="25" spans="2:15">
      <c r="B25" s="10" t="s">
        <v>22</v>
      </c>
      <c r="C25">
        <v>13.606</v>
      </c>
      <c r="D25">
        <v>32</v>
      </c>
      <c r="E25">
        <v>15</v>
      </c>
      <c r="F25" s="1">
        <f t="shared" si="0"/>
        <v>0</v>
      </c>
      <c r="G25" s="5">
        <v>0</v>
      </c>
      <c r="H25" s="1">
        <f t="shared" si="1"/>
        <v>136.06</v>
      </c>
      <c r="I25" s="1">
        <f t="shared" si="2"/>
        <v>119.06</v>
      </c>
      <c r="J25" s="1">
        <f t="shared" si="3"/>
        <v>120</v>
      </c>
      <c r="K25" s="13">
        <f t="shared" si="4"/>
        <v>40</v>
      </c>
      <c r="L25" s="16">
        <f t="shared" si="5"/>
        <v>40</v>
      </c>
      <c r="M25">
        <v>30</v>
      </c>
    </row>
    <row r="26" spans="2:15">
      <c r="B26" s="10" t="s">
        <v>23</v>
      </c>
      <c r="C26">
        <v>13.702</v>
      </c>
      <c r="D26">
        <v>38</v>
      </c>
      <c r="E26">
        <v>15</v>
      </c>
      <c r="F26" s="1">
        <f t="shared" si="0"/>
        <v>0</v>
      </c>
      <c r="G26" s="5">
        <v>0</v>
      </c>
      <c r="H26" s="1">
        <f t="shared" si="1"/>
        <v>137.02000000000001</v>
      </c>
      <c r="I26" s="1">
        <f t="shared" si="2"/>
        <v>114.02000000000001</v>
      </c>
      <c r="J26" s="1">
        <f t="shared" si="3"/>
        <v>110</v>
      </c>
      <c r="K26" s="13">
        <f t="shared" si="4"/>
        <v>40</v>
      </c>
      <c r="L26" s="16">
        <f t="shared" si="5"/>
        <v>40</v>
      </c>
      <c r="M26">
        <v>30</v>
      </c>
    </row>
    <row r="27" spans="2:15">
      <c r="B27" s="10" t="s">
        <v>41</v>
      </c>
      <c r="C27">
        <v>10.15</v>
      </c>
      <c r="D27">
        <v>34</v>
      </c>
      <c r="E27">
        <v>15</v>
      </c>
      <c r="F27" s="1">
        <f t="shared" si="0"/>
        <v>0</v>
      </c>
      <c r="G27" s="5">
        <v>0</v>
      </c>
      <c r="H27" s="1">
        <f t="shared" si="1"/>
        <v>101.5</v>
      </c>
      <c r="I27" s="1">
        <f t="shared" si="2"/>
        <v>82.5</v>
      </c>
      <c r="J27" s="1">
        <f t="shared" si="3"/>
        <v>80</v>
      </c>
      <c r="K27" s="13">
        <f t="shared" si="4"/>
        <v>30</v>
      </c>
      <c r="L27" s="16">
        <f t="shared" si="5"/>
        <v>30</v>
      </c>
      <c r="M27">
        <v>20</v>
      </c>
    </row>
    <row r="28" spans="2:15">
      <c r="B28" s="10" t="s">
        <v>43</v>
      </c>
      <c r="C28">
        <v>15.468</v>
      </c>
      <c r="D28">
        <v>56</v>
      </c>
      <c r="E28">
        <v>20</v>
      </c>
      <c r="F28" s="1">
        <f t="shared" si="0"/>
        <v>0</v>
      </c>
      <c r="G28" s="5">
        <v>0</v>
      </c>
      <c r="H28" s="1">
        <f t="shared" si="1"/>
        <v>154.68</v>
      </c>
      <c r="I28" s="1">
        <f t="shared" si="2"/>
        <v>118.68</v>
      </c>
      <c r="J28" s="1">
        <f t="shared" si="3"/>
        <v>120</v>
      </c>
      <c r="K28" s="13">
        <f t="shared" si="4"/>
        <v>40</v>
      </c>
      <c r="L28" s="16">
        <f t="shared" si="5"/>
        <v>40</v>
      </c>
      <c r="M28">
        <v>30</v>
      </c>
    </row>
    <row r="29" spans="2:15">
      <c r="B29" s="4" t="s">
        <v>8</v>
      </c>
      <c r="C29" s="1"/>
      <c r="D29" s="1"/>
      <c r="E29" s="1"/>
      <c r="F29" s="1">
        <f>SUM(F3:F28)</f>
        <v>160</v>
      </c>
      <c r="G29" s="1"/>
      <c r="H29" s="1"/>
      <c r="I29" s="1"/>
      <c r="J29" s="1">
        <f>SUM(J3:J28)</f>
        <v>4880</v>
      </c>
      <c r="K29" s="13">
        <f>SUM(K3:K28)</f>
        <v>1630</v>
      </c>
      <c r="L29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L33"/>
  <sheetViews>
    <sheetView workbookViewId="0">
      <selection activeCell="O9" sqref="O9"/>
    </sheetView>
  </sheetViews>
  <sheetFormatPr defaultRowHeight="15.75"/>
  <sheetData>
    <row r="2" spans="3:38">
      <c r="C2" t="s">
        <v>29</v>
      </c>
      <c r="D2">
        <v>14.61</v>
      </c>
      <c r="J2">
        <v>78</v>
      </c>
      <c r="K2">
        <v>51</v>
      </c>
      <c r="L2">
        <v>42</v>
      </c>
      <c r="M2">
        <v>63</v>
      </c>
      <c r="N2">
        <v>51</v>
      </c>
      <c r="O2">
        <v>122</v>
      </c>
      <c r="P2">
        <v>30</v>
      </c>
      <c r="Q2">
        <v>38</v>
      </c>
      <c r="R2">
        <v>47</v>
      </c>
      <c r="S2">
        <v>61</v>
      </c>
      <c r="T2">
        <v>58</v>
      </c>
      <c r="U2">
        <v>89</v>
      </c>
      <c r="V2">
        <v>69</v>
      </c>
      <c r="W2">
        <v>61</v>
      </c>
      <c r="X2">
        <v>41</v>
      </c>
      <c r="Y2">
        <v>13</v>
      </c>
      <c r="Z2">
        <v>53</v>
      </c>
      <c r="AA2">
        <v>57</v>
      </c>
      <c r="AB2">
        <v>37</v>
      </c>
      <c r="AC2">
        <v>65</v>
      </c>
      <c r="AD2">
        <v>88</v>
      </c>
      <c r="AE2">
        <v>39</v>
      </c>
      <c r="AF2">
        <v>47</v>
      </c>
      <c r="AG2">
        <v>48</v>
      </c>
      <c r="AH2">
        <v>23</v>
      </c>
      <c r="AI2">
        <v>43</v>
      </c>
    </row>
    <row r="3" spans="3:38">
      <c r="C3" t="s">
        <v>36</v>
      </c>
      <c r="D3">
        <v>12.803000000000001</v>
      </c>
    </row>
    <row r="4" spans="3:38">
      <c r="C4" t="s">
        <v>39</v>
      </c>
      <c r="D4">
        <v>5.3449999999999998</v>
      </c>
      <c r="J4">
        <v>78</v>
      </c>
    </row>
    <row r="5" spans="3:38">
      <c r="C5" t="s">
        <v>42</v>
      </c>
      <c r="D5">
        <v>10.51</v>
      </c>
      <c r="J5">
        <v>51</v>
      </c>
    </row>
    <row r="6" spans="3:38">
      <c r="C6" t="s">
        <v>30</v>
      </c>
      <c r="D6">
        <v>16.920000000000002</v>
      </c>
      <c r="J6">
        <v>42</v>
      </c>
      <c r="M6">
        <v>66</v>
      </c>
      <c r="N6">
        <v>33</v>
      </c>
      <c r="O6">
        <v>23</v>
      </c>
      <c r="P6">
        <v>42</v>
      </c>
      <c r="Q6">
        <v>35</v>
      </c>
      <c r="R6">
        <v>122</v>
      </c>
      <c r="S6">
        <v>26</v>
      </c>
      <c r="T6">
        <v>34</v>
      </c>
      <c r="U6">
        <v>55</v>
      </c>
      <c r="V6">
        <v>57</v>
      </c>
      <c r="W6">
        <v>99</v>
      </c>
      <c r="X6">
        <v>39</v>
      </c>
      <c r="Y6">
        <v>41</v>
      </c>
      <c r="Z6">
        <v>32</v>
      </c>
      <c r="AA6">
        <v>66</v>
      </c>
      <c r="AB6">
        <v>23</v>
      </c>
      <c r="AC6">
        <v>59</v>
      </c>
      <c r="AD6">
        <v>21</v>
      </c>
      <c r="AE6">
        <v>37</v>
      </c>
      <c r="AF6">
        <v>64</v>
      </c>
      <c r="AG6">
        <v>68</v>
      </c>
      <c r="AH6">
        <v>41</v>
      </c>
      <c r="AI6">
        <v>32</v>
      </c>
      <c r="AJ6">
        <v>38</v>
      </c>
      <c r="AK6">
        <v>34</v>
      </c>
      <c r="AL6">
        <v>56</v>
      </c>
    </row>
    <row r="7" spans="3:38">
      <c r="C7" t="s">
        <v>28</v>
      </c>
      <c r="D7">
        <v>19.678000000000001</v>
      </c>
      <c r="J7">
        <v>63</v>
      </c>
    </row>
    <row r="8" spans="3:38">
      <c r="C8" t="s">
        <v>34</v>
      </c>
      <c r="D8">
        <v>14.016999999999999</v>
      </c>
      <c r="J8">
        <v>51</v>
      </c>
      <c r="M8">
        <v>66</v>
      </c>
    </row>
    <row r="9" spans="3:38">
      <c r="C9" t="s">
        <v>20</v>
      </c>
      <c r="D9">
        <v>14.75</v>
      </c>
      <c r="J9">
        <v>122</v>
      </c>
      <c r="M9">
        <v>33</v>
      </c>
    </row>
    <row r="10" spans="3:38">
      <c r="C10" t="s">
        <v>26</v>
      </c>
      <c r="D10">
        <v>6.4370000000000003</v>
      </c>
      <c r="J10">
        <v>30</v>
      </c>
      <c r="M10">
        <v>23</v>
      </c>
    </row>
    <row r="11" spans="3:38">
      <c r="C11" t="s">
        <v>19</v>
      </c>
      <c r="D11">
        <v>16.931999999999999</v>
      </c>
      <c r="J11">
        <v>38</v>
      </c>
      <c r="M11">
        <v>42</v>
      </c>
    </row>
    <row r="12" spans="3:38">
      <c r="C12" t="s">
        <v>27</v>
      </c>
      <c r="D12">
        <v>66.42</v>
      </c>
      <c r="J12">
        <v>47</v>
      </c>
      <c r="M12">
        <v>35</v>
      </c>
    </row>
    <row r="13" spans="3:38">
      <c r="C13" t="s">
        <v>32</v>
      </c>
      <c r="D13">
        <v>23.92</v>
      </c>
      <c r="J13">
        <v>61</v>
      </c>
      <c r="M13">
        <v>122</v>
      </c>
    </row>
    <row r="14" spans="3:38">
      <c r="C14" t="s">
        <v>25</v>
      </c>
      <c r="D14">
        <v>12.352</v>
      </c>
      <c r="J14">
        <v>58</v>
      </c>
      <c r="M14">
        <v>26</v>
      </c>
    </row>
    <row r="15" spans="3:38">
      <c r="C15" t="s">
        <v>21</v>
      </c>
      <c r="D15">
        <v>15.198</v>
      </c>
      <c r="J15">
        <v>89</v>
      </c>
      <c r="M15">
        <v>34</v>
      </c>
    </row>
    <row r="16" spans="3:38">
      <c r="C16" t="s">
        <v>40</v>
      </c>
      <c r="D16">
        <v>20.404</v>
      </c>
      <c r="J16">
        <v>69</v>
      </c>
      <c r="M16">
        <v>55</v>
      </c>
    </row>
    <row r="17" spans="3:13">
      <c r="C17" t="s">
        <v>37</v>
      </c>
      <c r="D17">
        <v>16.271999999999998</v>
      </c>
      <c r="J17">
        <v>61</v>
      </c>
      <c r="M17">
        <v>57</v>
      </c>
    </row>
    <row r="18" spans="3:13">
      <c r="C18" t="s">
        <v>31</v>
      </c>
      <c r="D18">
        <v>9.4339999999999993</v>
      </c>
      <c r="J18">
        <v>41</v>
      </c>
      <c r="M18">
        <v>99</v>
      </c>
    </row>
    <row r="19" spans="3:13">
      <c r="C19" t="s">
        <v>18</v>
      </c>
      <c r="D19">
        <v>27.5</v>
      </c>
      <c r="J19">
        <v>13</v>
      </c>
      <c r="M19">
        <v>39</v>
      </c>
    </row>
    <row r="20" spans="3:13">
      <c r="C20" t="s">
        <v>33</v>
      </c>
      <c r="D20">
        <v>10.833</v>
      </c>
      <c r="J20">
        <v>53</v>
      </c>
      <c r="M20">
        <v>41</v>
      </c>
    </row>
    <row r="21" spans="3:13">
      <c r="C21" t="s">
        <v>35</v>
      </c>
      <c r="D21">
        <v>16.805</v>
      </c>
      <c r="J21">
        <v>57</v>
      </c>
      <c r="M21">
        <v>32</v>
      </c>
    </row>
    <row r="22" spans="3:13">
      <c r="C22" t="s">
        <v>24</v>
      </c>
      <c r="D22">
        <v>35.667999999999999</v>
      </c>
      <c r="J22">
        <v>37</v>
      </c>
      <c r="M22">
        <v>66</v>
      </c>
    </row>
    <row r="23" spans="3:13">
      <c r="C23" t="s">
        <v>38</v>
      </c>
      <c r="D23">
        <v>9.1129999999999995</v>
      </c>
      <c r="J23">
        <v>65</v>
      </c>
      <c r="M23">
        <v>23</v>
      </c>
    </row>
    <row r="24" spans="3:13">
      <c r="C24" t="s">
        <v>22</v>
      </c>
      <c r="D24">
        <v>17.05</v>
      </c>
      <c r="J24">
        <v>88</v>
      </c>
      <c r="M24">
        <v>59</v>
      </c>
    </row>
    <row r="25" spans="3:13">
      <c r="C25" t="s">
        <v>23</v>
      </c>
      <c r="D25">
        <v>14.358000000000001</v>
      </c>
      <c r="J25">
        <v>39</v>
      </c>
      <c r="M25">
        <v>21</v>
      </c>
    </row>
    <row r="26" spans="3:13">
      <c r="C26" t="s">
        <v>41</v>
      </c>
      <c r="D26">
        <v>3.68</v>
      </c>
      <c r="J26">
        <v>47</v>
      </c>
      <c r="M26">
        <v>37</v>
      </c>
    </row>
    <row r="27" spans="3:13">
      <c r="C27" t="s">
        <v>43</v>
      </c>
      <c r="D27">
        <v>32.256999999999998</v>
      </c>
      <c r="J27">
        <v>48</v>
      </c>
      <c r="M27">
        <v>64</v>
      </c>
    </row>
    <row r="28" spans="3:13">
      <c r="J28">
        <v>23</v>
      </c>
      <c r="M28">
        <v>68</v>
      </c>
    </row>
    <row r="29" spans="3:13">
      <c r="J29">
        <v>43</v>
      </c>
      <c r="M29">
        <v>41</v>
      </c>
    </row>
    <row r="30" spans="3:13">
      <c r="M30">
        <v>32</v>
      </c>
    </row>
    <row r="31" spans="3:13">
      <c r="M31">
        <v>38</v>
      </c>
    </row>
    <row r="32" spans="3:13">
      <c r="M32">
        <v>34</v>
      </c>
    </row>
    <row r="33" spans="13:13">
      <c r="M33">
        <v>56</v>
      </c>
    </row>
  </sheetData>
  <sortState ref="C2:D27">
    <sortCondition ref="C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AP93"/>
  <sheetViews>
    <sheetView tabSelected="1" topLeftCell="R80" workbookViewId="0">
      <selection activeCell="V93" sqref="V93"/>
    </sheetView>
  </sheetViews>
  <sheetFormatPr defaultRowHeight="15.75"/>
  <sheetData>
    <row r="7" spans="10:11">
      <c r="J7" t="s">
        <v>58</v>
      </c>
      <c r="K7">
        <v>20</v>
      </c>
    </row>
    <row r="8" spans="10:11">
      <c r="J8" t="s">
        <v>59</v>
      </c>
      <c r="K8">
        <v>15</v>
      </c>
    </row>
    <row r="9" spans="10:11">
      <c r="J9" t="s">
        <v>46</v>
      </c>
      <c r="K9">
        <v>10</v>
      </c>
    </row>
    <row r="10" spans="10:11">
      <c r="J10" t="s">
        <v>68</v>
      </c>
      <c r="K10">
        <v>25</v>
      </c>
    </row>
    <row r="11" spans="10:11">
      <c r="J11" t="s">
        <v>60</v>
      </c>
      <c r="K11">
        <v>20</v>
      </c>
    </row>
    <row r="12" spans="10:11">
      <c r="J12" t="s">
        <v>45</v>
      </c>
      <c r="K12">
        <v>20</v>
      </c>
    </row>
    <row r="13" spans="10:11">
      <c r="J13" t="s">
        <v>44</v>
      </c>
      <c r="K13">
        <v>15</v>
      </c>
    </row>
    <row r="14" spans="10:11">
      <c r="J14" t="s">
        <v>61</v>
      </c>
      <c r="K14">
        <v>20</v>
      </c>
    </row>
    <row r="15" spans="10:11">
      <c r="J15" t="s">
        <v>62</v>
      </c>
      <c r="K15">
        <v>20</v>
      </c>
    </row>
    <row r="16" spans="10:11">
      <c r="J16" t="s">
        <v>47</v>
      </c>
      <c r="K16">
        <v>20</v>
      </c>
    </row>
    <row r="17" spans="10:11">
      <c r="J17" t="s">
        <v>48</v>
      </c>
      <c r="K17">
        <v>35</v>
      </c>
    </row>
    <row r="18" spans="10:11">
      <c r="J18" t="s">
        <v>63</v>
      </c>
      <c r="K18">
        <v>40</v>
      </c>
    </row>
    <row r="19" spans="10:11">
      <c r="J19" t="s">
        <v>49</v>
      </c>
      <c r="K19">
        <v>10</v>
      </c>
    </row>
    <row r="20" spans="10:11">
      <c r="J20" t="s">
        <v>50</v>
      </c>
      <c r="K20">
        <v>30</v>
      </c>
    </row>
    <row r="21" spans="10:11">
      <c r="J21" t="s">
        <v>51</v>
      </c>
      <c r="K21">
        <v>15</v>
      </c>
    </row>
    <row r="22" spans="10:11">
      <c r="J22" t="s">
        <v>52</v>
      </c>
      <c r="K22">
        <v>20</v>
      </c>
    </row>
    <row r="23" spans="10:11">
      <c r="J23" t="s">
        <v>53</v>
      </c>
      <c r="K23">
        <v>20</v>
      </c>
    </row>
    <row r="24" spans="10:11">
      <c r="J24" t="s">
        <v>64</v>
      </c>
      <c r="K24">
        <v>25</v>
      </c>
    </row>
    <row r="25" spans="10:11">
      <c r="J25" t="s">
        <v>65</v>
      </c>
      <c r="K25">
        <v>20</v>
      </c>
    </row>
    <row r="26" spans="10:11">
      <c r="J26" t="s">
        <v>57</v>
      </c>
      <c r="K26">
        <v>15</v>
      </c>
    </row>
    <row r="27" spans="10:11">
      <c r="J27" t="s">
        <v>56</v>
      </c>
      <c r="K27">
        <v>25</v>
      </c>
    </row>
    <row r="28" spans="10:11">
      <c r="J28" t="s">
        <v>54</v>
      </c>
      <c r="K28">
        <v>15</v>
      </c>
    </row>
    <row r="29" spans="10:11">
      <c r="J29" t="s">
        <v>55</v>
      </c>
      <c r="K29">
        <v>15</v>
      </c>
    </row>
    <row r="30" spans="10:11">
      <c r="J30" t="s">
        <v>66</v>
      </c>
      <c r="K30">
        <v>15</v>
      </c>
    </row>
    <row r="31" spans="10:11">
      <c r="J31" t="s">
        <v>67</v>
      </c>
      <c r="K31">
        <v>15</v>
      </c>
    </row>
    <row r="32" spans="10:11">
      <c r="J32" t="s">
        <v>69</v>
      </c>
      <c r="K32">
        <v>20</v>
      </c>
    </row>
    <row r="33" spans="5:38">
      <c r="E33">
        <v>80</v>
      </c>
      <c r="F33">
        <v>30</v>
      </c>
      <c r="G33">
        <v>30</v>
      </c>
      <c r="H33">
        <v>30</v>
      </c>
      <c r="I33">
        <v>20</v>
      </c>
      <c r="J33">
        <v>20</v>
      </c>
      <c r="K33">
        <v>30</v>
      </c>
      <c r="L33">
        <v>40</v>
      </c>
      <c r="M33">
        <v>20</v>
      </c>
      <c r="N33">
        <v>40</v>
      </c>
      <c r="O33">
        <v>40</v>
      </c>
      <c r="P33">
        <v>80</v>
      </c>
      <c r="Q33">
        <v>20</v>
      </c>
      <c r="R33">
        <v>40</v>
      </c>
      <c r="S33">
        <v>30</v>
      </c>
      <c r="T33">
        <v>50</v>
      </c>
      <c r="U33">
        <v>20</v>
      </c>
      <c r="V33">
        <v>70</v>
      </c>
      <c r="W33">
        <v>30</v>
      </c>
      <c r="X33">
        <v>50</v>
      </c>
      <c r="Y33">
        <v>20</v>
      </c>
      <c r="Z33">
        <v>80</v>
      </c>
      <c r="AA33">
        <v>40</v>
      </c>
      <c r="AB33">
        <v>30</v>
      </c>
      <c r="AC33">
        <v>30</v>
      </c>
      <c r="AD33">
        <v>30</v>
      </c>
    </row>
    <row r="34" spans="5:38">
      <c r="E34">
        <v>12</v>
      </c>
      <c r="F34">
        <v>0</v>
      </c>
      <c r="G34">
        <v>0</v>
      </c>
      <c r="H34">
        <v>0</v>
      </c>
      <c r="I34">
        <v>12</v>
      </c>
      <c r="J34">
        <v>15</v>
      </c>
      <c r="K34">
        <v>0</v>
      </c>
      <c r="L34">
        <v>9</v>
      </c>
      <c r="M34">
        <v>9</v>
      </c>
      <c r="N34">
        <v>15</v>
      </c>
      <c r="O34">
        <v>6</v>
      </c>
      <c r="P34">
        <v>9</v>
      </c>
      <c r="Q34">
        <v>0</v>
      </c>
      <c r="R34">
        <v>24</v>
      </c>
      <c r="S34">
        <v>0</v>
      </c>
      <c r="T34">
        <v>18</v>
      </c>
      <c r="U34">
        <v>9</v>
      </c>
      <c r="V34">
        <v>6</v>
      </c>
      <c r="W34">
        <v>0</v>
      </c>
      <c r="X34">
        <v>18</v>
      </c>
      <c r="Y34">
        <v>15</v>
      </c>
      <c r="Z34">
        <v>0</v>
      </c>
      <c r="AA34">
        <v>6</v>
      </c>
      <c r="AB34">
        <v>6</v>
      </c>
      <c r="AC34">
        <v>6</v>
      </c>
      <c r="AD34">
        <v>3</v>
      </c>
    </row>
    <row r="37" spans="5:38">
      <c r="J37">
        <v>0</v>
      </c>
      <c r="M37">
        <v>0</v>
      </c>
      <c r="N37">
        <v>0</v>
      </c>
      <c r="O37">
        <v>0</v>
      </c>
      <c r="P37">
        <v>0</v>
      </c>
      <c r="Q37">
        <v>10</v>
      </c>
      <c r="R37">
        <v>0</v>
      </c>
      <c r="S37">
        <v>20</v>
      </c>
      <c r="T37">
        <v>0</v>
      </c>
      <c r="U37">
        <v>0</v>
      </c>
      <c r="V37">
        <v>0</v>
      </c>
      <c r="W37">
        <v>0</v>
      </c>
      <c r="X37">
        <v>40</v>
      </c>
      <c r="Y37">
        <v>0</v>
      </c>
      <c r="Z37">
        <v>40</v>
      </c>
      <c r="AA37">
        <v>0</v>
      </c>
      <c r="AB37">
        <v>20</v>
      </c>
      <c r="AC37">
        <v>0</v>
      </c>
      <c r="AD37">
        <v>20</v>
      </c>
      <c r="AE37">
        <v>10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5:38">
      <c r="J38">
        <v>0</v>
      </c>
    </row>
    <row r="39" spans="5:38">
      <c r="J39">
        <v>0</v>
      </c>
    </row>
    <row r="40" spans="5:38">
      <c r="J40">
        <v>0</v>
      </c>
    </row>
    <row r="41" spans="5:38">
      <c r="J41">
        <v>10</v>
      </c>
    </row>
    <row r="42" spans="5:38">
      <c r="J42">
        <v>0</v>
      </c>
    </row>
    <row r="43" spans="5:38">
      <c r="J43">
        <v>20</v>
      </c>
    </row>
    <row r="44" spans="5:38">
      <c r="J44">
        <v>0</v>
      </c>
    </row>
    <row r="45" spans="5:38">
      <c r="J45">
        <v>0</v>
      </c>
    </row>
    <row r="46" spans="5:38">
      <c r="J46">
        <v>0</v>
      </c>
    </row>
    <row r="47" spans="5:38">
      <c r="J47">
        <v>0</v>
      </c>
    </row>
    <row r="48" spans="5:38">
      <c r="J48">
        <v>40</v>
      </c>
    </row>
    <row r="49" spans="10:39">
      <c r="J49">
        <v>0</v>
      </c>
    </row>
    <row r="50" spans="10:39">
      <c r="J50">
        <v>40</v>
      </c>
      <c r="N50">
        <v>6</v>
      </c>
      <c r="O50">
        <v>3</v>
      </c>
      <c r="P50">
        <v>0</v>
      </c>
      <c r="Q50">
        <v>3</v>
      </c>
      <c r="R50">
        <v>0</v>
      </c>
      <c r="S50">
        <v>6</v>
      </c>
      <c r="T50">
        <v>9</v>
      </c>
      <c r="U50">
        <v>3</v>
      </c>
      <c r="V50">
        <v>3</v>
      </c>
      <c r="W50">
        <v>0</v>
      </c>
      <c r="X50">
        <v>15</v>
      </c>
      <c r="Y50">
        <v>12</v>
      </c>
      <c r="Z50">
        <v>0</v>
      </c>
      <c r="AA50">
        <v>24</v>
      </c>
      <c r="AB50">
        <v>6</v>
      </c>
      <c r="AC50">
        <v>9</v>
      </c>
      <c r="AD50">
        <v>24</v>
      </c>
      <c r="AE50">
        <v>6</v>
      </c>
      <c r="AF50">
        <v>0</v>
      </c>
      <c r="AG50">
        <v>3</v>
      </c>
      <c r="AH50">
        <v>15</v>
      </c>
      <c r="AI50">
        <v>0</v>
      </c>
      <c r="AJ50">
        <v>0</v>
      </c>
      <c r="AK50">
        <v>0</v>
      </c>
      <c r="AL50">
        <v>0</v>
      </c>
      <c r="AM50">
        <v>3</v>
      </c>
    </row>
    <row r="51" spans="10:39">
      <c r="J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3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6</v>
      </c>
      <c r="AB51">
        <v>0</v>
      </c>
      <c r="AC51">
        <v>3</v>
      </c>
      <c r="AD51">
        <v>3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</row>
    <row r="52" spans="10:39">
      <c r="J52">
        <v>20</v>
      </c>
    </row>
    <row r="53" spans="10:39">
      <c r="J53">
        <v>0</v>
      </c>
    </row>
    <row r="54" spans="10:39">
      <c r="J54">
        <v>20</v>
      </c>
    </row>
    <row r="55" spans="10:39">
      <c r="J55">
        <v>10</v>
      </c>
    </row>
    <row r="56" spans="10:39">
      <c r="J56">
        <v>0</v>
      </c>
    </row>
    <row r="57" spans="10:39">
      <c r="J57">
        <v>0</v>
      </c>
    </row>
    <row r="58" spans="10:39">
      <c r="J58">
        <v>0</v>
      </c>
    </row>
    <row r="59" spans="10:39">
      <c r="J59">
        <v>0</v>
      </c>
    </row>
    <row r="60" spans="10:39">
      <c r="J60">
        <v>0</v>
      </c>
    </row>
    <row r="61" spans="10:39">
      <c r="J61">
        <v>0</v>
      </c>
    </row>
    <row r="62" spans="10:39">
      <c r="J62">
        <v>0</v>
      </c>
    </row>
    <row r="83" spans="6:42">
      <c r="F83">
        <v>90</v>
      </c>
      <c r="G83">
        <v>90</v>
      </c>
      <c r="H83">
        <v>0</v>
      </c>
      <c r="I83">
        <v>0</v>
      </c>
      <c r="J83">
        <v>0</v>
      </c>
      <c r="K83">
        <v>0</v>
      </c>
      <c r="L83">
        <v>0</v>
      </c>
      <c r="M83">
        <v>90</v>
      </c>
      <c r="N83">
        <v>0</v>
      </c>
      <c r="O83">
        <v>90</v>
      </c>
      <c r="P83">
        <v>100</v>
      </c>
      <c r="Q83">
        <v>0</v>
      </c>
      <c r="R83">
        <v>90</v>
      </c>
      <c r="S83">
        <v>0</v>
      </c>
      <c r="T83">
        <v>0</v>
      </c>
      <c r="U83">
        <v>0</v>
      </c>
      <c r="V83">
        <v>0</v>
      </c>
      <c r="W83">
        <v>90</v>
      </c>
      <c r="X83">
        <v>90</v>
      </c>
      <c r="Y83">
        <v>90</v>
      </c>
      <c r="Z83">
        <v>0</v>
      </c>
      <c r="AA83">
        <v>90</v>
      </c>
      <c r="AB83">
        <v>100</v>
      </c>
      <c r="AC83">
        <v>90</v>
      </c>
      <c r="AD83">
        <v>100</v>
      </c>
      <c r="AE83">
        <v>100</v>
      </c>
    </row>
    <row r="84" spans="6:42">
      <c r="F84">
        <v>10</v>
      </c>
      <c r="G84">
        <v>10</v>
      </c>
      <c r="H84">
        <v>0</v>
      </c>
      <c r="I84">
        <v>0</v>
      </c>
      <c r="J84">
        <v>0</v>
      </c>
      <c r="K84">
        <v>0</v>
      </c>
      <c r="L84">
        <v>0</v>
      </c>
      <c r="M84">
        <v>10</v>
      </c>
      <c r="N84">
        <v>0</v>
      </c>
      <c r="O84">
        <v>10</v>
      </c>
      <c r="P84">
        <v>0</v>
      </c>
      <c r="Q84">
        <v>0</v>
      </c>
      <c r="R84">
        <v>10</v>
      </c>
      <c r="S84">
        <v>0</v>
      </c>
      <c r="T84">
        <v>0</v>
      </c>
      <c r="U84">
        <v>0</v>
      </c>
      <c r="V84">
        <v>0</v>
      </c>
      <c r="W84">
        <v>10</v>
      </c>
      <c r="X84">
        <v>10</v>
      </c>
      <c r="Y84">
        <v>10</v>
      </c>
      <c r="Z84">
        <v>0</v>
      </c>
      <c r="AA84">
        <v>10</v>
      </c>
      <c r="AB84">
        <v>10</v>
      </c>
      <c r="AC84">
        <v>10</v>
      </c>
      <c r="AD84">
        <v>10</v>
      </c>
      <c r="AE84">
        <v>10</v>
      </c>
    </row>
    <row r="87" spans="6:42"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5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5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6:42">
      <c r="Q88">
        <v>10</v>
      </c>
      <c r="R88">
        <v>5</v>
      </c>
      <c r="S88">
        <v>0</v>
      </c>
      <c r="T88">
        <v>5</v>
      </c>
      <c r="U88">
        <v>0</v>
      </c>
      <c r="V88">
        <v>0</v>
      </c>
      <c r="W88">
        <v>0</v>
      </c>
      <c r="X88">
        <v>0</v>
      </c>
      <c r="Y88">
        <v>5</v>
      </c>
      <c r="Z88">
        <v>5</v>
      </c>
      <c r="AA88">
        <v>5</v>
      </c>
      <c r="AB88">
        <v>0</v>
      </c>
      <c r="AC88">
        <v>0</v>
      </c>
      <c r="AD88">
        <v>0</v>
      </c>
      <c r="AE88">
        <v>5</v>
      </c>
      <c r="AF88">
        <v>5</v>
      </c>
      <c r="AG88">
        <v>0</v>
      </c>
      <c r="AH88">
        <v>10</v>
      </c>
      <c r="AI88">
        <v>5</v>
      </c>
      <c r="AJ88">
        <v>5</v>
      </c>
      <c r="AK88">
        <v>5</v>
      </c>
      <c r="AL88">
        <v>5</v>
      </c>
      <c r="AM88">
        <v>5</v>
      </c>
      <c r="AN88">
        <v>5</v>
      </c>
      <c r="AO88">
        <v>5</v>
      </c>
      <c r="AP88">
        <v>0</v>
      </c>
    </row>
    <row r="92" spans="6:42">
      <c r="H92">
        <v>30</v>
      </c>
      <c r="I92">
        <v>10</v>
      </c>
      <c r="J92">
        <v>10</v>
      </c>
      <c r="K92">
        <v>10</v>
      </c>
      <c r="L92">
        <v>10</v>
      </c>
      <c r="M92">
        <v>10</v>
      </c>
      <c r="N92">
        <v>10</v>
      </c>
      <c r="O92">
        <v>20</v>
      </c>
      <c r="P92">
        <v>10</v>
      </c>
      <c r="Q92">
        <v>20</v>
      </c>
      <c r="R92">
        <v>20</v>
      </c>
      <c r="S92">
        <v>20</v>
      </c>
      <c r="T92">
        <v>10</v>
      </c>
      <c r="U92">
        <v>20</v>
      </c>
      <c r="V92">
        <v>10</v>
      </c>
      <c r="W92">
        <v>20</v>
      </c>
      <c r="X92">
        <v>10</v>
      </c>
      <c r="Y92">
        <v>30</v>
      </c>
      <c r="Z92">
        <v>10</v>
      </c>
      <c r="AA92">
        <v>20</v>
      </c>
      <c r="AB92">
        <v>10</v>
      </c>
      <c r="AC92">
        <v>20</v>
      </c>
      <c r="AD92">
        <v>20</v>
      </c>
      <c r="AE92">
        <v>10</v>
      </c>
      <c r="AF92">
        <v>10</v>
      </c>
      <c r="AG92">
        <v>10</v>
      </c>
    </row>
    <row r="93" spans="6:42">
      <c r="H93">
        <v>30</v>
      </c>
      <c r="I93">
        <v>10</v>
      </c>
      <c r="J93">
        <v>10</v>
      </c>
      <c r="K93">
        <v>10</v>
      </c>
      <c r="L93">
        <v>10</v>
      </c>
      <c r="M93">
        <v>10</v>
      </c>
      <c r="N93">
        <v>10</v>
      </c>
      <c r="O93">
        <v>20</v>
      </c>
      <c r="P93">
        <v>10</v>
      </c>
      <c r="Q93">
        <v>20</v>
      </c>
      <c r="R93">
        <v>20</v>
      </c>
      <c r="S93">
        <v>20</v>
      </c>
      <c r="T93">
        <v>10</v>
      </c>
      <c r="U93">
        <v>20</v>
      </c>
      <c r="V93">
        <v>10</v>
      </c>
      <c r="W93">
        <v>20</v>
      </c>
      <c r="X93">
        <v>10</v>
      </c>
      <c r="Y93">
        <v>30</v>
      </c>
      <c r="Z93">
        <v>10</v>
      </c>
      <c r="AA93">
        <v>20</v>
      </c>
      <c r="AB93">
        <v>10</v>
      </c>
      <c r="AC93">
        <v>20</v>
      </c>
      <c r="AD93">
        <v>20</v>
      </c>
      <c r="AE93">
        <v>10</v>
      </c>
      <c r="AF93">
        <v>10</v>
      </c>
      <c r="AG93">
        <v>10</v>
      </c>
    </row>
  </sheetData>
  <sortState ref="J7:K32">
    <sortCondition ref="J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Sheet3</vt:lpstr>
      <vt:lpstr>Sheet2</vt:lpstr>
      <vt:lpstr>Sheet4</vt:lpstr>
      <vt:lpstr>Sheet1 (2)</vt:lpstr>
      <vt:lpstr>Sheet1 (3)</vt:lpstr>
      <vt:lpstr>Sheet5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2017-06-14T16:30:43Z</dcterms:created>
  <dcterms:modified xsi:type="dcterms:W3CDTF">2017-06-16T10:15:34Z</dcterms:modified>
</cp:coreProperties>
</file>