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8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<sst xmlns="http://schemas.openxmlformats.org/spreadsheetml/2006/main" count="137" uniqueCount="73">
  <si>
    <t>Emp Code</t>
  </si>
  <si>
    <t>Employee Name</t>
  </si>
  <si>
    <t>Address</t>
  </si>
  <si>
    <t>City</t>
  </si>
  <si>
    <t>Region</t>
  </si>
  <si>
    <t>Department</t>
  </si>
  <si>
    <t>Gender</t>
  </si>
  <si>
    <t>DOB</t>
  </si>
  <si>
    <t>DOJ</t>
  </si>
  <si>
    <t>Basic</t>
  </si>
  <si>
    <t>EMPLOYEE CODE</t>
  </si>
  <si>
    <t>MATCH CODE</t>
  </si>
  <si>
    <t>AGE</t>
  </si>
  <si>
    <t>ROUND</t>
  </si>
  <si>
    <t>ROUND UP</t>
  </si>
  <si>
    <t>SALARY</t>
  </si>
  <si>
    <t>SALARY PER SEC</t>
  </si>
  <si>
    <t>Amit Kumar</t>
  </si>
  <si>
    <t>Andheri (W)</t>
  </si>
  <si>
    <t>mumbai</t>
  </si>
  <si>
    <t>W</t>
  </si>
  <si>
    <t>Marketing</t>
  </si>
  <si>
    <t>Male</t>
  </si>
  <si>
    <t>Anjali Thakur</t>
  </si>
  <si>
    <t>Govindpuri</t>
  </si>
  <si>
    <t>Delhi</t>
  </si>
  <si>
    <t>N</t>
  </si>
  <si>
    <t>Accounts</t>
  </si>
  <si>
    <t>Female</t>
  </si>
  <si>
    <t>Priya Agarwal</t>
  </si>
  <si>
    <t>Sector 9</t>
  </si>
  <si>
    <t>Noida</t>
  </si>
  <si>
    <t>R Vasu</t>
  </si>
  <si>
    <t>Egmore</t>
  </si>
  <si>
    <t>Chennai</t>
  </si>
  <si>
    <t>S</t>
  </si>
  <si>
    <t>R&amp;D</t>
  </si>
  <si>
    <t>Sanjay Gupta</t>
  </si>
  <si>
    <t>G K - II</t>
  </si>
  <si>
    <t>Training</t>
  </si>
  <si>
    <t>Jharna Biswal</t>
  </si>
  <si>
    <t>Link Road</t>
  </si>
  <si>
    <t>Cuttack</t>
  </si>
  <si>
    <t>E</t>
  </si>
  <si>
    <t>Prakash Dutta</t>
  </si>
  <si>
    <t>Elgin Road</t>
  </si>
  <si>
    <t>Kolkata</t>
  </si>
  <si>
    <t>Manisha Guha</t>
  </si>
  <si>
    <t>Alipore</t>
  </si>
  <si>
    <t>Arjun Jain</t>
  </si>
  <si>
    <t>MG Road</t>
  </si>
  <si>
    <t>Mumbai</t>
  </si>
  <si>
    <t>Arjun Kapoor</t>
  </si>
  <si>
    <t>Bangalore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</si>
  <si>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</si>
  <si>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</si>
  <si>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</si>
  <si>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</si>
  <si>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</si>
  <si>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</si>
  <si>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</si>
  <si>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</si>
  <si>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</si>
  <si>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Sukanya Reddy</t>
  </si>
  <si>
    <t>Satish Puri</t>
  </si>
  <si>
    <t>Bandra</t>
  </si>
  <si>
    <t>Operation</t>
  </si>
  <si>
    <t>Anjum Chopra</t>
  </si>
  <si>
    <t>Worli</t>
  </si>
  <si>
    <t>Akram Khan</t>
  </si>
  <si>
    <t>Pune</t>
  </si>
  <si>
    <t>Manish Grover</t>
  </si>
  <si>
    <t>L L R Road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</si>
</sst>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sz val="11"/>
      <color indexed="8"/>
      <name val="Calibri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180" fontId="2" fillId="0" borderId="3" xfId="0" applyNumberFormat="1" applyFont="1" applyBorder="1"/>
    <xf numFmtId="0" fontId="1" fillId="2" borderId="0" xfId="0" applyFont="1" applyFill="1" applyBorder="1"/>
    <xf numFmtId="0" fontId="3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P2" sqref="P2"/>
    </sheetView>
  </sheetViews>
  <sheetFormatPr defaultColWidth="9" defaultRowHeight="14.4"/>
  <cols>
    <col min="2" max="2" width="14.8888888888889" customWidth="1"/>
    <col min="3" max="3" width="10.5555555555556" customWidth="1"/>
    <col min="4" max="4" width="9.77777777777778" customWidth="1"/>
    <col min="8" max="9" width="10.5555555555556" customWidth="1"/>
    <col min="11" max="11" width="15.6666666666667" customWidth="1"/>
    <col min="12" max="12" width="13.8888888888889" customWidth="1"/>
    <col min="15" max="15" width="10.3333333333333" customWidth="1"/>
    <col min="17" max="17" width="14.6666666666667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</row>
    <row r="2" spans="1:17">
      <c r="A2" s="3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4">
        <v>34629</v>
      </c>
      <c r="I2" s="4">
        <v>44035</v>
      </c>
      <c r="J2" s="3">
        <v>8000</v>
      </c>
      <c r="K2" t="str">
        <f>CONCATENATE(LEFT(B2),LEFT(C2),LEFT(D2),LEFT(E2),LEFT(F2),LEFT(G2),LEFT(A2))</f>
        <v>AAmWMM1</v>
      </c>
      <c r="L2" t="b">
        <f t="array" ref="L2:L21">EXACT(K2,K2:K21)</f>
        <v>1</v>
      </c>
      <c r="M2">
        <f>YEARFRAC(H2,1/15/2024)</f>
        <v>94.8111111111111</v>
      </c>
      <c r="N2">
        <f>ROUND(M2,2)</f>
        <v>94.81</v>
      </c>
      <c r="O2">
        <f>ROUNDUP(M2,2)</f>
        <v>94.82</v>
      </c>
      <c r="P2">
        <f>J2*12+J2*0.1</f>
        <v>96800</v>
      </c>
      <c r="Q2">
        <f>P2/365/24/60/60</f>
        <v>0.00306950786402841</v>
      </c>
    </row>
    <row r="3" spans="1:17">
      <c r="A3" s="3">
        <v>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4">
        <v>31742</v>
      </c>
      <c r="I3" s="4">
        <v>44302</v>
      </c>
      <c r="J3" s="3">
        <v>8750</v>
      </c>
      <c r="K3" t="str">
        <f t="shared" ref="K3:K21" si="0">CONCATENATE(LEFT(B3),LEFT(C3),LEFT(D3),LEFT(E3),LEFT(F3),LEFT(G3),LEFT(A3))</f>
        <v>AGDNAF2</v>
      </c>
      <c r="L3" t="b">
        <v>0</v>
      </c>
      <c r="M3">
        <f t="shared" ref="M3:M21" si="1">YEARFRAC(H3,1/15/2024)</f>
        <v>86.9055555555556</v>
      </c>
      <c r="N3">
        <f t="shared" ref="N3:N21" si="2">ROUND(M3,2)</f>
        <v>86.91</v>
      </c>
      <c r="O3">
        <f t="shared" ref="O3:O21" si="3">ROUNDUP(M3,2)</f>
        <v>86.91</v>
      </c>
      <c r="P3">
        <f t="shared" ref="P3:P21" si="4">J3*12+J3*0.1</f>
        <v>105875</v>
      </c>
      <c r="Q3">
        <f t="shared" ref="Q3:Q21" si="5">P3/365/24/60/60</f>
        <v>0.00335727422628108</v>
      </c>
    </row>
    <row r="4" spans="1:17">
      <c r="A4" s="3">
        <v>3</v>
      </c>
      <c r="B4" s="3" t="s">
        <v>29</v>
      </c>
      <c r="C4" s="3" t="s">
        <v>30</v>
      </c>
      <c r="D4" s="3" t="s">
        <v>31</v>
      </c>
      <c r="E4" s="3" t="s">
        <v>26</v>
      </c>
      <c r="F4" s="3" t="s">
        <v>27</v>
      </c>
      <c r="G4" s="3" t="s">
        <v>28</v>
      </c>
      <c r="H4" s="4">
        <v>30639</v>
      </c>
      <c r="I4" s="4">
        <v>44406</v>
      </c>
      <c r="J4" s="3">
        <v>13000</v>
      </c>
      <c r="K4" t="str">
        <f t="shared" si="0"/>
        <v>PSNNAF3</v>
      </c>
      <c r="L4" t="b">
        <v>0</v>
      </c>
      <c r="M4">
        <f t="shared" si="1"/>
        <v>83.8861111111111</v>
      </c>
      <c r="N4">
        <f t="shared" si="2"/>
        <v>83.89</v>
      </c>
      <c r="O4">
        <f t="shared" si="3"/>
        <v>83.89</v>
      </c>
      <c r="P4">
        <f t="shared" si="4"/>
        <v>157300</v>
      </c>
      <c r="Q4">
        <f t="shared" si="5"/>
        <v>0.00498795027904617</v>
      </c>
    </row>
    <row r="5" spans="1:17">
      <c r="A5" s="3">
        <v>4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22</v>
      </c>
      <c r="H5" s="4">
        <v>37267</v>
      </c>
      <c r="I5" s="4">
        <v>44152</v>
      </c>
      <c r="J5" s="3">
        <v>10500</v>
      </c>
      <c r="K5" t="str">
        <f t="shared" si="0"/>
        <v>RECSRM4</v>
      </c>
      <c r="L5" t="b">
        <v>0</v>
      </c>
      <c r="M5">
        <f t="shared" si="1"/>
        <v>102.030555555556</v>
      </c>
      <c r="N5">
        <f t="shared" si="2"/>
        <v>102.03</v>
      </c>
      <c r="O5">
        <f t="shared" si="3"/>
        <v>102.04</v>
      </c>
      <c r="P5">
        <f t="shared" si="4"/>
        <v>127050</v>
      </c>
      <c r="Q5">
        <f t="shared" si="5"/>
        <v>0.00402872907153729</v>
      </c>
    </row>
    <row r="6" spans="1:17">
      <c r="A6" s="3">
        <v>5</v>
      </c>
      <c r="B6" s="3" t="s">
        <v>37</v>
      </c>
      <c r="C6" s="3" t="s">
        <v>38</v>
      </c>
      <c r="D6" s="3" t="s">
        <v>25</v>
      </c>
      <c r="E6" s="3" t="s">
        <v>26</v>
      </c>
      <c r="F6" s="3" t="s">
        <v>39</v>
      </c>
      <c r="G6" s="3" t="s">
        <v>22</v>
      </c>
      <c r="H6" s="4">
        <v>35639</v>
      </c>
      <c r="I6" s="4">
        <v>44188</v>
      </c>
      <c r="J6" s="3">
        <v>16250</v>
      </c>
      <c r="K6" t="str">
        <f t="shared" si="0"/>
        <v>SGDNTM5</v>
      </c>
      <c r="L6" t="b">
        <v>0</v>
      </c>
      <c r="M6">
        <f t="shared" si="1"/>
        <v>97.5777777777778</v>
      </c>
      <c r="N6">
        <f t="shared" si="2"/>
        <v>97.58</v>
      </c>
      <c r="O6">
        <f t="shared" si="3"/>
        <v>97.58</v>
      </c>
      <c r="P6">
        <f t="shared" si="4"/>
        <v>196625</v>
      </c>
      <c r="Q6">
        <f t="shared" si="5"/>
        <v>0.00623493784880771</v>
      </c>
    </row>
    <row r="7" spans="1:17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27</v>
      </c>
      <c r="G7" s="3" t="s">
        <v>28</v>
      </c>
      <c r="H7" s="4">
        <v>31028</v>
      </c>
      <c r="I7" s="4">
        <v>44192</v>
      </c>
      <c r="J7" s="3">
        <v>6400</v>
      </c>
      <c r="K7" t="str">
        <f t="shared" si="0"/>
        <v>JLCEAF6</v>
      </c>
      <c r="L7" t="b">
        <v>0</v>
      </c>
      <c r="M7">
        <f t="shared" si="1"/>
        <v>84.95</v>
      </c>
      <c r="N7">
        <f t="shared" si="2"/>
        <v>84.95</v>
      </c>
      <c r="O7">
        <f t="shared" si="3"/>
        <v>84.95</v>
      </c>
      <c r="P7">
        <f t="shared" si="4"/>
        <v>77440</v>
      </c>
      <c r="Q7">
        <f t="shared" si="5"/>
        <v>0.00245560629122273</v>
      </c>
    </row>
    <row r="8" spans="1:17">
      <c r="A8" s="3">
        <v>7</v>
      </c>
      <c r="B8" s="3" t="s">
        <v>44</v>
      </c>
      <c r="C8" s="3" t="s">
        <v>45</v>
      </c>
      <c r="D8" s="3" t="s">
        <v>46</v>
      </c>
      <c r="E8" s="3" t="s">
        <v>43</v>
      </c>
      <c r="F8" s="3" t="s">
        <v>21</v>
      </c>
      <c r="G8" s="3" t="s">
        <v>22</v>
      </c>
      <c r="H8" s="4">
        <v>36236</v>
      </c>
      <c r="I8" s="4">
        <v>44685</v>
      </c>
      <c r="J8" s="3">
        <v>4500</v>
      </c>
      <c r="K8" t="str">
        <f t="shared" si="0"/>
        <v>PEKEMM7</v>
      </c>
      <c r="L8" t="b">
        <v>0</v>
      </c>
      <c r="M8">
        <f t="shared" si="1"/>
        <v>99.2138888888889</v>
      </c>
      <c r="N8">
        <f t="shared" si="2"/>
        <v>99.21</v>
      </c>
      <c r="O8">
        <f t="shared" si="3"/>
        <v>99.22</v>
      </c>
      <c r="P8">
        <f t="shared" si="4"/>
        <v>54450</v>
      </c>
      <c r="Q8">
        <f t="shared" si="5"/>
        <v>0.00172659817351598</v>
      </c>
    </row>
    <row r="9" spans="1:17">
      <c r="A9" s="3">
        <v>8</v>
      </c>
      <c r="B9" s="3" t="s">
        <v>47</v>
      </c>
      <c r="C9" s="3" t="s">
        <v>48</v>
      </c>
      <c r="D9" s="3" t="s">
        <v>46</v>
      </c>
      <c r="E9" s="3" t="s">
        <v>43</v>
      </c>
      <c r="F9" s="3" t="s">
        <v>36</v>
      </c>
      <c r="G9" s="3" t="s">
        <v>28</v>
      </c>
      <c r="H9" s="4">
        <v>33024</v>
      </c>
      <c r="I9" s="4">
        <v>45245</v>
      </c>
      <c r="J9" s="3">
        <v>6275</v>
      </c>
      <c r="K9" t="str">
        <f t="shared" si="0"/>
        <v>MAKERF8</v>
      </c>
      <c r="L9" t="b">
        <v>0</v>
      </c>
      <c r="M9">
        <f t="shared" si="1"/>
        <v>90.4194444444445</v>
      </c>
      <c r="N9">
        <f t="shared" si="2"/>
        <v>90.42</v>
      </c>
      <c r="O9">
        <f t="shared" si="3"/>
        <v>90.42</v>
      </c>
      <c r="P9">
        <f t="shared" si="4"/>
        <v>75927.5</v>
      </c>
      <c r="Q9">
        <f t="shared" si="5"/>
        <v>0.00240764523084729</v>
      </c>
    </row>
    <row r="10" spans="1:17">
      <c r="A10" s="3">
        <v>9</v>
      </c>
      <c r="B10" s="3" t="s">
        <v>49</v>
      </c>
      <c r="C10" s="3" t="s">
        <v>50</v>
      </c>
      <c r="D10" s="3" t="s">
        <v>51</v>
      </c>
      <c r="E10" s="3" t="s">
        <v>20</v>
      </c>
      <c r="F10" s="3" t="s">
        <v>39</v>
      </c>
      <c r="G10" s="3" t="s">
        <v>22</v>
      </c>
      <c r="H10" s="4">
        <v>31399</v>
      </c>
      <c r="I10" s="4">
        <v>44573</v>
      </c>
      <c r="J10" s="3">
        <v>6250</v>
      </c>
      <c r="K10" t="str">
        <f t="shared" si="0"/>
        <v>AMMWTM9</v>
      </c>
      <c r="L10" t="b">
        <v>0</v>
      </c>
      <c r="M10">
        <f t="shared" si="1"/>
        <v>85.9666666666667</v>
      </c>
      <c r="N10">
        <f t="shared" si="2"/>
        <v>85.97</v>
      </c>
      <c r="O10">
        <f t="shared" si="3"/>
        <v>85.97</v>
      </c>
      <c r="P10">
        <f t="shared" si="4"/>
        <v>75625</v>
      </c>
      <c r="Q10">
        <f t="shared" si="5"/>
        <v>0.0023980530187722</v>
      </c>
    </row>
    <row r="11" spans="1:17">
      <c r="A11" s="3">
        <v>10</v>
      </c>
      <c r="B11" s="3" t="s">
        <v>52</v>
      </c>
      <c r="C11" s="3" t="s">
        <v>45</v>
      </c>
      <c r="D11" s="3" t="s">
        <v>53</v>
      </c>
      <c r="E11" s="3" t="s">
        <v>35</v>
      </c>
      <c r="F11" s="3" t="s">
        <v>27</v>
      </c>
      <c r="G11" s="3" t="s">
        <v>22</v>
      </c>
      <c r="H11" s="4">
        <v>30218</v>
      </c>
      <c r="I11" s="4">
        <v>44230</v>
      </c>
      <c r="J11" s="3">
        <v>6250</v>
      </c>
      <c r="K11" t="str">
        <f t="shared" si="0"/>
        <v>AEBSAM1</v>
      </c>
      <c r="L11" t="b">
        <v>0</v>
      </c>
      <c r="M11">
        <f t="shared" si="1"/>
        <v>82.7333333333333</v>
      </c>
      <c r="N11">
        <f t="shared" si="2"/>
        <v>82.73</v>
      </c>
      <c r="O11">
        <f t="shared" si="3"/>
        <v>82.74</v>
      </c>
      <c r="P11">
        <f t="shared" si="4"/>
        <v>75625</v>
      </c>
      <c r="Q11">
        <f t="shared" si="5"/>
        <v>0.0023980530187722</v>
      </c>
    </row>
    <row r="12" spans="1:17">
      <c r="A12" s="3">
        <v>11</v>
      </c>
      <c r="B12" s="3" t="s">
        <v>54</v>
      </c>
      <c r="C12" s="3" t="s">
        <v>55</v>
      </c>
      <c r="D12" s="3" t="s">
        <v>53</v>
      </c>
      <c r="E12" s="3" t="s">
        <v>35</v>
      </c>
      <c r="F12" s="3" t="s">
        <v>21</v>
      </c>
      <c r="G12" s="3" t="s">
        <v>22</v>
      </c>
      <c r="H12" s="4">
        <v>36994</v>
      </c>
      <c r="I12" s="4">
        <v>44026</v>
      </c>
      <c r="J12" s="3">
        <v>10750</v>
      </c>
      <c r="K12" t="str">
        <f t="shared" si="0"/>
        <v>AJBSMM1</v>
      </c>
      <c r="L12" t="b">
        <v>0</v>
      </c>
      <c r="M12">
        <f t="shared" si="1"/>
        <v>101.286111111111</v>
      </c>
      <c r="N12">
        <f t="shared" si="2"/>
        <v>101.29</v>
      </c>
      <c r="O12">
        <f t="shared" si="3"/>
        <v>101.29</v>
      </c>
      <c r="P12">
        <f t="shared" si="4"/>
        <v>130075</v>
      </c>
      <c r="Q12">
        <f t="shared" si="5"/>
        <v>0.00412465119228818</v>
      </c>
    </row>
    <row r="13" spans="1:17">
      <c r="A13" s="3">
        <v>12</v>
      </c>
      <c r="B13" s="3" t="s">
        <v>56</v>
      </c>
      <c r="C13" s="3" t="s">
        <v>57</v>
      </c>
      <c r="D13" s="3" t="s">
        <v>58</v>
      </c>
      <c r="E13" s="3" t="s">
        <v>35</v>
      </c>
      <c r="F13" s="3" t="s">
        <v>36</v>
      </c>
      <c r="G13" s="3" t="s">
        <v>22</v>
      </c>
      <c r="H13" s="4">
        <v>35763</v>
      </c>
      <c r="I13" s="4">
        <v>45093</v>
      </c>
      <c r="J13" s="3">
        <v>10000</v>
      </c>
      <c r="K13" t="str">
        <f t="shared" si="0"/>
        <v>SMMSRM1</v>
      </c>
      <c r="L13" t="b">
        <v>0</v>
      </c>
      <c r="M13">
        <f t="shared" si="1"/>
        <v>97.9138888888889</v>
      </c>
      <c r="N13">
        <f t="shared" si="2"/>
        <v>97.91</v>
      </c>
      <c r="O13">
        <f t="shared" si="3"/>
        <v>97.92</v>
      </c>
      <c r="P13">
        <f t="shared" si="4"/>
        <v>121000</v>
      </c>
      <c r="Q13">
        <f t="shared" si="5"/>
        <v>0.00383688483003552</v>
      </c>
    </row>
    <row r="14" spans="1:17">
      <c r="A14" s="3">
        <v>13</v>
      </c>
      <c r="B14" s="3" t="s">
        <v>59</v>
      </c>
      <c r="C14" s="3" t="s">
        <v>24</v>
      </c>
      <c r="D14" s="3" t="s">
        <v>60</v>
      </c>
      <c r="E14" s="3" t="s">
        <v>35</v>
      </c>
      <c r="F14" s="3" t="s">
        <v>39</v>
      </c>
      <c r="G14" s="3" t="s">
        <v>22</v>
      </c>
      <c r="H14" s="4">
        <v>35757</v>
      </c>
      <c r="I14" s="4">
        <v>44238</v>
      </c>
      <c r="J14" s="3">
        <v>16250</v>
      </c>
      <c r="K14" t="str">
        <f t="shared" si="0"/>
        <v>AGMSTM1</v>
      </c>
      <c r="L14" t="b">
        <v>0</v>
      </c>
      <c r="M14">
        <f t="shared" si="1"/>
        <v>97.8972222222222</v>
      </c>
      <c r="N14">
        <f t="shared" si="2"/>
        <v>97.9</v>
      </c>
      <c r="O14">
        <f t="shared" si="3"/>
        <v>97.9</v>
      </c>
      <c r="P14">
        <f t="shared" si="4"/>
        <v>196625</v>
      </c>
      <c r="Q14">
        <f t="shared" si="5"/>
        <v>0.00623493784880771</v>
      </c>
    </row>
    <row r="15" spans="1:17">
      <c r="A15" s="3">
        <v>14</v>
      </c>
      <c r="B15" s="3" t="s">
        <v>61</v>
      </c>
      <c r="C15" s="3" t="s">
        <v>30</v>
      </c>
      <c r="D15" s="3" t="s">
        <v>58</v>
      </c>
      <c r="E15" s="3" t="s">
        <v>35</v>
      </c>
      <c r="F15" s="3" t="s">
        <v>27</v>
      </c>
      <c r="G15" s="3" t="s">
        <v>28</v>
      </c>
      <c r="H15" s="4">
        <v>37371</v>
      </c>
      <c r="I15" s="4">
        <v>43838</v>
      </c>
      <c r="J15" s="3">
        <v>6400</v>
      </c>
      <c r="K15" t="str">
        <f t="shared" si="0"/>
        <v>ASMSAF1</v>
      </c>
      <c r="L15" t="b">
        <v>0</v>
      </c>
      <c r="M15">
        <f t="shared" si="1"/>
        <v>102.319444444444</v>
      </c>
      <c r="N15">
        <f t="shared" si="2"/>
        <v>102.32</v>
      </c>
      <c r="O15">
        <f t="shared" si="3"/>
        <v>102.32</v>
      </c>
      <c r="P15">
        <f t="shared" si="4"/>
        <v>77440</v>
      </c>
      <c r="Q15">
        <f t="shared" si="5"/>
        <v>0.00245560629122273</v>
      </c>
    </row>
    <row r="16" spans="1:17">
      <c r="A16" s="3">
        <v>15</v>
      </c>
      <c r="B16" s="3" t="s">
        <v>62</v>
      </c>
      <c r="C16" s="3" t="s">
        <v>50</v>
      </c>
      <c r="D16" s="3" t="s">
        <v>25</v>
      </c>
      <c r="E16" s="3" t="s">
        <v>26</v>
      </c>
      <c r="F16" s="3" t="s">
        <v>21</v>
      </c>
      <c r="G16" s="3" t="s">
        <v>22</v>
      </c>
      <c r="H16" s="4">
        <v>34292</v>
      </c>
      <c r="I16" s="4">
        <v>44807</v>
      </c>
      <c r="J16" s="3">
        <v>4500</v>
      </c>
      <c r="K16" t="str">
        <f t="shared" si="0"/>
        <v>PMDNMM1</v>
      </c>
      <c r="L16" t="b">
        <v>0</v>
      </c>
      <c r="M16">
        <f t="shared" si="1"/>
        <v>93.8861111111111</v>
      </c>
      <c r="N16">
        <f t="shared" si="2"/>
        <v>93.89</v>
      </c>
      <c r="O16">
        <f t="shared" si="3"/>
        <v>93.89</v>
      </c>
      <c r="P16">
        <f t="shared" si="4"/>
        <v>54450</v>
      </c>
      <c r="Q16">
        <f t="shared" si="5"/>
        <v>0.00172659817351598</v>
      </c>
    </row>
    <row r="17" spans="1:17">
      <c r="A17" s="3">
        <v>16</v>
      </c>
      <c r="B17" s="3" t="s">
        <v>63</v>
      </c>
      <c r="C17" s="3" t="s">
        <v>48</v>
      </c>
      <c r="D17" s="3" t="s">
        <v>58</v>
      </c>
      <c r="E17" s="3" t="s">
        <v>35</v>
      </c>
      <c r="F17" s="3" t="s">
        <v>36</v>
      </c>
      <c r="G17" s="3" t="s">
        <v>28</v>
      </c>
      <c r="H17" s="4">
        <v>31115</v>
      </c>
      <c r="I17" s="4">
        <v>43960</v>
      </c>
      <c r="J17" s="3">
        <v>6275</v>
      </c>
      <c r="K17" t="str">
        <f t="shared" si="0"/>
        <v>SAMSRF1</v>
      </c>
      <c r="L17" t="b">
        <v>0</v>
      </c>
      <c r="M17">
        <f t="shared" si="1"/>
        <v>85.1916666666667</v>
      </c>
      <c r="N17">
        <f t="shared" si="2"/>
        <v>85.19</v>
      </c>
      <c r="O17">
        <f t="shared" si="3"/>
        <v>85.2</v>
      </c>
      <c r="P17">
        <f t="shared" si="4"/>
        <v>75927.5</v>
      </c>
      <c r="Q17">
        <f t="shared" si="5"/>
        <v>0.00240764523084729</v>
      </c>
    </row>
    <row r="18" spans="1:17">
      <c r="A18" s="3">
        <v>17</v>
      </c>
      <c r="B18" s="3" t="s">
        <v>64</v>
      </c>
      <c r="C18" s="3" t="s">
        <v>65</v>
      </c>
      <c r="D18" s="3" t="s">
        <v>19</v>
      </c>
      <c r="E18" s="3" t="s">
        <v>20</v>
      </c>
      <c r="F18" s="3" t="s">
        <v>66</v>
      </c>
      <c r="G18" s="3" t="s">
        <v>22</v>
      </c>
      <c r="H18" s="4">
        <v>30020</v>
      </c>
      <c r="I18" s="4">
        <v>44918</v>
      </c>
      <c r="J18" s="3">
        <v>6250</v>
      </c>
      <c r="K18" t="str">
        <f t="shared" si="0"/>
        <v>SBmWOM1</v>
      </c>
      <c r="L18" t="b">
        <v>0</v>
      </c>
      <c r="M18">
        <f t="shared" si="1"/>
        <v>82.1944444444444</v>
      </c>
      <c r="N18">
        <f t="shared" si="2"/>
        <v>82.19</v>
      </c>
      <c r="O18">
        <f t="shared" si="3"/>
        <v>82.2</v>
      </c>
      <c r="P18">
        <f t="shared" si="4"/>
        <v>75625</v>
      </c>
      <c r="Q18">
        <f t="shared" si="5"/>
        <v>0.0023980530187722</v>
      </c>
    </row>
    <row r="19" spans="1:17">
      <c r="A19" s="3">
        <v>18</v>
      </c>
      <c r="B19" s="3" t="s">
        <v>67</v>
      </c>
      <c r="C19" s="3" t="s">
        <v>68</v>
      </c>
      <c r="D19" s="3" t="s">
        <v>51</v>
      </c>
      <c r="E19" s="3" t="s">
        <v>20</v>
      </c>
      <c r="F19" s="3" t="s">
        <v>36</v>
      </c>
      <c r="G19" s="3" t="s">
        <v>28</v>
      </c>
      <c r="H19" s="4">
        <v>30815</v>
      </c>
      <c r="I19" s="4">
        <v>44972</v>
      </c>
      <c r="J19" s="3">
        <v>8750</v>
      </c>
      <c r="K19" t="str">
        <f t="shared" si="0"/>
        <v>AWMWRF1</v>
      </c>
      <c r="L19" t="b">
        <v>0</v>
      </c>
      <c r="M19">
        <f t="shared" si="1"/>
        <v>84.3694444444444</v>
      </c>
      <c r="N19">
        <f t="shared" si="2"/>
        <v>84.37</v>
      </c>
      <c r="O19">
        <f t="shared" si="3"/>
        <v>84.37</v>
      </c>
      <c r="P19">
        <f t="shared" si="4"/>
        <v>105875</v>
      </c>
      <c r="Q19">
        <f t="shared" si="5"/>
        <v>0.00335727422628108</v>
      </c>
    </row>
    <row r="20" spans="1:17">
      <c r="A20" s="3">
        <v>19</v>
      </c>
      <c r="B20" s="3" t="s">
        <v>69</v>
      </c>
      <c r="C20" s="3" t="s">
        <v>50</v>
      </c>
      <c r="D20" s="3" t="s">
        <v>70</v>
      </c>
      <c r="E20" s="3" t="s">
        <v>20</v>
      </c>
      <c r="F20" s="3" t="s">
        <v>66</v>
      </c>
      <c r="G20" s="3" t="s">
        <v>28</v>
      </c>
      <c r="H20" s="4">
        <v>32607</v>
      </c>
      <c r="I20" s="4">
        <v>44898</v>
      </c>
      <c r="J20" s="3">
        <v>11250</v>
      </c>
      <c r="K20" t="str">
        <f t="shared" si="0"/>
        <v>AMPWOF1</v>
      </c>
      <c r="L20" t="b">
        <v>0</v>
      </c>
      <c r="M20">
        <f t="shared" si="1"/>
        <v>89.275</v>
      </c>
      <c r="N20">
        <f t="shared" si="2"/>
        <v>89.28</v>
      </c>
      <c r="O20">
        <f t="shared" si="3"/>
        <v>89.28</v>
      </c>
      <c r="P20">
        <f t="shared" si="4"/>
        <v>136125</v>
      </c>
      <c r="Q20">
        <f t="shared" si="5"/>
        <v>0.00431649543378995</v>
      </c>
    </row>
    <row r="21" spans="1:17">
      <c r="A21" s="3">
        <v>20</v>
      </c>
      <c r="B21" s="3" t="s">
        <v>71</v>
      </c>
      <c r="C21" s="3" t="s">
        <v>72</v>
      </c>
      <c r="D21" s="3" t="s">
        <v>31</v>
      </c>
      <c r="E21" s="3" t="s">
        <v>26</v>
      </c>
      <c r="F21" s="3" t="s">
        <v>39</v>
      </c>
      <c r="G21" s="3" t="s">
        <v>22</v>
      </c>
      <c r="H21" s="4">
        <v>31474</v>
      </c>
      <c r="I21" s="4">
        <v>43856</v>
      </c>
      <c r="J21" s="3">
        <v>10000</v>
      </c>
      <c r="K21" t="str">
        <f t="shared" si="0"/>
        <v>MLNNTM2</v>
      </c>
      <c r="L21" t="b">
        <v>0</v>
      </c>
      <c r="M21">
        <f t="shared" si="1"/>
        <v>86.175</v>
      </c>
      <c r="N21">
        <f t="shared" si="2"/>
        <v>86.18</v>
      </c>
      <c r="O21">
        <f t="shared" si="3"/>
        <v>86.18</v>
      </c>
      <c r="P21">
        <f t="shared" si="4"/>
        <v>121000</v>
      </c>
      <c r="Q21">
        <f t="shared" si="5"/>
        <v>0.00383688483003552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2024-01-13T12:09:00Z</dcterms:created>
  <dcterms:modified xsi:type="dcterms:W3CDTF">2024-06-13T15:52:05Z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0320B7B6061749E0BAABF231A535F5BA_13</vt:lpwstr>
  </property>
  <property fmtid="{D5CDD505-2E9C-101B-9397-08002B2CF9AE}" pid="3" name="KSOProductBuildVer">
    <vt:lpwstr>1033-12.2.0.17119</vt:lpwstr>
  </property>
</Properties>
</file>