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achX Classes\Excel\Assignment Excel\"/>
    </mc:Choice>
  </mc:AlternateContent>
  <bookViews>
    <workbookView xWindow="0" yWindow="0" windowWidth="20490" windowHeight="7755"/>
  </bookViews>
  <sheets>
    <sheet name="Assignment" sheetId="2" r:id="rId1"/>
    <sheet name="Cell Ref-Assignment" sheetId="3" r:id="rId2"/>
    <sheet name="Concatenate with Proper" sheetId="4" r:id="rId3"/>
    <sheet name="Concatenate with Text" sheetId="5" r:id="rId4"/>
    <sheet name="Assignment (2)" sheetId="6" r:id="rId5"/>
    <sheet name="Assignment2" sheetId="7" r:id="rId6"/>
    <sheet name="Assignment_" sheetId="8" r:id="rId7"/>
    <sheet name="Vlookup_Match_!" sheetId="9" r:id="rId8"/>
    <sheet name="VlookupMatch" sheetId="10" r:id="rId9"/>
    <sheet name="Assignment (3)" sheetId="11" r:id="rId10"/>
    <sheet name="Assignment_ (2)" sheetId="12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 l="1"/>
  <c r="N2" i="12"/>
  <c r="K3" i="12"/>
  <c r="N3" i="12"/>
  <c r="K4" i="12"/>
  <c r="K5" i="12"/>
  <c r="K10" i="12"/>
  <c r="L10" i="12"/>
  <c r="K11" i="12"/>
  <c r="L11" i="12"/>
  <c r="K12" i="12"/>
  <c r="L12" i="12"/>
  <c r="K13" i="12"/>
  <c r="L13" i="12"/>
  <c r="K17" i="12"/>
  <c r="L17" i="12"/>
  <c r="M17" i="12"/>
  <c r="N17" i="12"/>
  <c r="K18" i="12"/>
  <c r="L18" i="12"/>
  <c r="M18" i="12"/>
  <c r="N18" i="12"/>
  <c r="K19" i="12"/>
  <c r="L19" i="12"/>
  <c r="M19" i="12"/>
  <c r="N19" i="12"/>
  <c r="B2" i="11"/>
  <c r="C2" i="11"/>
  <c r="D2" i="11"/>
  <c r="E2" i="11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B37" i="11"/>
  <c r="C37" i="11"/>
  <c r="D37" i="11"/>
  <c r="E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E5" i="10"/>
  <c r="F5" i="10"/>
  <c r="G5" i="10"/>
  <c r="H5" i="10"/>
  <c r="E6" i="10"/>
  <c r="F6" i="10"/>
  <c r="G6" i="10"/>
  <c r="H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H2" i="9"/>
  <c r="H3" i="9"/>
  <c r="H4" i="9"/>
  <c r="H5" i="9"/>
  <c r="H6" i="9"/>
  <c r="H7" i="9"/>
  <c r="H8" i="9"/>
  <c r="H9" i="9"/>
  <c r="H10" i="9"/>
  <c r="H11" i="9"/>
  <c r="H12" i="9"/>
  <c r="H13" i="9"/>
  <c r="H14" i="9"/>
  <c r="K2" i="8"/>
  <c r="N2" i="8"/>
  <c r="K3" i="8"/>
  <c r="N3" i="8"/>
  <c r="K4" i="8"/>
  <c r="K5" i="8"/>
  <c r="K10" i="8"/>
  <c r="L10" i="8"/>
  <c r="K11" i="8"/>
  <c r="L11" i="8"/>
  <c r="K12" i="8"/>
  <c r="L12" i="8"/>
  <c r="K13" i="8"/>
  <c r="L13" i="8"/>
  <c r="K17" i="8"/>
  <c r="L17" i="8"/>
  <c r="M17" i="8"/>
  <c r="N17" i="8"/>
  <c r="K18" i="8"/>
  <c r="L18" i="8"/>
  <c r="M18" i="8"/>
  <c r="N18" i="8"/>
  <c r="K19" i="8"/>
  <c r="L19" i="8"/>
  <c r="M19" i="8"/>
  <c r="N19" i="8"/>
  <c r="F2" i="7"/>
  <c r="F3" i="7"/>
  <c r="F4" i="7"/>
  <c r="F5" i="7"/>
  <c r="F6" i="7"/>
  <c r="F7" i="7"/>
  <c r="F8" i="7"/>
  <c r="F9" i="7"/>
  <c r="F10" i="7"/>
  <c r="F11" i="7"/>
  <c r="F2" i="6"/>
  <c r="G2" i="6"/>
  <c r="H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D16" i="6"/>
  <c r="D17" i="6"/>
  <c r="D18" i="6"/>
  <c r="D2" i="5" l="1"/>
  <c r="E2" i="5"/>
  <c r="D3" i="5"/>
  <c r="E3" i="5"/>
  <c r="D4" i="5"/>
  <c r="E4" i="5"/>
  <c r="D5" i="5"/>
  <c r="E5" i="5"/>
  <c r="D6" i="5"/>
  <c r="E6" i="5"/>
  <c r="D14" i="5"/>
  <c r="D15" i="5"/>
  <c r="D16" i="5"/>
  <c r="D17" i="5"/>
  <c r="D18" i="5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N10" i="2" l="1"/>
  <c r="I2" i="2"/>
  <c r="L2" i="2"/>
  <c r="M6" i="2"/>
</calcChain>
</file>

<file path=xl/sharedStrings.xml><?xml version="1.0" encoding="utf-8"?>
<sst xmlns="http://schemas.openxmlformats.org/spreadsheetml/2006/main" count="8381" uniqueCount="306">
  <si>
    <t>F56100036344</t>
  </si>
  <si>
    <t>West</t>
  </si>
  <si>
    <t>Pune</t>
  </si>
  <si>
    <t xml:space="preserve">Sahakari Bhandhar </t>
  </si>
  <si>
    <t>F56100035588</t>
  </si>
  <si>
    <t>Haritage</t>
  </si>
  <si>
    <t>F56100035566</t>
  </si>
  <si>
    <t>Food Bazaar</t>
  </si>
  <si>
    <t>F57100016555</t>
  </si>
  <si>
    <t>North</t>
  </si>
  <si>
    <t>Bangalore</t>
  </si>
  <si>
    <t>F57100016455</t>
  </si>
  <si>
    <t>F57100034244</t>
  </si>
  <si>
    <t>Mumbai</t>
  </si>
  <si>
    <t>F57100032088</t>
  </si>
  <si>
    <t>Kolkata</t>
  </si>
  <si>
    <t>F57100019444</t>
  </si>
  <si>
    <t>New Delhi</t>
  </si>
  <si>
    <t>East</t>
  </si>
  <si>
    <t>F56100036899</t>
  </si>
  <si>
    <t>F56100036366</t>
  </si>
  <si>
    <t>F58900002966</t>
  </si>
  <si>
    <t>Reliance Mart</t>
  </si>
  <si>
    <t>F58900002922</t>
  </si>
  <si>
    <t>Big Bazaar</t>
  </si>
  <si>
    <t>F55100050700</t>
  </si>
  <si>
    <t>F55100046155</t>
  </si>
  <si>
    <t>F55100045899</t>
  </si>
  <si>
    <t>F55100045855</t>
  </si>
  <si>
    <t>F58900003955</t>
  </si>
  <si>
    <t>Reliance C&amp;C</t>
  </si>
  <si>
    <t>F58900002066</t>
  </si>
  <si>
    <t>F55900011866</t>
  </si>
  <si>
    <t>F60100001366</t>
  </si>
  <si>
    <t>F58900004099</t>
  </si>
  <si>
    <t>F58900004055</t>
  </si>
  <si>
    <t>F58900003699</t>
  </si>
  <si>
    <t>F58900003622</t>
  </si>
  <si>
    <t>F55100045844</t>
  </si>
  <si>
    <t>F55100045833</t>
  </si>
  <si>
    <t>F55100044755</t>
  </si>
  <si>
    <t>F55100044744</t>
  </si>
  <si>
    <t>F55100024699</t>
  </si>
  <si>
    <t>F55100010766</t>
  </si>
  <si>
    <t>F55100010733</t>
  </si>
  <si>
    <t>F55100010266</t>
  </si>
  <si>
    <t>F55100010233</t>
  </si>
  <si>
    <t>F55100005466</t>
  </si>
  <si>
    <t>F55100005444</t>
  </si>
  <si>
    <t>F55100005088</t>
  </si>
  <si>
    <t>F55100005066</t>
  </si>
  <si>
    <t>F55100004299</t>
  </si>
  <si>
    <t>F55100004266</t>
  </si>
  <si>
    <t>F55100003466</t>
  </si>
  <si>
    <t>F55100003411</t>
  </si>
  <si>
    <t>F55100001066</t>
  </si>
  <si>
    <t>F55100001044</t>
  </si>
  <si>
    <t>SRS Value Bazaar</t>
  </si>
  <si>
    <t>F55100000366</t>
  </si>
  <si>
    <t>Sabka Bazaar</t>
  </si>
  <si>
    <t>F55100000333</t>
  </si>
  <si>
    <t>F50100008266</t>
  </si>
  <si>
    <t>F50100008244</t>
  </si>
  <si>
    <t>F87400006944</t>
  </si>
  <si>
    <t>F87100048244</t>
  </si>
  <si>
    <t>Food Hall</t>
  </si>
  <si>
    <t>F87400014788</t>
  </si>
  <si>
    <t>F87400014066</t>
  </si>
  <si>
    <t>F87400011166</t>
  </si>
  <si>
    <t>F87400011144</t>
  </si>
  <si>
    <t>F86400008544</t>
  </si>
  <si>
    <t>F86400007644</t>
  </si>
  <si>
    <t>F86400004444</t>
  </si>
  <si>
    <t>F85400023866</t>
  </si>
  <si>
    <t>F87400010244</t>
  </si>
  <si>
    <t>F87100042644</t>
  </si>
  <si>
    <t>F86100016766</t>
  </si>
  <si>
    <t>F86100004222</t>
  </si>
  <si>
    <t>F86100004099</t>
  </si>
  <si>
    <t>F85400023266</t>
  </si>
  <si>
    <t>F85400021566</t>
  </si>
  <si>
    <t>F85400021544</t>
  </si>
  <si>
    <t>F85400020066</t>
  </si>
  <si>
    <t>F86100044666</t>
  </si>
  <si>
    <t>F86100043077</t>
  </si>
  <si>
    <t>F86100040344</t>
  </si>
  <si>
    <t>F86100031866</t>
  </si>
  <si>
    <t>F86100030399</t>
  </si>
  <si>
    <t>F86100028144</t>
  </si>
  <si>
    <t>F86100019177</t>
  </si>
  <si>
    <t>F86100019144</t>
  </si>
  <si>
    <t>F86100017377</t>
  </si>
  <si>
    <t>F85400008766</t>
  </si>
  <si>
    <t>F85400005744</t>
  </si>
  <si>
    <t>F85400001366</t>
  </si>
  <si>
    <t>F82400025466</t>
  </si>
  <si>
    <t>F82400025444</t>
  </si>
  <si>
    <t>F82400022266</t>
  </si>
  <si>
    <t>F82400019466</t>
  </si>
  <si>
    <t>F82400005666</t>
  </si>
  <si>
    <t>F82400005366</t>
  </si>
  <si>
    <t>F82400001266</t>
  </si>
  <si>
    <t>F80400000166</t>
  </si>
  <si>
    <t>F87100010733</t>
  </si>
  <si>
    <t>F88900004866</t>
  </si>
  <si>
    <t>F85900005499</t>
  </si>
  <si>
    <t>F85900005455</t>
  </si>
  <si>
    <t>F85900005399</t>
  </si>
  <si>
    <t>F85900005344</t>
  </si>
  <si>
    <t>F85100054344</t>
  </si>
  <si>
    <t>F85100050344</t>
  </si>
  <si>
    <t>F85100050322</t>
  </si>
  <si>
    <t>F85100023466</t>
  </si>
  <si>
    <t>F85100000899</t>
  </si>
  <si>
    <t>F85100000888</t>
  </si>
  <si>
    <t>F86400000644</t>
  </si>
  <si>
    <t>F86400000177</t>
  </si>
  <si>
    <t>F86100037844</t>
  </si>
  <si>
    <t>F85500002666</t>
  </si>
  <si>
    <t>F85300009388</t>
  </si>
  <si>
    <t>F85100003122</t>
  </si>
  <si>
    <t>Easy Day</t>
  </si>
  <si>
    <t>F85100022377</t>
  </si>
  <si>
    <t>F85100022333</t>
  </si>
  <si>
    <t>F85400003444</t>
  </si>
  <si>
    <t>F85400000166</t>
  </si>
  <si>
    <t>F85100063466</t>
  </si>
  <si>
    <t>F85100045966</t>
  </si>
  <si>
    <t>F85100045933</t>
  </si>
  <si>
    <t>F85100036066</t>
  </si>
  <si>
    <t>F85100031566</t>
  </si>
  <si>
    <t>F85100031544</t>
  </si>
  <si>
    <t>F85100010166</t>
  </si>
  <si>
    <t>F85100010144</t>
  </si>
  <si>
    <t>F85100008444</t>
  </si>
  <si>
    <t>F85100008366</t>
  </si>
  <si>
    <t>F85100005044</t>
  </si>
  <si>
    <t>F85100000466</t>
  </si>
  <si>
    <t>Metro C&amp;C</t>
  </si>
  <si>
    <t>F85100000444</t>
  </si>
  <si>
    <t>F83400002966</t>
  </si>
  <si>
    <t>F83400001466</t>
  </si>
  <si>
    <t>South</t>
  </si>
  <si>
    <t>F83400000366</t>
  </si>
  <si>
    <t>F82100019666</t>
  </si>
  <si>
    <t>F83100003466</t>
  </si>
  <si>
    <t>F82500005166</t>
  </si>
  <si>
    <t>F82400025366</t>
  </si>
  <si>
    <t>&gt;100</t>
  </si>
  <si>
    <t>Plastic</t>
  </si>
  <si>
    <t>StoreName</t>
  </si>
  <si>
    <t>F82400025344</t>
  </si>
  <si>
    <t>Count the stores which keeps the Plastic &gt;100</t>
  </si>
  <si>
    <t>F82400017166</t>
  </si>
  <si>
    <t>F82400016166</t>
  </si>
  <si>
    <t>F82400011466</t>
  </si>
  <si>
    <t>F82400011444</t>
  </si>
  <si>
    <t>Count Store</t>
  </si>
  <si>
    <t>CITY</t>
  </si>
  <si>
    <t>F82100032944</t>
  </si>
  <si>
    <t>F82100024866</t>
  </si>
  <si>
    <t>Other</t>
  </si>
  <si>
    <t>Liquid</t>
  </si>
  <si>
    <t>Foods</t>
  </si>
  <si>
    <t>SAPName</t>
  </si>
  <si>
    <t>REGION</t>
  </si>
  <si>
    <t>Ramsey</t>
  </si>
  <si>
    <t>Sarah</t>
  </si>
  <si>
    <t>Morgan</t>
  </si>
  <si>
    <t>ALEX</t>
  </si>
  <si>
    <t>Reese</t>
  </si>
  <si>
    <t>Timothy</t>
  </si>
  <si>
    <t>Tyson</t>
  </si>
  <si>
    <t>Gwendolyn</t>
  </si>
  <si>
    <t>dunlap</t>
  </si>
  <si>
    <t>marcus</t>
  </si>
  <si>
    <t>PROCTOR</t>
  </si>
  <si>
    <t>Ronnie</t>
  </si>
  <si>
    <t>Potter</t>
  </si>
  <si>
    <t>jen</t>
  </si>
  <si>
    <t>Name (Proper Ampersand)</t>
  </si>
  <si>
    <t>Name (Proper Concatenate)</t>
  </si>
  <si>
    <t>L_Name</t>
  </si>
  <si>
    <t>F_Name</t>
  </si>
  <si>
    <t>Timothy Reese</t>
  </si>
  <si>
    <t>Gwendolyn Tyson</t>
  </si>
  <si>
    <t>Marcus Dunlap</t>
  </si>
  <si>
    <t>Ronnie Proctor</t>
  </si>
  <si>
    <r>
      <rPr>
        <b/>
        <sz val="11"/>
        <color rgb="FFFF0000"/>
        <rFont val="Calibri"/>
        <family val="2"/>
        <scheme val="minor"/>
      </rPr>
      <t>Bonnie Potter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has scored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76.00%</t>
    </r>
  </si>
  <si>
    <t>Bonnie Potter</t>
  </si>
  <si>
    <t>Output</t>
  </si>
  <si>
    <t>Score</t>
  </si>
  <si>
    <t>Name</t>
  </si>
  <si>
    <t>Bonnie Potter has joined on 17-03-2018 (Saturday)</t>
  </si>
  <si>
    <r>
      <rPr>
        <b/>
        <sz val="11"/>
        <color rgb="FFFF0000"/>
        <rFont val="Calibri"/>
        <family val="2"/>
        <scheme val="minor"/>
      </rPr>
      <t>Bonnie Potter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has joined 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9" tint="-0.249977111117893"/>
        <rFont val="Calibri"/>
        <family val="2"/>
        <scheme val="minor"/>
      </rPr>
      <t>3/17/2018</t>
    </r>
  </si>
  <si>
    <t>DOJ</t>
  </si>
  <si>
    <t>Abhi</t>
  </si>
  <si>
    <t>Amit</t>
  </si>
  <si>
    <t>Arun</t>
  </si>
  <si>
    <t>&gt;=55%</t>
  </si>
  <si>
    <t>&gt;=50%</t>
  </si>
  <si>
    <t>Remarks</t>
  </si>
  <si>
    <t>Post Grad.Score</t>
  </si>
  <si>
    <t>Grad.Score</t>
  </si>
  <si>
    <t>Post Grad</t>
  </si>
  <si>
    <t>Grad</t>
  </si>
  <si>
    <t>AND</t>
  </si>
  <si>
    <t>Eligble/Not Eligble</t>
  </si>
  <si>
    <t>India</t>
  </si>
  <si>
    <t>Gold</t>
  </si>
  <si>
    <t>China</t>
  </si>
  <si>
    <t>Bronze</t>
  </si>
  <si>
    <t>Platinum</t>
  </si>
  <si>
    <t>Silver</t>
  </si>
  <si>
    <t>Switzerland</t>
  </si>
  <si>
    <t>china</t>
  </si>
  <si>
    <t>NewYork</t>
  </si>
  <si>
    <t>Discount</t>
  </si>
  <si>
    <t>gold</t>
  </si>
  <si>
    <t>&gt;=25000</t>
  </si>
  <si>
    <t>OR</t>
  </si>
  <si>
    <t>Nested IF</t>
  </si>
  <si>
    <t>Amount</t>
  </si>
  <si>
    <t>Rate</t>
  </si>
  <si>
    <t>Qty</t>
  </si>
  <si>
    <t>Country</t>
  </si>
  <si>
    <t>Item</t>
  </si>
  <si>
    <t>&gt;39500</t>
  </si>
  <si>
    <t>&gt;25000&lt;=39500</t>
  </si>
  <si>
    <t>&gt;=1000&lt;=25000</t>
  </si>
  <si>
    <t>Punish</t>
  </si>
  <si>
    <t>Ramesh</t>
  </si>
  <si>
    <t>Rajesh</t>
  </si>
  <si>
    <t>Alok</t>
  </si>
  <si>
    <t>Aman</t>
  </si>
  <si>
    <t>Ashish</t>
  </si>
  <si>
    <t>Ajay</t>
  </si>
  <si>
    <t>Rahul</t>
  </si>
  <si>
    <t>Incentive(Total Amount)</t>
  </si>
  <si>
    <t>Sales</t>
  </si>
  <si>
    <t>Salary</t>
  </si>
  <si>
    <t>Existing</t>
  </si>
  <si>
    <t>Westside</t>
  </si>
  <si>
    <t>New Accts</t>
  </si>
  <si>
    <t>CD</t>
  </si>
  <si>
    <t>Anoop Kumar</t>
  </si>
  <si>
    <t>New</t>
  </si>
  <si>
    <t>Central</t>
  </si>
  <si>
    <t>Teller</t>
  </si>
  <si>
    <t>Abhishek Kumar</t>
  </si>
  <si>
    <t>IRA</t>
  </si>
  <si>
    <t>North County</t>
  </si>
  <si>
    <t>Checking</t>
  </si>
  <si>
    <t>Ashok Kumar</t>
  </si>
  <si>
    <t>Savings</t>
  </si>
  <si>
    <t>Varun Kumar</t>
  </si>
  <si>
    <t>Rahul Kumar</t>
  </si>
  <si>
    <t>Pramod Kumar</t>
  </si>
  <si>
    <t>Arun Kumar</t>
  </si>
  <si>
    <t xml:space="preserve">Sweta </t>
  </si>
  <si>
    <t>Branch</t>
  </si>
  <si>
    <t>Get the Average Sales on the basis of dropdown selection</t>
  </si>
  <si>
    <t>AcctType</t>
  </si>
  <si>
    <t>Get the Average Sales</t>
  </si>
  <si>
    <t>Average Sales</t>
  </si>
  <si>
    <t>OpenedBy</t>
  </si>
  <si>
    <t>Date</t>
  </si>
  <si>
    <t>Customer</t>
  </si>
  <si>
    <t>Agent</t>
  </si>
  <si>
    <t>Singapore</t>
  </si>
  <si>
    <t>Associate</t>
  </si>
  <si>
    <t>Ricky Hensley</t>
  </si>
  <si>
    <t>HR Manager</t>
  </si>
  <si>
    <t>Matthew Berman</t>
  </si>
  <si>
    <t>New Zealand</t>
  </si>
  <si>
    <t>MIS Manager</t>
  </si>
  <si>
    <t>Guy Gallagher</t>
  </si>
  <si>
    <t>Canada</t>
  </si>
  <si>
    <t>Team Lead</t>
  </si>
  <si>
    <t>Edna Thomas</t>
  </si>
  <si>
    <t>United Kingdom</t>
  </si>
  <si>
    <t>VBA Developer</t>
  </si>
  <si>
    <t>Tony Winters</t>
  </si>
  <si>
    <t>Kenya</t>
  </si>
  <si>
    <t>Financial Analyst</t>
  </si>
  <si>
    <t>Jim Rodgers</t>
  </si>
  <si>
    <t>Brazil</t>
  </si>
  <si>
    <t>Data Analyst</t>
  </si>
  <si>
    <t>Laurie Hanna</t>
  </si>
  <si>
    <t>United States</t>
  </si>
  <si>
    <t>Reporting Analyst</t>
  </si>
  <si>
    <t>Sarah Ramsey</t>
  </si>
  <si>
    <t>Sr.Associate</t>
  </si>
  <si>
    <t>Hongkong</t>
  </si>
  <si>
    <t>Sweden</t>
  </si>
  <si>
    <t>Australia</t>
  </si>
  <si>
    <t>ID</t>
  </si>
  <si>
    <t>Loc</t>
  </si>
  <si>
    <t>SAL</t>
  </si>
  <si>
    <t>Designation</t>
  </si>
  <si>
    <t>Find all value through vlookup Match</t>
  </si>
  <si>
    <t>Get the IFSC Code Using Vlookup Match and Source Data is in "Data1"</t>
  </si>
  <si>
    <t>Bonus</t>
  </si>
  <si>
    <t>Acct Ext Id</t>
  </si>
  <si>
    <t>IFSC Code</t>
  </si>
  <si>
    <t>Account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</si>
</sst>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-dd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name val="Verdana"/>
      <family val="2"/>
    </font>
    <font>
      <sz val="8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0" fillId="0" borderId="0"/>
    <xf numFmtId="43" fontId="2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/>
    <xf numFmtId="10" fontId="0" fillId="0" borderId="1" xfId="2" applyNumberFormat="1" applyFont="1" applyBorder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14" fontId="0" fillId="0" borderId="1" xfId="0" applyNumberFormat="1" applyBorder="1"/>
    <xf numFmtId="9" fontId="0" fillId="0" borderId="1" xfId="0" applyNumberFormat="1" applyBorder="1"/>
    <xf numFmtId="9" fontId="1" fillId="4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0" fontId="2" fillId="0" borderId="1" xfId="3" applyBorder="1"/>
    <xf numFmtId="0" fontId="9" fillId="3" borderId="1" xfId="3" applyFont="1" applyFill="1" applyBorder="1"/>
    <xf numFmtId="9" fontId="9" fillId="3" borderId="1" xfId="3" applyNumberFormat="1" applyFont="1" applyFill="1" applyBorder="1"/>
    <xf numFmtId="0" fontId="9" fillId="0" borderId="1" xfId="3" applyFont="1" applyBorder="1"/>
    <xf numFmtId="9" fontId="1" fillId="0" borderId="1" xfId="0" applyNumberFormat="1" applyFont="1" applyBorder="1"/>
    <xf numFmtId="0" fontId="1" fillId="0" borderId="0" xfId="0" quotePrefix="1" applyFont="1"/>
    <xf numFmtId="43" fontId="10" fillId="0" borderId="1" xfId="1" applyFont="1" applyBorder="1"/>
    <xf numFmtId="164" fontId="10" fillId="0" borderId="1" xfId="4" applyNumberFormat="1" applyBorder="1" applyAlignment="1">
      <alignment horizontal="left"/>
    </xf>
    <xf numFmtId="0" fontId="10" fillId="0" borderId="1" xfId="4" applyBorder="1"/>
    <xf numFmtId="0" fontId="10" fillId="0" borderId="1" xfId="4" applyBorder="1" applyAlignment="1">
      <alignment horizontal="center"/>
    </xf>
    <xf numFmtId="43" fontId="10" fillId="0" borderId="1" xfId="1" applyFont="1" applyBorder="1" applyProtection="1">
      <protection locked="0"/>
    </xf>
    <xf numFmtId="164" fontId="10" fillId="0" borderId="1" xfId="4" applyNumberFormat="1" applyBorder="1" applyAlignment="1" applyProtection="1">
      <alignment horizontal="left"/>
      <protection locked="0"/>
    </xf>
    <xf numFmtId="0" fontId="10" fillId="0" borderId="1" xfId="4" applyBorder="1" applyProtection="1">
      <protection locked="0"/>
    </xf>
    <xf numFmtId="0" fontId="10" fillId="0" borderId="1" xfId="4" applyBorder="1" applyAlignment="1" applyProtection="1">
      <alignment horizontal="center"/>
      <protection locked="0"/>
    </xf>
    <xf numFmtId="0" fontId="11" fillId="5" borderId="3" xfId="4" applyFont="1" applyFill="1" applyBorder="1" applyAlignment="1">
      <alignment horizontal="center"/>
    </xf>
    <xf numFmtId="0" fontId="11" fillId="5" borderId="1" xfId="4" applyFont="1" applyFill="1" applyBorder="1" applyAlignment="1">
      <alignment horizontal="center"/>
    </xf>
    <xf numFmtId="0" fontId="12" fillId="3" borderId="3" xfId="4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2" fillId="3" borderId="1" xfId="4" applyFont="1" applyFill="1" applyBorder="1" applyAlignment="1" applyProtection="1">
      <alignment horizontal="center"/>
      <protection locked="0"/>
    </xf>
    <xf numFmtId="0" fontId="11" fillId="0" borderId="0" xfId="4" applyFont="1"/>
    <xf numFmtId="0" fontId="1" fillId="5" borderId="1" xfId="0" applyFont="1" applyFill="1" applyBorder="1"/>
    <xf numFmtId="165" fontId="12" fillId="3" borderId="1" xfId="5" applyNumberFormat="1" applyFont="1" applyFill="1" applyBorder="1" applyAlignment="1" applyProtection="1">
      <alignment horizontal="center"/>
      <protection locked="0"/>
    </xf>
    <xf numFmtId="0" fontId="12" fillId="3" borderId="1" xfId="4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4" fillId="0" borderId="1" xfId="6" applyFont="1" applyBorder="1" applyAlignment="1" applyProtection="1">
      <alignment horizontal="center" vertical="center" wrapText="1"/>
      <protection locked="0"/>
    </xf>
    <xf numFmtId="0" fontId="15" fillId="0" borderId="1" xfId="0" applyFont="1" applyBorder="1"/>
    <xf numFmtId="0" fontId="1" fillId="3" borderId="7" xfId="0" applyFont="1" applyFill="1" applyBorder="1"/>
    <xf numFmtId="0" fontId="16" fillId="0" borderId="1" xfId="0" applyFont="1" applyBorder="1"/>
    <xf numFmtId="0" fontId="11" fillId="4" borderId="6" xfId="4" applyFont="1" applyFill="1" applyBorder="1" applyAlignment="1">
      <alignment horizontal="center"/>
    </xf>
    <xf numFmtId="0" fontId="11" fillId="4" borderId="5" xfId="4" applyFont="1" applyFill="1" applyBorder="1" applyAlignment="1">
      <alignment horizontal="center"/>
    </xf>
    <xf numFmtId="0" fontId="11" fillId="4" borderId="4" xfId="4" applyFont="1" applyFill="1" applyBorder="1" applyAlignment="1">
      <alignment horizontal="center"/>
    </xf>
  </cellXfs>
  <cellStyles count="7">
    <cellStyle name="Comma" xfId="1" builtinId="3"/>
    <cellStyle name="Comma_Pivot Tables-Bank Data" xfId="5"/>
    <cellStyle name="Nor}al 2" xfId="6"/>
    <cellStyle name="Normal" xfId="0" builtinId="0"/>
    <cellStyle name="Normal 2 2" xfId="3"/>
    <cellStyle name="Normal_Pivot Tables-Bank Data" xfId="4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lf%20Study\Mail%20Attachment\Day2_PresessionFile_Batch7.0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edif"/>
      <sheetName val="IF "/>
      <sheetName val="Nested if &amp; OR"/>
      <sheetName val="If"/>
      <sheetName val="NestedIF"/>
      <sheetName val="Assignment (2)"/>
      <sheetName val="Assignment2"/>
      <sheetName val="Assignment 2"/>
      <sheetName val="Error Handling"/>
      <sheetName val="IF with ISERR"/>
      <sheetName val="Vlookup-Simple"/>
      <sheetName val="Vlookup from Diff Sheet"/>
      <sheetName val="Vlookup1"/>
      <sheetName val="Match"/>
      <sheetName val="Vlookup_Match"/>
      <sheetName val="Data1"/>
      <sheetName val="Assignment"/>
      <sheetName val="Vlookup with Approx"/>
      <sheetName val="Data"/>
      <sheetName val="Average &amp; AverageA"/>
      <sheetName val="AverageIF&amp;IFS"/>
      <sheetName val="Assignmen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ID</v>
          </cell>
          <cell r="B1" t="str">
            <v>Name</v>
          </cell>
          <cell r="C1" t="str">
            <v>Designation</v>
          </cell>
          <cell r="D1" t="str">
            <v>SAL</v>
          </cell>
          <cell r="E1" t="str">
            <v>Loc</v>
          </cell>
        </row>
        <row r="2">
          <cell r="A2">
            <v>10001</v>
          </cell>
          <cell r="B2" t="str">
            <v>Bonnie Potter</v>
          </cell>
          <cell r="C2" t="str">
            <v>Team Lead</v>
          </cell>
          <cell r="D2">
            <v>158075</v>
          </cell>
          <cell r="E2" t="str">
            <v>India</v>
          </cell>
        </row>
        <row r="3">
          <cell r="A3">
            <v>10002</v>
          </cell>
          <cell r="B3" t="str">
            <v>Ronnie Proctor</v>
          </cell>
          <cell r="C3" t="str">
            <v>MIS Manager</v>
          </cell>
          <cell r="D3">
            <v>40713</v>
          </cell>
          <cell r="E3" t="str">
            <v>Australia</v>
          </cell>
        </row>
        <row r="4">
          <cell r="A4">
            <v>10003</v>
          </cell>
          <cell r="B4" t="str">
            <v>Marcus Dunlap</v>
          </cell>
          <cell r="C4" t="str">
            <v>HR Manager</v>
          </cell>
          <cell r="D4">
            <v>55568</v>
          </cell>
          <cell r="E4" t="str">
            <v>Sweden</v>
          </cell>
        </row>
        <row r="5">
          <cell r="A5">
            <v>10004</v>
          </cell>
          <cell r="B5" t="str">
            <v>Gwendolyn Tyson</v>
          </cell>
          <cell r="C5" t="str">
            <v>Associate</v>
          </cell>
          <cell r="D5">
            <v>324002</v>
          </cell>
          <cell r="E5" t="str">
            <v>Hongkong</v>
          </cell>
        </row>
        <row r="6">
          <cell r="A6">
            <v>10005</v>
          </cell>
          <cell r="B6" t="str">
            <v>Timothy Reese</v>
          </cell>
          <cell r="C6" t="str">
            <v>Sr.Associate</v>
          </cell>
          <cell r="D6">
            <v>413737</v>
          </cell>
          <cell r="E6" t="str">
            <v>China</v>
          </cell>
        </row>
        <row r="7">
          <cell r="A7">
            <v>10006</v>
          </cell>
          <cell r="B7" t="str">
            <v>Sarah Ramsey</v>
          </cell>
          <cell r="C7" t="str">
            <v>Reporting Analyst</v>
          </cell>
          <cell r="D7">
            <v>124626</v>
          </cell>
          <cell r="E7" t="str">
            <v>United States</v>
          </cell>
        </row>
        <row r="8">
          <cell r="A8">
            <v>10007</v>
          </cell>
          <cell r="B8" t="str">
            <v>Laurie Hanna</v>
          </cell>
          <cell r="C8" t="str">
            <v>Data Analyst</v>
          </cell>
          <cell r="D8">
            <v>179583</v>
          </cell>
          <cell r="E8" t="str">
            <v>Brazil</v>
          </cell>
        </row>
        <row r="9">
          <cell r="A9">
            <v>10008</v>
          </cell>
          <cell r="B9" t="str">
            <v>Jim Rodgers</v>
          </cell>
          <cell r="C9" t="str">
            <v>Financial Analyst</v>
          </cell>
          <cell r="D9">
            <v>163750</v>
          </cell>
          <cell r="E9" t="str">
            <v>Kenya</v>
          </cell>
        </row>
        <row r="10">
          <cell r="A10">
            <v>10009</v>
          </cell>
          <cell r="B10" t="str">
            <v>Tony Winters</v>
          </cell>
          <cell r="C10" t="str">
            <v>VBA Developer</v>
          </cell>
          <cell r="D10">
            <v>97898</v>
          </cell>
          <cell r="E10" t="str">
            <v>United Kingdom</v>
          </cell>
        </row>
        <row r="11">
          <cell r="A11">
            <v>10010</v>
          </cell>
          <cell r="B11" t="str">
            <v>Edna Thomas</v>
          </cell>
          <cell r="C11" t="str">
            <v>Team Lead</v>
          </cell>
          <cell r="D11">
            <v>222153</v>
          </cell>
          <cell r="E11" t="str">
            <v>Canada</v>
          </cell>
        </row>
        <row r="12">
          <cell r="A12">
            <v>10011</v>
          </cell>
          <cell r="B12" t="str">
            <v>Guy Gallagher</v>
          </cell>
          <cell r="C12" t="str">
            <v>MIS Manager</v>
          </cell>
          <cell r="D12">
            <v>403604</v>
          </cell>
          <cell r="E12" t="str">
            <v>New Zealand</v>
          </cell>
        </row>
        <row r="13">
          <cell r="A13">
            <v>10012</v>
          </cell>
          <cell r="B13" t="str">
            <v>Matthew Berman</v>
          </cell>
          <cell r="C13" t="str">
            <v>HR Manager</v>
          </cell>
          <cell r="D13">
            <v>216228</v>
          </cell>
          <cell r="E13" t="str">
            <v>Switzerland</v>
          </cell>
        </row>
        <row r="14">
          <cell r="A14">
            <v>10013</v>
          </cell>
          <cell r="B14" t="str">
            <v>Ricky Hensley</v>
          </cell>
          <cell r="C14" t="str">
            <v>Associate</v>
          </cell>
          <cell r="D14">
            <v>177897</v>
          </cell>
          <cell r="E14" t="str">
            <v>Singapore</v>
          </cell>
        </row>
      </sheetData>
      <sheetData sheetId="16">
        <row r="1">
          <cell r="A1" t="str">
            <v>Account No</v>
          </cell>
          <cell r="B1" t="str">
            <v>Acct Ext Id</v>
          </cell>
          <cell r="C1" t="str">
            <v>Bill Company</v>
          </cell>
          <cell r="D1" t="str">
            <v>Address1</v>
          </cell>
          <cell r="E1" t="str">
            <v>Address2</v>
          </cell>
          <cell r="F1" t="str">
            <v>Address3</v>
          </cell>
          <cell r="G1" t="str">
            <v>Bill City</v>
          </cell>
          <cell r="H1" t="str">
            <v>Bill Zip</v>
          </cell>
          <cell r="I1" t="str">
            <v>Hierarchy Id</v>
          </cell>
          <cell r="J1" t="str">
            <v>Account Active Date</v>
          </cell>
          <cell r="K1" t="str">
            <v>Circle</v>
          </cell>
          <cell r="L1" t="str">
            <v>Region</v>
          </cell>
          <cell r="M1" t="str">
            <v>Unique Name</v>
          </cell>
          <cell r="N1" t="str">
            <v>Group name</v>
          </cell>
          <cell r="O1" t="str">
            <v>NSB Bill Company</v>
          </cell>
          <cell r="P1" t="str">
            <v>NSB Address1</v>
          </cell>
          <cell r="Q1" t="str">
            <v>NSB Address2</v>
          </cell>
          <cell r="R1" t="str">
            <v>NSB Address3</v>
          </cell>
          <cell r="S1" t="str">
            <v>Remark</v>
          </cell>
          <cell r="T1" t="str">
            <v>Remark_1</v>
          </cell>
          <cell r="U1" t="str">
            <v>Remark_2</v>
          </cell>
          <cell r="V1" t="str">
            <v>Remark_3</v>
          </cell>
          <cell r="W1" t="str">
            <v>Remark_1</v>
          </cell>
          <cell r="X1" t="str">
            <v>Remark_2</v>
          </cell>
          <cell r="Y1" t="str">
            <v>Remark_3</v>
          </cell>
          <cell r="Z1" t="str">
            <v>IFSC Code</v>
          </cell>
          <cell r="AA1" t="str">
            <v>Amount</v>
          </cell>
          <cell r="AB1" t="str">
            <v>Bonus</v>
          </cell>
        </row>
        <row r="2">
          <cell r="A2">
            <v>33650120</v>
          </cell>
          <cell r="B2" t="str">
            <v>104-100553469</v>
          </cell>
          <cell r="C2" t="str">
            <v>GE India Exports Private Limited</v>
          </cell>
          <cell r="D2" t="str">
            <v>M/s GE India Export Pvt Ltd</v>
          </cell>
          <cell r="E2" t="str">
            <v>Mr Gopal Kagithoju Beside Splendid Towers</v>
          </cell>
          <cell r="F2" t="str">
            <v>India Innovation Center Centre Point Huda Lane SP Road Begumpet</v>
          </cell>
          <cell r="G2" t="str">
            <v>Secunderabad</v>
          </cell>
          <cell r="H2">
            <v>500003</v>
          </cell>
          <cell r="I2" t="str">
            <v>102-102036186</v>
          </cell>
          <cell r="J2" t="str">
            <v>04/28/2010</v>
          </cell>
          <cell r="K2" t="str">
            <v>AP</v>
          </cell>
          <cell r="L2" t="str">
            <v>South</v>
          </cell>
          <cell r="M2" t="str">
            <v>GE India Exports Private Limited</v>
          </cell>
          <cell r="N2" t="str">
            <v>GE India</v>
          </cell>
          <cell r="O2" t="str">
            <v>GE India Export Pvt Ltd</v>
          </cell>
          <cell r="P2" t="str">
            <v>C/o : Mr Gopal Kagithoju</v>
          </cell>
          <cell r="Q2" t="str">
            <v xml:space="preserve">1-8-359 to 363, India Innovation Center </v>
          </cell>
          <cell r="R2" t="str">
            <v>HUDA Lane, SP Road, Begumpet</v>
          </cell>
          <cell r="S2" t="str">
            <v>Address Update From Google</v>
          </cell>
          <cell r="T2" t="str">
            <v>Address Update From Google</v>
          </cell>
          <cell r="U2" t="str">
            <v>Address Update From Google</v>
          </cell>
          <cell r="V2" t="str">
            <v>Address Update From Google</v>
          </cell>
          <cell r="W2" t="str">
            <v>Address Update From Google</v>
          </cell>
          <cell r="X2" t="str">
            <v>Address Update From Google</v>
          </cell>
          <cell r="Y2" t="str">
            <v>Address Update From Google</v>
          </cell>
          <cell r="Z2">
            <v>8834610399</v>
          </cell>
          <cell r="AA2">
            <v>84340</v>
          </cell>
          <cell r="AB2">
            <v>92774</v>
          </cell>
        </row>
        <row r="3">
          <cell r="A3">
            <v>123959583</v>
          </cell>
          <cell r="B3">
            <v>1098275974</v>
          </cell>
          <cell r="C3" t="str">
            <v>Additional Project Director Asst Project Manager</v>
          </cell>
          <cell r="D3" t="str">
            <v>Additional Project Director</v>
          </cell>
          <cell r="E3" t="str">
            <v>Trmu Ikp Itda Bhadrachalam</v>
          </cell>
          <cell r="F3" t="str">
            <v>Near Main Road</v>
          </cell>
          <cell r="G3" t="str">
            <v>Khammam</v>
          </cell>
          <cell r="H3">
            <v>507111</v>
          </cell>
          <cell r="I3" t="str">
            <v>104-100125889</v>
          </cell>
          <cell r="J3" t="str">
            <v>02/28/2013</v>
          </cell>
          <cell r="K3" t="str">
            <v>AP</v>
          </cell>
          <cell r="L3" t="str">
            <v>South</v>
          </cell>
          <cell r="M3" t="str">
            <v>D/o Rural Development</v>
          </cell>
          <cell r="N3" t="str">
            <v>Govt of AP</v>
          </cell>
          <cell r="O3" t="str">
            <v>Additional Project Director</v>
          </cell>
          <cell r="P3" t="str">
            <v>Asst Project Manager</v>
          </cell>
          <cell r="Q3" t="str">
            <v/>
          </cell>
          <cell r="R3" t="str">
            <v>IKP, TPMU, ITDA, Bhadrachalam</v>
          </cell>
          <cell r="S3" t="str">
            <v>Address Update From Google</v>
          </cell>
          <cell r="T3" t="str">
            <v>Address Updated From Google</v>
          </cell>
          <cell r="U3" t="str">
            <v>Address Updated From Google</v>
          </cell>
          <cell r="V3" t="str">
            <v>Address Updated From Google</v>
          </cell>
          <cell r="W3" t="str">
            <v>Address Updated From Google</v>
          </cell>
          <cell r="X3" t="str">
            <v>Address Updated From Google</v>
          </cell>
          <cell r="Y3" t="str">
            <v>Address Updated From Google</v>
          </cell>
          <cell r="Z3">
            <v>2012807905</v>
          </cell>
          <cell r="AA3">
            <v>71974</v>
          </cell>
          <cell r="AB3">
            <v>79171.399999999994</v>
          </cell>
        </row>
        <row r="4">
          <cell r="A4">
            <v>123959586</v>
          </cell>
          <cell r="B4">
            <v>1098266379</v>
          </cell>
          <cell r="C4" t="str">
            <v>Additional Project Director Asst Project Manager</v>
          </cell>
          <cell r="D4" t="str">
            <v>Bhadrachalam</v>
          </cell>
          <cell r="E4" t="str">
            <v>Trmu Ikp Itda</v>
          </cell>
          <cell r="F4" t="str">
            <v>Near Main Road</v>
          </cell>
          <cell r="G4" t="str">
            <v>Khammam</v>
          </cell>
          <cell r="H4">
            <v>507111</v>
          </cell>
          <cell r="I4" t="str">
            <v>104-100125889</v>
          </cell>
          <cell r="J4" t="str">
            <v>02/28/2013</v>
          </cell>
          <cell r="K4" t="str">
            <v>AP</v>
          </cell>
          <cell r="L4" t="str">
            <v>South</v>
          </cell>
          <cell r="M4" t="str">
            <v>D/o Rural Development</v>
          </cell>
          <cell r="N4" t="str">
            <v>Govt of AP</v>
          </cell>
          <cell r="O4" t="str">
            <v>Additional Project Director</v>
          </cell>
          <cell r="P4" t="str">
            <v>Asst Project Manager</v>
          </cell>
          <cell r="Q4" t="str">
            <v/>
          </cell>
          <cell r="R4" t="str">
            <v>IKP, TPMU, ITDA, Bhadrachalam</v>
          </cell>
          <cell r="S4" t="str">
            <v>Address Update From Google</v>
          </cell>
          <cell r="T4" t="str">
            <v>Address Updated From Google</v>
          </cell>
          <cell r="U4" t="str">
            <v>Address Updated From Google</v>
          </cell>
          <cell r="V4" t="str">
            <v>Address Updated From Google</v>
          </cell>
          <cell r="W4" t="str">
            <v>Address Updated From Google</v>
          </cell>
          <cell r="X4" t="str">
            <v>Address Updated From Google</v>
          </cell>
          <cell r="Y4" t="str">
            <v>Address Updated From Google</v>
          </cell>
          <cell r="Z4">
            <v>3048886107</v>
          </cell>
          <cell r="AA4">
            <v>33015</v>
          </cell>
          <cell r="AB4">
            <v>36316.5</v>
          </cell>
        </row>
        <row r="5">
          <cell r="A5">
            <v>123959590</v>
          </cell>
          <cell r="B5">
            <v>1098273293</v>
          </cell>
          <cell r="C5" t="str">
            <v>Additional Project Director Asst Project Manager</v>
          </cell>
          <cell r="D5" t="str">
            <v>Bhadrachalam</v>
          </cell>
          <cell r="E5" t="str">
            <v>Trmu Ikp Itda</v>
          </cell>
          <cell r="F5" t="str">
            <v>Near Main Road</v>
          </cell>
          <cell r="G5" t="str">
            <v>Khammam</v>
          </cell>
          <cell r="H5">
            <v>507111</v>
          </cell>
          <cell r="I5" t="str">
            <v>104-100125889</v>
          </cell>
          <cell r="J5" t="str">
            <v>02/28/2013</v>
          </cell>
          <cell r="K5" t="str">
            <v>AP</v>
          </cell>
          <cell r="L5" t="str">
            <v>South</v>
          </cell>
          <cell r="M5" t="str">
            <v>D/o Rural Development</v>
          </cell>
          <cell r="N5" t="str">
            <v>Govt of AP</v>
          </cell>
          <cell r="O5" t="str">
            <v>Additional Project Director</v>
          </cell>
          <cell r="P5" t="str">
            <v>Asst Project Manager</v>
          </cell>
          <cell r="Q5" t="str">
            <v/>
          </cell>
          <cell r="R5" t="str">
            <v>IKP, TPMU, ITDA, Bhadrachalam</v>
          </cell>
          <cell r="S5" t="str">
            <v>Address Update From Google</v>
          </cell>
          <cell r="T5" t="str">
            <v>Address Updated From Google</v>
          </cell>
          <cell r="U5" t="str">
            <v>Address Updated From Google</v>
          </cell>
          <cell r="V5" t="str">
            <v>Address Updated From Google</v>
          </cell>
          <cell r="W5" t="str">
            <v>Address Updated From Google</v>
          </cell>
          <cell r="X5" t="str">
            <v>Address Updated From Google</v>
          </cell>
          <cell r="Y5" t="str">
            <v>Address Updated From Google</v>
          </cell>
          <cell r="Z5">
            <v>6475656325</v>
          </cell>
          <cell r="AA5">
            <v>41908</v>
          </cell>
          <cell r="AB5">
            <v>46098.8</v>
          </cell>
        </row>
        <row r="6">
          <cell r="A6">
            <v>123959593</v>
          </cell>
          <cell r="B6">
            <v>1098273295</v>
          </cell>
          <cell r="C6" t="str">
            <v>Additional Project Director Asst Project Manager</v>
          </cell>
          <cell r="D6" t="str">
            <v>Bhadrachalam</v>
          </cell>
          <cell r="E6" t="str">
            <v>Trmu Ikp Itda</v>
          </cell>
          <cell r="F6" t="str">
            <v>Near Main Road</v>
          </cell>
          <cell r="G6" t="str">
            <v>Khammam</v>
          </cell>
          <cell r="H6">
            <v>507111</v>
          </cell>
          <cell r="I6" t="str">
            <v>104-100125889</v>
          </cell>
          <cell r="J6" t="str">
            <v>02/28/2013</v>
          </cell>
          <cell r="K6" t="str">
            <v>AP</v>
          </cell>
          <cell r="L6" t="str">
            <v>South</v>
          </cell>
          <cell r="M6" t="str">
            <v>D/o Rural Development</v>
          </cell>
          <cell r="N6" t="str">
            <v>Govt of AP</v>
          </cell>
          <cell r="O6" t="str">
            <v>Additional Project Director</v>
          </cell>
          <cell r="P6" t="str">
            <v>Asst Project Manager</v>
          </cell>
          <cell r="Q6" t="str">
            <v/>
          </cell>
          <cell r="R6" t="str">
            <v>IKP, TPMU, ITDA, Bhadrachalam</v>
          </cell>
          <cell r="S6" t="str">
            <v>Address Update From Google</v>
          </cell>
          <cell r="T6" t="str">
            <v>Address Updated From Google</v>
          </cell>
          <cell r="U6" t="str">
            <v>Address Updated From Google</v>
          </cell>
          <cell r="V6" t="str">
            <v>Address Updated From Google</v>
          </cell>
          <cell r="W6" t="str">
            <v>Address Updated From Google</v>
          </cell>
          <cell r="X6" t="str">
            <v>Address Updated From Google</v>
          </cell>
          <cell r="Y6" t="str">
            <v>Address Updated From Google</v>
          </cell>
          <cell r="Z6">
            <v>7876637952</v>
          </cell>
          <cell r="AA6">
            <v>35628</v>
          </cell>
          <cell r="AB6">
            <v>39190.800000000003</v>
          </cell>
        </row>
        <row r="7">
          <cell r="A7">
            <v>123959597</v>
          </cell>
          <cell r="B7">
            <v>1098273292</v>
          </cell>
          <cell r="C7" t="str">
            <v>Additional Project Director Asst Project Manager</v>
          </cell>
          <cell r="D7" t="str">
            <v>Bhadrachalam</v>
          </cell>
          <cell r="E7" t="str">
            <v>Trmu Ikp Itda</v>
          </cell>
          <cell r="F7" t="str">
            <v>Near Main Road</v>
          </cell>
          <cell r="G7" t="str">
            <v>Khammam</v>
          </cell>
          <cell r="H7">
            <v>507111</v>
          </cell>
          <cell r="I7" t="str">
            <v>104-100125889</v>
          </cell>
          <cell r="J7" t="str">
            <v>02/28/2013</v>
          </cell>
          <cell r="K7" t="str">
            <v>AP</v>
          </cell>
          <cell r="L7" t="str">
            <v>South</v>
          </cell>
          <cell r="M7" t="str">
            <v>D/o Rural Development</v>
          </cell>
          <cell r="N7" t="str">
            <v>Govt of AP</v>
          </cell>
          <cell r="O7" t="str">
            <v>Additional Project Director</v>
          </cell>
          <cell r="P7" t="str">
            <v>Asst Project Manager</v>
          </cell>
          <cell r="Q7" t="str">
            <v/>
          </cell>
          <cell r="R7" t="str">
            <v>IKP, TPMU, ITDA, Bhadrachalam</v>
          </cell>
          <cell r="S7" t="str">
            <v>Address Update From Google</v>
          </cell>
          <cell r="T7" t="str">
            <v>Address Updated From Google</v>
          </cell>
          <cell r="U7" t="str">
            <v>Address Updated From Google</v>
          </cell>
          <cell r="V7" t="str">
            <v>Address Updated From Google</v>
          </cell>
          <cell r="W7" t="str">
            <v>Address Updated From Google</v>
          </cell>
          <cell r="X7" t="str">
            <v>Address Updated From Google</v>
          </cell>
          <cell r="Y7" t="str">
            <v>Address Updated From Google</v>
          </cell>
          <cell r="Z7">
            <v>5635055178</v>
          </cell>
          <cell r="AA7">
            <v>85864</v>
          </cell>
          <cell r="AB7">
            <v>94450.4</v>
          </cell>
        </row>
        <row r="8">
          <cell r="A8">
            <v>123959598</v>
          </cell>
          <cell r="B8">
            <v>1098275980</v>
          </cell>
          <cell r="C8" t="str">
            <v>Additional Project Director Asst Project Manager</v>
          </cell>
          <cell r="D8" t="str">
            <v>Bhadrachalam</v>
          </cell>
          <cell r="E8" t="str">
            <v>Trmu Ikp Itda</v>
          </cell>
          <cell r="F8" t="str">
            <v>Near Main Road</v>
          </cell>
          <cell r="G8" t="str">
            <v>Khammam</v>
          </cell>
          <cell r="H8">
            <v>507111</v>
          </cell>
          <cell r="I8" t="str">
            <v>104-100125889</v>
          </cell>
          <cell r="J8" t="str">
            <v>02/28/2013</v>
          </cell>
          <cell r="K8" t="str">
            <v>AP</v>
          </cell>
          <cell r="L8" t="str">
            <v>South</v>
          </cell>
          <cell r="M8" t="str">
            <v>D/o Rural Development</v>
          </cell>
          <cell r="N8" t="str">
            <v>Govt of AP</v>
          </cell>
          <cell r="O8" t="str">
            <v>Additional Project Director</v>
          </cell>
          <cell r="P8" t="str">
            <v>Asst Project Manager</v>
          </cell>
          <cell r="Q8" t="str">
            <v/>
          </cell>
          <cell r="R8" t="str">
            <v>IKP, TPMU, ITDA, Bhadrachalam</v>
          </cell>
          <cell r="S8" t="str">
            <v>Address Update From Google</v>
          </cell>
          <cell r="T8" t="str">
            <v>Address Updated From Google</v>
          </cell>
          <cell r="U8" t="str">
            <v>Address Updated From Google</v>
          </cell>
          <cell r="V8" t="str">
            <v>Address Updated From Google</v>
          </cell>
          <cell r="W8" t="str">
            <v>Address Updated From Google</v>
          </cell>
          <cell r="X8" t="str">
            <v>Address Updated From Google</v>
          </cell>
          <cell r="Y8" t="str">
            <v>Address Updated From Google</v>
          </cell>
          <cell r="Z8">
            <v>6963819882</v>
          </cell>
          <cell r="AA8">
            <v>76615</v>
          </cell>
          <cell r="AB8">
            <v>84276.5</v>
          </cell>
        </row>
        <row r="9">
          <cell r="A9">
            <v>123959599</v>
          </cell>
          <cell r="B9">
            <v>1098273291</v>
          </cell>
          <cell r="C9" t="str">
            <v>Additional Project Director Asst Project Manager</v>
          </cell>
          <cell r="D9" t="str">
            <v>Bhadrachalam</v>
          </cell>
          <cell r="E9" t="str">
            <v>Trmu Ikp Itda</v>
          </cell>
          <cell r="F9" t="str">
            <v>Near Main Road</v>
          </cell>
          <cell r="G9" t="str">
            <v>Khammam</v>
          </cell>
          <cell r="H9">
            <v>507111</v>
          </cell>
          <cell r="I9" t="str">
            <v>104-100125889</v>
          </cell>
          <cell r="J9" t="str">
            <v>02/28/2013</v>
          </cell>
          <cell r="K9" t="str">
            <v>AP</v>
          </cell>
          <cell r="L9" t="str">
            <v>South</v>
          </cell>
          <cell r="M9" t="str">
            <v>D/o Rural Development</v>
          </cell>
          <cell r="N9" t="str">
            <v>Govt of AP</v>
          </cell>
          <cell r="O9" t="str">
            <v>Additional Project Director</v>
          </cell>
          <cell r="P9" t="str">
            <v>Asst Project Manager</v>
          </cell>
          <cell r="Q9" t="str">
            <v/>
          </cell>
          <cell r="R9" t="str">
            <v>IKP, TPMU, ITDA, Bhadrachalam</v>
          </cell>
          <cell r="S9" t="str">
            <v>Address Update From Google</v>
          </cell>
          <cell r="T9" t="str">
            <v>Address Updated From Google</v>
          </cell>
          <cell r="U9" t="str">
            <v>Address Updated From Google</v>
          </cell>
          <cell r="V9" t="str">
            <v>Address Updated From Google</v>
          </cell>
          <cell r="W9" t="str">
            <v>Address Updated From Google</v>
          </cell>
          <cell r="X9" t="str">
            <v>Address Updated From Google</v>
          </cell>
          <cell r="Y9" t="str">
            <v>Address Updated From Google</v>
          </cell>
          <cell r="Z9">
            <v>6474042661</v>
          </cell>
          <cell r="AA9">
            <v>36648</v>
          </cell>
          <cell r="AB9">
            <v>40312.800000000003</v>
          </cell>
        </row>
        <row r="10">
          <cell r="A10">
            <v>123959601</v>
          </cell>
          <cell r="B10">
            <v>1098273300</v>
          </cell>
          <cell r="C10" t="str">
            <v>Additional Project Director Asst Project Manager</v>
          </cell>
          <cell r="D10" t="str">
            <v>Bhadrachalam</v>
          </cell>
          <cell r="E10" t="str">
            <v>Trmu Ikp Itda</v>
          </cell>
          <cell r="F10" t="str">
            <v>Near Main Road</v>
          </cell>
          <cell r="G10" t="str">
            <v>Khammam</v>
          </cell>
          <cell r="H10">
            <v>507111</v>
          </cell>
          <cell r="I10" t="str">
            <v>104-100125889</v>
          </cell>
          <cell r="J10" t="str">
            <v>02/28/2013</v>
          </cell>
          <cell r="K10" t="str">
            <v>AP</v>
          </cell>
          <cell r="L10" t="str">
            <v>South</v>
          </cell>
          <cell r="M10" t="str">
            <v>D/o Rural Development</v>
          </cell>
          <cell r="N10" t="str">
            <v>Govt of AP</v>
          </cell>
          <cell r="O10" t="str">
            <v>Additional Project Director</v>
          </cell>
          <cell r="P10" t="str">
            <v>Asst Project Manager</v>
          </cell>
          <cell r="Q10" t="str">
            <v/>
          </cell>
          <cell r="R10" t="str">
            <v>IKP, TPMU, ITDA, Bhadrachalam</v>
          </cell>
          <cell r="S10" t="str">
            <v>Address Update From Google</v>
          </cell>
          <cell r="T10" t="str">
            <v>Address Updated From Google</v>
          </cell>
          <cell r="U10" t="str">
            <v>Address Updated From Google</v>
          </cell>
          <cell r="V10" t="str">
            <v>Address Updated From Google</v>
          </cell>
          <cell r="W10" t="str">
            <v>Address Updated From Google</v>
          </cell>
          <cell r="X10" t="str">
            <v>Address Updated From Google</v>
          </cell>
          <cell r="Y10" t="str">
            <v>Address Updated From Google</v>
          </cell>
          <cell r="Z10">
            <v>7476161828</v>
          </cell>
          <cell r="AA10">
            <v>78686</v>
          </cell>
          <cell r="AB10">
            <v>86554.6</v>
          </cell>
        </row>
        <row r="11">
          <cell r="A11">
            <v>123959602</v>
          </cell>
          <cell r="B11">
            <v>1098273297</v>
          </cell>
          <cell r="C11" t="str">
            <v>Additional Project Director Asst Project Manager</v>
          </cell>
          <cell r="D11" t="str">
            <v>Bhadrachalam</v>
          </cell>
          <cell r="E11" t="str">
            <v>Trmu Ikp Itda</v>
          </cell>
          <cell r="F11" t="str">
            <v>Near Main Road</v>
          </cell>
          <cell r="G11" t="str">
            <v>Khammam</v>
          </cell>
          <cell r="H11">
            <v>507111</v>
          </cell>
          <cell r="I11" t="str">
            <v>104-100125889</v>
          </cell>
          <cell r="J11" t="str">
            <v>02/28/2013</v>
          </cell>
          <cell r="K11" t="str">
            <v>AP</v>
          </cell>
          <cell r="L11" t="str">
            <v>South</v>
          </cell>
          <cell r="M11" t="str">
            <v>D/o Rural Development</v>
          </cell>
          <cell r="N11" t="str">
            <v>Govt of AP</v>
          </cell>
          <cell r="O11" t="str">
            <v>Additional Project Director</v>
          </cell>
          <cell r="P11" t="str">
            <v>Asst Project Manager</v>
          </cell>
          <cell r="Q11" t="str">
            <v/>
          </cell>
          <cell r="R11" t="str">
            <v>IKP, TPMU, ITDA, Bhadrachalam</v>
          </cell>
          <cell r="S11" t="str">
            <v>Address Update From Google</v>
          </cell>
          <cell r="T11" t="str">
            <v>Address Updated From Google</v>
          </cell>
          <cell r="U11" t="str">
            <v>Address Updated From Google</v>
          </cell>
          <cell r="V11" t="str">
            <v>Address Updated From Google</v>
          </cell>
          <cell r="W11" t="str">
            <v>Address Updated From Google</v>
          </cell>
          <cell r="X11" t="str">
            <v>Address Updated From Google</v>
          </cell>
          <cell r="Y11" t="str">
            <v>Address Updated From Google</v>
          </cell>
          <cell r="Z11">
            <v>6328290359</v>
          </cell>
          <cell r="AA11">
            <v>32385</v>
          </cell>
          <cell r="AB11">
            <v>35623.5</v>
          </cell>
        </row>
        <row r="12">
          <cell r="A12">
            <v>123959603</v>
          </cell>
          <cell r="B12">
            <v>1098275983</v>
          </cell>
          <cell r="C12" t="str">
            <v>Additional Project Director Asst Project Manager</v>
          </cell>
          <cell r="D12" t="str">
            <v>Bhadrachalam</v>
          </cell>
          <cell r="E12" t="str">
            <v>Trmu Ikp Itda</v>
          </cell>
          <cell r="F12" t="str">
            <v>Near Main Road</v>
          </cell>
          <cell r="G12" t="str">
            <v>Khammam</v>
          </cell>
          <cell r="H12">
            <v>507111</v>
          </cell>
          <cell r="I12" t="str">
            <v>104-100125889</v>
          </cell>
          <cell r="J12" t="str">
            <v>02/28/2013</v>
          </cell>
          <cell r="K12" t="str">
            <v>AP</v>
          </cell>
          <cell r="L12" t="str">
            <v>South</v>
          </cell>
          <cell r="M12" t="str">
            <v>D/o Rural Development</v>
          </cell>
          <cell r="N12" t="str">
            <v>Govt of AP</v>
          </cell>
          <cell r="O12" t="str">
            <v>Additional Project Director</v>
          </cell>
          <cell r="P12" t="str">
            <v>Asst Project Manager</v>
          </cell>
          <cell r="Q12" t="str">
            <v/>
          </cell>
          <cell r="R12" t="str">
            <v>IKP, TPMU, ITDA, Bhadrachalam</v>
          </cell>
          <cell r="S12" t="str">
            <v>Address Update From Google</v>
          </cell>
          <cell r="T12" t="str">
            <v>Address Updated From Google</v>
          </cell>
          <cell r="U12" t="str">
            <v>Address Updated From Google</v>
          </cell>
          <cell r="V12" t="str">
            <v>Address Updated From Google</v>
          </cell>
          <cell r="W12" t="str">
            <v>Address Updated From Google</v>
          </cell>
          <cell r="X12" t="str">
            <v>Address Updated From Google</v>
          </cell>
          <cell r="Y12" t="str">
            <v>Address Updated From Google</v>
          </cell>
          <cell r="Z12">
            <v>8753319098</v>
          </cell>
          <cell r="AA12">
            <v>32075</v>
          </cell>
          <cell r="AB12">
            <v>35282.5</v>
          </cell>
        </row>
        <row r="13">
          <cell r="A13">
            <v>123959604</v>
          </cell>
          <cell r="B13">
            <v>1098273299</v>
          </cell>
          <cell r="C13" t="str">
            <v>Additional Project Director Asst Project Manager</v>
          </cell>
          <cell r="D13" t="str">
            <v>Bhadrachalam</v>
          </cell>
          <cell r="E13" t="str">
            <v>Trmu Ikp Itda</v>
          </cell>
          <cell r="F13" t="str">
            <v>Near Main Road</v>
          </cell>
          <cell r="G13" t="str">
            <v>Khammam</v>
          </cell>
          <cell r="H13">
            <v>507111</v>
          </cell>
          <cell r="I13" t="str">
            <v>104-100125889</v>
          </cell>
          <cell r="J13" t="str">
            <v>02/28/2013</v>
          </cell>
          <cell r="K13" t="str">
            <v>AP</v>
          </cell>
          <cell r="L13" t="str">
            <v>South</v>
          </cell>
          <cell r="M13" t="str">
            <v>D/o Rural Development</v>
          </cell>
          <cell r="N13" t="str">
            <v>Govt of AP</v>
          </cell>
          <cell r="O13" t="str">
            <v>Additional Project Director</v>
          </cell>
          <cell r="P13" t="str">
            <v>Asst Project Manager</v>
          </cell>
          <cell r="Q13" t="str">
            <v/>
          </cell>
          <cell r="R13" t="str">
            <v>IKP, TPMU, ITDA, Bhadrachalam</v>
          </cell>
          <cell r="S13" t="str">
            <v>Address Update From Google</v>
          </cell>
          <cell r="T13" t="str">
            <v>Address Updated From Google</v>
          </cell>
          <cell r="U13" t="str">
            <v>Address Updated From Google</v>
          </cell>
          <cell r="V13" t="str">
            <v>Address Updated From Google</v>
          </cell>
          <cell r="W13" t="str">
            <v>Address Updated From Google</v>
          </cell>
          <cell r="X13" t="str">
            <v>Address Updated From Google</v>
          </cell>
          <cell r="Y13" t="str">
            <v>Address Updated From Google</v>
          </cell>
          <cell r="Z13">
            <v>1121139599</v>
          </cell>
          <cell r="AA13">
            <v>75133</v>
          </cell>
          <cell r="AB13">
            <v>82646.3</v>
          </cell>
        </row>
        <row r="14">
          <cell r="A14">
            <v>123959608</v>
          </cell>
          <cell r="B14">
            <v>1098275987</v>
          </cell>
          <cell r="C14" t="str">
            <v>Additional Project Director Asst Project Manager</v>
          </cell>
          <cell r="D14" t="str">
            <v>Bhadrachalam</v>
          </cell>
          <cell r="E14" t="str">
            <v>Trmu Ikp Itda</v>
          </cell>
          <cell r="F14" t="str">
            <v>Near Main Road</v>
          </cell>
          <cell r="G14" t="str">
            <v>Khammam</v>
          </cell>
          <cell r="H14">
            <v>507111</v>
          </cell>
          <cell r="I14" t="str">
            <v>104-100125889</v>
          </cell>
          <cell r="J14" t="str">
            <v>02/28/2013</v>
          </cell>
          <cell r="K14" t="str">
            <v>AP</v>
          </cell>
          <cell r="L14" t="str">
            <v>South</v>
          </cell>
          <cell r="M14" t="str">
            <v>D/o Rural Development</v>
          </cell>
          <cell r="N14" t="str">
            <v>Govt of AP</v>
          </cell>
          <cell r="O14" t="str">
            <v>Additional Project Director</v>
          </cell>
          <cell r="P14" t="str">
            <v>Asst Project Manager</v>
          </cell>
          <cell r="Q14" t="str">
            <v/>
          </cell>
          <cell r="R14" t="str">
            <v>IKP, TPMU, ITDA, Bhadrachalam</v>
          </cell>
          <cell r="S14" t="str">
            <v>Address Update From Google</v>
          </cell>
          <cell r="T14" t="str">
            <v>Address Updated From Google</v>
          </cell>
          <cell r="U14" t="str">
            <v>Address Updated From Google</v>
          </cell>
          <cell r="V14" t="str">
            <v>Address Updated From Google</v>
          </cell>
          <cell r="W14" t="str">
            <v>Address Updated From Google</v>
          </cell>
          <cell r="X14" t="str">
            <v>Address Updated From Google</v>
          </cell>
          <cell r="Y14" t="str">
            <v>Address Updated From Google</v>
          </cell>
          <cell r="Z14">
            <v>6872562877</v>
          </cell>
          <cell r="AA14">
            <v>63026</v>
          </cell>
          <cell r="AB14">
            <v>69328.600000000006</v>
          </cell>
        </row>
        <row r="15">
          <cell r="A15">
            <v>123959611</v>
          </cell>
          <cell r="B15">
            <v>1098266383</v>
          </cell>
          <cell r="C15" t="str">
            <v>Additional Project Director Asst Project Manager</v>
          </cell>
          <cell r="D15" t="str">
            <v>Bhadrachalam</v>
          </cell>
          <cell r="E15" t="str">
            <v>Trmu Ikp Itda</v>
          </cell>
          <cell r="F15" t="str">
            <v>Near Main Road</v>
          </cell>
          <cell r="G15" t="str">
            <v>Khammam</v>
          </cell>
          <cell r="H15">
            <v>507111</v>
          </cell>
          <cell r="I15" t="str">
            <v>104-100125889</v>
          </cell>
          <cell r="J15" t="str">
            <v>02/28/2013</v>
          </cell>
          <cell r="K15" t="str">
            <v>AP</v>
          </cell>
          <cell r="L15" t="str">
            <v>South</v>
          </cell>
          <cell r="M15" t="str">
            <v>D/o Rural Development</v>
          </cell>
          <cell r="N15" t="str">
            <v>Govt of AP</v>
          </cell>
          <cell r="O15" t="str">
            <v>Additional Project Director</v>
          </cell>
          <cell r="P15" t="str">
            <v>Asst Project Manager</v>
          </cell>
          <cell r="Q15" t="str">
            <v/>
          </cell>
          <cell r="R15" t="str">
            <v>IKP, TPMU, ITDA, Bhadrachalam</v>
          </cell>
          <cell r="S15" t="str">
            <v>Address Update From Google</v>
          </cell>
          <cell r="T15" t="str">
            <v>Address Updated From Google</v>
          </cell>
          <cell r="U15" t="str">
            <v>Address Updated From Google</v>
          </cell>
          <cell r="V15" t="str">
            <v>Address Updated From Google</v>
          </cell>
          <cell r="W15" t="str">
            <v>Address Updated From Google</v>
          </cell>
          <cell r="X15" t="str">
            <v>Address Updated From Google</v>
          </cell>
          <cell r="Y15" t="str">
            <v>Address Updated From Google</v>
          </cell>
          <cell r="Z15">
            <v>2907029929</v>
          </cell>
          <cell r="AA15">
            <v>81801</v>
          </cell>
          <cell r="AB15">
            <v>89981.1</v>
          </cell>
        </row>
        <row r="16">
          <cell r="A16">
            <v>123959613</v>
          </cell>
          <cell r="B16">
            <v>1098273296</v>
          </cell>
          <cell r="C16" t="str">
            <v>Additional Project Director Asst Project Manager</v>
          </cell>
          <cell r="D16" t="str">
            <v>Bhadrachalam</v>
          </cell>
          <cell r="E16" t="str">
            <v>Trmu IkP Itda</v>
          </cell>
          <cell r="F16" t="str">
            <v>Near Main Road</v>
          </cell>
          <cell r="G16" t="str">
            <v>Khammam</v>
          </cell>
          <cell r="H16">
            <v>507111</v>
          </cell>
          <cell r="I16" t="str">
            <v>104-100125889</v>
          </cell>
          <cell r="J16" t="str">
            <v>02/28/2013</v>
          </cell>
          <cell r="K16" t="str">
            <v>AP</v>
          </cell>
          <cell r="L16" t="str">
            <v>South</v>
          </cell>
          <cell r="M16" t="str">
            <v>D/o Rural Development</v>
          </cell>
          <cell r="N16" t="str">
            <v>Govt of AP</v>
          </cell>
          <cell r="O16" t="str">
            <v>Additional Project Director</v>
          </cell>
          <cell r="P16" t="str">
            <v>Asst Project Manager</v>
          </cell>
          <cell r="Q16" t="str">
            <v/>
          </cell>
          <cell r="R16" t="str">
            <v>IKP, TPMU, ITDA, Bhadrachalam</v>
          </cell>
          <cell r="S16" t="str">
            <v>Address Update From Google</v>
          </cell>
          <cell r="T16" t="str">
            <v>Address Updated From Google</v>
          </cell>
          <cell r="U16" t="str">
            <v>Address Updated From Google</v>
          </cell>
          <cell r="V16" t="str">
            <v>Address Updated From Google</v>
          </cell>
          <cell r="W16" t="str">
            <v>Address Updated From Google</v>
          </cell>
          <cell r="X16" t="str">
            <v>Address Updated From Google</v>
          </cell>
          <cell r="Y16" t="str">
            <v>Address Updated From Google</v>
          </cell>
          <cell r="Z16">
            <v>6155855726</v>
          </cell>
          <cell r="AA16">
            <v>43444</v>
          </cell>
          <cell r="AB16">
            <v>47788.4</v>
          </cell>
        </row>
        <row r="17">
          <cell r="A17">
            <v>123959616</v>
          </cell>
          <cell r="B17">
            <v>1098273304</v>
          </cell>
          <cell r="C17" t="str">
            <v>Additional Project Director Asst Project Manager</v>
          </cell>
          <cell r="D17" t="str">
            <v>Bhadrachalam</v>
          </cell>
          <cell r="E17" t="str">
            <v>Trmu Ikp Itda</v>
          </cell>
          <cell r="F17" t="str">
            <v>Near Main Road</v>
          </cell>
          <cell r="G17" t="str">
            <v>Khammam</v>
          </cell>
          <cell r="H17">
            <v>507111</v>
          </cell>
          <cell r="I17" t="str">
            <v>104-100125889</v>
          </cell>
          <cell r="J17" t="str">
            <v>02/28/2013</v>
          </cell>
          <cell r="K17" t="str">
            <v>AP</v>
          </cell>
          <cell r="L17" t="str">
            <v>South</v>
          </cell>
          <cell r="M17" t="str">
            <v>D/o Rural Development</v>
          </cell>
          <cell r="N17" t="str">
            <v>Govt of AP</v>
          </cell>
          <cell r="O17" t="str">
            <v>Additional Project Director</v>
          </cell>
          <cell r="P17" t="str">
            <v>Asst Project Manager</v>
          </cell>
          <cell r="Q17" t="str">
            <v/>
          </cell>
          <cell r="R17" t="str">
            <v>IKP, TPMU, ITDA, Bhadrachalam</v>
          </cell>
          <cell r="S17" t="str">
            <v>Address Update From Google</v>
          </cell>
          <cell r="T17" t="str">
            <v>Address Updated From Google</v>
          </cell>
          <cell r="U17" t="str">
            <v>Address Updated From Google</v>
          </cell>
          <cell r="V17" t="str">
            <v>Address Updated From Google</v>
          </cell>
          <cell r="W17" t="str">
            <v>Address Updated From Google</v>
          </cell>
          <cell r="X17" t="str">
            <v>Address Updated From Google</v>
          </cell>
          <cell r="Y17" t="str">
            <v>Address Updated From Google</v>
          </cell>
          <cell r="Z17">
            <v>4287669901</v>
          </cell>
          <cell r="AA17">
            <v>60760</v>
          </cell>
          <cell r="AB17">
            <v>66836</v>
          </cell>
        </row>
        <row r="18">
          <cell r="A18">
            <v>123959617</v>
          </cell>
          <cell r="B18">
            <v>1098275988</v>
          </cell>
          <cell r="C18" t="str">
            <v>Additional Project Director Asst Project Manager</v>
          </cell>
          <cell r="D18" t="str">
            <v>Bhadrachalam</v>
          </cell>
          <cell r="E18" t="str">
            <v>Trmu Ikp Itda</v>
          </cell>
          <cell r="F18" t="str">
            <v>Near Main Road</v>
          </cell>
          <cell r="G18" t="str">
            <v>Khammam</v>
          </cell>
          <cell r="H18">
            <v>507111</v>
          </cell>
          <cell r="I18" t="str">
            <v>104-100125889</v>
          </cell>
          <cell r="J18" t="str">
            <v>02/28/2013</v>
          </cell>
          <cell r="K18" t="str">
            <v>AP</v>
          </cell>
          <cell r="L18" t="str">
            <v>South</v>
          </cell>
          <cell r="M18" t="str">
            <v>D/o Rural Development</v>
          </cell>
          <cell r="N18" t="str">
            <v>Govt of AP</v>
          </cell>
          <cell r="O18" t="str">
            <v>Additional Project Director</v>
          </cell>
          <cell r="P18" t="str">
            <v>Asst Project Manager</v>
          </cell>
          <cell r="Q18" t="str">
            <v/>
          </cell>
          <cell r="R18" t="str">
            <v>IKP, TPMU, ITDA, Bhadrachalam</v>
          </cell>
          <cell r="S18" t="str">
            <v>Address Update From Google</v>
          </cell>
          <cell r="T18" t="str">
            <v>Address Updated From Google</v>
          </cell>
          <cell r="U18" t="str">
            <v>Address Updated From Google</v>
          </cell>
          <cell r="V18" t="str">
            <v>Address Updated From Google</v>
          </cell>
          <cell r="W18" t="str">
            <v>Address Updated From Google</v>
          </cell>
          <cell r="X18" t="str">
            <v>Address Updated From Google</v>
          </cell>
          <cell r="Y18" t="str">
            <v>Address Updated From Google</v>
          </cell>
          <cell r="Z18">
            <v>3115220880</v>
          </cell>
          <cell r="AA18">
            <v>39303</v>
          </cell>
          <cell r="AB18">
            <v>43233.3</v>
          </cell>
        </row>
        <row r="19">
          <cell r="A19">
            <v>123959618</v>
          </cell>
          <cell r="B19">
            <v>1098275985</v>
          </cell>
          <cell r="C19" t="str">
            <v>Additional Project Director Asst Project Manager</v>
          </cell>
          <cell r="D19" t="str">
            <v>Bhadrachalam</v>
          </cell>
          <cell r="E19" t="str">
            <v>Trmu Ikp Itda</v>
          </cell>
          <cell r="F19" t="str">
            <v>Near Main Road</v>
          </cell>
          <cell r="G19" t="str">
            <v>Khammam</v>
          </cell>
          <cell r="H19">
            <v>507111</v>
          </cell>
          <cell r="I19" t="str">
            <v>104-100125889</v>
          </cell>
          <cell r="J19" t="str">
            <v>02/28/2013</v>
          </cell>
          <cell r="K19" t="str">
            <v>AP</v>
          </cell>
          <cell r="L19" t="str">
            <v>South</v>
          </cell>
          <cell r="M19" t="str">
            <v>D/o Rural Development</v>
          </cell>
          <cell r="N19" t="str">
            <v>Govt of AP</v>
          </cell>
          <cell r="O19" t="str">
            <v>Additional Project Director</v>
          </cell>
          <cell r="P19" t="str">
            <v>Asst Project Manager</v>
          </cell>
          <cell r="Q19" t="str">
            <v/>
          </cell>
          <cell r="R19" t="str">
            <v>IKP, TPMU, ITDA, Bhadrachalam</v>
          </cell>
          <cell r="S19" t="str">
            <v>Address Update From Google</v>
          </cell>
          <cell r="T19" t="str">
            <v>Address Updated From Google</v>
          </cell>
          <cell r="U19" t="str">
            <v>Address Updated From Google</v>
          </cell>
          <cell r="V19" t="str">
            <v>Address Updated From Google</v>
          </cell>
          <cell r="W19" t="str">
            <v>Address Updated From Google</v>
          </cell>
          <cell r="X19" t="str">
            <v>Address Updated From Google</v>
          </cell>
          <cell r="Y19" t="str">
            <v>Address Updated From Google</v>
          </cell>
          <cell r="Z19">
            <v>9193798198</v>
          </cell>
          <cell r="AA19">
            <v>58062</v>
          </cell>
          <cell r="AB19">
            <v>63868.2</v>
          </cell>
        </row>
        <row r="20">
          <cell r="A20">
            <v>123959620</v>
          </cell>
          <cell r="B20">
            <v>1098275984</v>
          </cell>
          <cell r="C20" t="str">
            <v>Additional Project Director Asst Project Manager</v>
          </cell>
          <cell r="D20" t="str">
            <v>Bhadrachalam</v>
          </cell>
          <cell r="E20" t="str">
            <v>Trmu Ikp Itda</v>
          </cell>
          <cell r="F20" t="str">
            <v>Near Main Road</v>
          </cell>
          <cell r="G20" t="str">
            <v>Khammam</v>
          </cell>
          <cell r="H20">
            <v>507111</v>
          </cell>
          <cell r="I20" t="str">
            <v>104-100125889</v>
          </cell>
          <cell r="J20" t="str">
            <v>02/28/2013</v>
          </cell>
          <cell r="K20" t="str">
            <v>AP</v>
          </cell>
          <cell r="L20" t="str">
            <v>South</v>
          </cell>
          <cell r="M20" t="str">
            <v>D/o Rural Development</v>
          </cell>
          <cell r="N20" t="str">
            <v>Govt of AP</v>
          </cell>
          <cell r="O20" t="str">
            <v>Additional Project Director</v>
          </cell>
          <cell r="P20" t="str">
            <v>Asst Project Manager</v>
          </cell>
          <cell r="Q20" t="str">
            <v/>
          </cell>
          <cell r="R20" t="str">
            <v>IKP, TPMU, ITDA, Bhadrachalam</v>
          </cell>
          <cell r="S20" t="str">
            <v>Address Update From Google</v>
          </cell>
          <cell r="T20" t="str">
            <v>Address Updated From Google</v>
          </cell>
          <cell r="U20" t="str">
            <v>Address Updated From Google</v>
          </cell>
          <cell r="V20" t="str">
            <v>Address Updated From Google</v>
          </cell>
          <cell r="W20" t="str">
            <v>Address Updated From Google</v>
          </cell>
          <cell r="X20" t="str">
            <v>Address Updated From Google</v>
          </cell>
          <cell r="Y20" t="str">
            <v>Address Updated From Google</v>
          </cell>
          <cell r="Z20">
            <v>7824359555</v>
          </cell>
          <cell r="AA20">
            <v>43332</v>
          </cell>
          <cell r="AB20">
            <v>47665.2</v>
          </cell>
        </row>
        <row r="21">
          <cell r="A21">
            <v>123959622</v>
          </cell>
          <cell r="B21">
            <v>1098275119</v>
          </cell>
          <cell r="C21" t="str">
            <v>Additional Project Director Asst Project Manager</v>
          </cell>
          <cell r="D21" t="str">
            <v>Bhadrachalam</v>
          </cell>
          <cell r="E21" t="str">
            <v>Trmu Ikp Itda</v>
          </cell>
          <cell r="F21" t="str">
            <v>Near Main Road</v>
          </cell>
          <cell r="G21" t="str">
            <v>Khammam</v>
          </cell>
          <cell r="H21">
            <v>507111</v>
          </cell>
          <cell r="I21" t="str">
            <v>104-100125889</v>
          </cell>
          <cell r="J21" t="str">
            <v>02/28/2013</v>
          </cell>
          <cell r="K21" t="str">
            <v>AP</v>
          </cell>
          <cell r="L21" t="str">
            <v>South</v>
          </cell>
          <cell r="M21" t="str">
            <v>D/o Rural Development</v>
          </cell>
          <cell r="N21" t="str">
            <v>Govt of AP</v>
          </cell>
          <cell r="O21" t="str">
            <v>Additional Project Director</v>
          </cell>
          <cell r="P21" t="str">
            <v>Asst Project Manager</v>
          </cell>
          <cell r="Q21" t="str">
            <v/>
          </cell>
          <cell r="R21" t="str">
            <v>IKP, TPMU, ITDA, Bhadrachalam</v>
          </cell>
          <cell r="S21" t="str">
            <v>Address Update From Google</v>
          </cell>
          <cell r="T21" t="str">
            <v>Address Updated From Google</v>
          </cell>
          <cell r="U21" t="str">
            <v>Address Updated From Google</v>
          </cell>
          <cell r="V21" t="str">
            <v>Address Updated From Google</v>
          </cell>
          <cell r="W21" t="str">
            <v>Address Updated From Google</v>
          </cell>
          <cell r="X21" t="str">
            <v>Address Updated From Google</v>
          </cell>
          <cell r="Y21" t="str">
            <v>Address Updated From Google</v>
          </cell>
          <cell r="Z21">
            <v>4936509131</v>
          </cell>
          <cell r="AA21">
            <v>67193</v>
          </cell>
          <cell r="AB21">
            <v>73912.3</v>
          </cell>
        </row>
        <row r="22">
          <cell r="A22">
            <v>123959624</v>
          </cell>
          <cell r="B22">
            <v>1098275118</v>
          </cell>
          <cell r="C22" t="str">
            <v>Additional Project Director Asst Project Manager</v>
          </cell>
          <cell r="D22" t="str">
            <v>Bhadrachalam</v>
          </cell>
          <cell r="E22" t="str">
            <v>Trmu Ikp Itda</v>
          </cell>
          <cell r="F22" t="str">
            <v>Near Main Road</v>
          </cell>
          <cell r="G22" t="str">
            <v>Khammam</v>
          </cell>
          <cell r="H22">
            <v>507111</v>
          </cell>
          <cell r="I22" t="str">
            <v>104-100125889</v>
          </cell>
          <cell r="J22" t="str">
            <v>02/28/2013</v>
          </cell>
          <cell r="K22" t="str">
            <v>AP</v>
          </cell>
          <cell r="L22" t="str">
            <v>South</v>
          </cell>
          <cell r="M22" t="str">
            <v>D/o Rural Development</v>
          </cell>
          <cell r="N22" t="str">
            <v>Govt of AP</v>
          </cell>
          <cell r="O22" t="str">
            <v>Additional Project Director</v>
          </cell>
          <cell r="P22" t="str">
            <v>Asst Project Manager</v>
          </cell>
          <cell r="Q22" t="str">
            <v/>
          </cell>
          <cell r="R22" t="str">
            <v>IKP, TPMU, ITDA, Bhadrachalam</v>
          </cell>
          <cell r="S22" t="str">
            <v>Address Update From Google</v>
          </cell>
          <cell r="T22" t="str">
            <v>Address Updated From Google</v>
          </cell>
          <cell r="U22" t="str">
            <v>Address Updated From Google</v>
          </cell>
          <cell r="V22" t="str">
            <v>Address Updated From Google</v>
          </cell>
          <cell r="W22" t="str">
            <v>Address Updated From Google</v>
          </cell>
          <cell r="X22" t="str">
            <v>Address Updated From Google</v>
          </cell>
          <cell r="Y22" t="str">
            <v>Address Updated From Google</v>
          </cell>
          <cell r="Z22">
            <v>4695362351</v>
          </cell>
          <cell r="AA22">
            <v>57571</v>
          </cell>
          <cell r="AB22">
            <v>63328.1</v>
          </cell>
        </row>
        <row r="23">
          <cell r="A23">
            <v>103959341</v>
          </cell>
          <cell r="B23">
            <v>1021689185</v>
          </cell>
          <cell r="C23" t="str">
            <v>ADDL Project Director</v>
          </cell>
          <cell r="D23" t="str">
            <v>Aprpap Veluga Ikp</v>
          </cell>
          <cell r="E23" t="str">
            <v>Ppmv TTDA Bhadrachalam Khamam</v>
          </cell>
          <cell r="F23" t="str">
            <v>Near Ikpt Ltda</v>
          </cell>
          <cell r="G23" t="str">
            <v>Khammam</v>
          </cell>
          <cell r="H23">
            <v>507111</v>
          </cell>
          <cell r="I23" t="str">
            <v>104-100125889</v>
          </cell>
          <cell r="J23" t="str">
            <v>12/31/2013</v>
          </cell>
          <cell r="K23" t="str">
            <v>AP</v>
          </cell>
          <cell r="L23" t="str">
            <v>South</v>
          </cell>
          <cell r="M23" t="str">
            <v>Andhra Pradesh Rural Poverty Reduction Project ( APRPRP)</v>
          </cell>
          <cell r="N23" t="str">
            <v>Govt of AP</v>
          </cell>
          <cell r="O23" t="str">
            <v>Additional Project Director</v>
          </cell>
          <cell r="P23" t="str">
            <v>C/o : APRPRP Velugu</v>
          </cell>
          <cell r="Q23" t="str">
            <v/>
          </cell>
          <cell r="R23" t="str">
            <v>IKP, TPMU, ITDA, Bhadrachalam</v>
          </cell>
          <cell r="S23" t="str">
            <v>Address Update From Google</v>
          </cell>
          <cell r="T23" t="str">
            <v>Address Updated From Google</v>
          </cell>
          <cell r="U23" t="str">
            <v>Address Updated From Google</v>
          </cell>
          <cell r="V23" t="str">
            <v>Address Updated From Google</v>
          </cell>
          <cell r="W23" t="str">
            <v>Address Updated From Google</v>
          </cell>
          <cell r="X23" t="str">
            <v>Address Updated From Google</v>
          </cell>
          <cell r="Y23" t="str">
            <v>Address Updated From Google</v>
          </cell>
          <cell r="Z23">
            <v>4217217219</v>
          </cell>
          <cell r="AA23">
            <v>21909</v>
          </cell>
          <cell r="AB23">
            <v>24099.9</v>
          </cell>
        </row>
        <row r="24">
          <cell r="A24">
            <v>103959462</v>
          </cell>
          <cell r="B24">
            <v>1021688938</v>
          </cell>
          <cell r="C24" t="str">
            <v>ADDL Project Director</v>
          </cell>
          <cell r="D24" t="str">
            <v>Aprpap Veluga Ikp</v>
          </cell>
          <cell r="E24" t="str">
            <v>Ppmv TTDA Bhadrachalam Khamam</v>
          </cell>
          <cell r="F24" t="str">
            <v>Near Ikpt Ltda</v>
          </cell>
          <cell r="G24" t="str">
            <v>Khammam</v>
          </cell>
          <cell r="H24">
            <v>507111</v>
          </cell>
          <cell r="I24" t="str">
            <v>104-100125889</v>
          </cell>
          <cell r="J24" t="str">
            <v>12/31/2013</v>
          </cell>
          <cell r="K24" t="str">
            <v>AP</v>
          </cell>
          <cell r="L24" t="str">
            <v>South</v>
          </cell>
          <cell r="M24" t="str">
            <v>Andhra Pradesh Rural Poverty Reduction Project ( APRPRP)</v>
          </cell>
          <cell r="N24" t="str">
            <v>Govt of AP</v>
          </cell>
          <cell r="O24" t="str">
            <v>Additional Project Director</v>
          </cell>
          <cell r="P24" t="str">
            <v>C/o : APRPRP Velugu</v>
          </cell>
          <cell r="Q24" t="str">
            <v/>
          </cell>
          <cell r="R24" t="str">
            <v>IKP, TPMU, ITDA, Bhadrachalam</v>
          </cell>
          <cell r="S24" t="str">
            <v>Address Update From Google</v>
          </cell>
          <cell r="T24" t="str">
            <v>Address Updated From Google</v>
          </cell>
          <cell r="U24" t="str">
            <v>Address Updated From Google</v>
          </cell>
          <cell r="V24" t="str">
            <v>Address Updated From Google</v>
          </cell>
          <cell r="W24" t="str">
            <v>Address Updated From Google</v>
          </cell>
          <cell r="X24" t="str">
            <v>Address Updated From Google</v>
          </cell>
          <cell r="Y24" t="str">
            <v>Address Updated From Google</v>
          </cell>
          <cell r="Z24">
            <v>1540408727</v>
          </cell>
          <cell r="AA24">
            <v>72062</v>
          </cell>
          <cell r="AB24">
            <v>79268.2</v>
          </cell>
        </row>
        <row r="25">
          <cell r="A25">
            <v>118664052</v>
          </cell>
          <cell r="B25">
            <v>1050363146</v>
          </cell>
          <cell r="C25" t="str">
            <v>ADDL Project Director</v>
          </cell>
          <cell r="D25" t="str">
            <v>Aprpap Veluga Ikp</v>
          </cell>
          <cell r="E25" t="str">
            <v>Ppmv TTDA Bhadrachalam Khamam</v>
          </cell>
          <cell r="F25" t="str">
            <v>Near Ikpt Ltda</v>
          </cell>
          <cell r="G25" t="str">
            <v>Khammam</v>
          </cell>
          <cell r="H25">
            <v>507111</v>
          </cell>
          <cell r="I25" t="str">
            <v>104-100125889</v>
          </cell>
          <cell r="J25" t="str">
            <v>12/31/2013</v>
          </cell>
          <cell r="K25" t="str">
            <v>AP</v>
          </cell>
          <cell r="L25" t="str">
            <v>South</v>
          </cell>
          <cell r="M25" t="str">
            <v>Andhra Pradesh Rural Poverty Reduction Project ( APRPRP)</v>
          </cell>
          <cell r="N25" t="str">
            <v>Govt of AP</v>
          </cell>
          <cell r="O25" t="str">
            <v>Additional Project Director</v>
          </cell>
          <cell r="P25" t="str">
            <v>C/o : APRPRP Velugu</v>
          </cell>
          <cell r="Q25" t="str">
            <v/>
          </cell>
          <cell r="R25" t="str">
            <v>IKP, TPMU, ITDA, Bhadrachalam</v>
          </cell>
          <cell r="S25" t="str">
            <v>Address Update From Google</v>
          </cell>
          <cell r="T25" t="str">
            <v>Address Updated From Google</v>
          </cell>
          <cell r="U25" t="str">
            <v>Address Updated From Google</v>
          </cell>
          <cell r="V25" t="str">
            <v>Address Updated From Google</v>
          </cell>
          <cell r="W25" t="str">
            <v>Address Updated From Google</v>
          </cell>
          <cell r="X25" t="str">
            <v>Address Updated From Google</v>
          </cell>
          <cell r="Y25" t="str">
            <v>Address Updated From Google</v>
          </cell>
          <cell r="Z25">
            <v>6942291617</v>
          </cell>
          <cell r="AA25">
            <v>30354</v>
          </cell>
          <cell r="AB25">
            <v>33389.4</v>
          </cell>
        </row>
        <row r="26">
          <cell r="A26">
            <v>123959490</v>
          </cell>
          <cell r="B26">
            <v>1098275085</v>
          </cell>
          <cell r="C26" t="str">
            <v>ADDL Project Director</v>
          </cell>
          <cell r="D26" t="str">
            <v>Aprpap Veluga Ikp</v>
          </cell>
          <cell r="E26" t="str">
            <v>Ppmv TTDA Bhadrachalam Khamam</v>
          </cell>
          <cell r="F26" t="str">
            <v>Near Ikpt Ltda</v>
          </cell>
          <cell r="G26" t="str">
            <v>Khammam</v>
          </cell>
          <cell r="H26">
            <v>507111</v>
          </cell>
          <cell r="I26" t="str">
            <v>104-100125889</v>
          </cell>
          <cell r="J26" t="str">
            <v>12/31/2013</v>
          </cell>
          <cell r="K26" t="str">
            <v>AP</v>
          </cell>
          <cell r="L26" t="str">
            <v>South</v>
          </cell>
          <cell r="M26" t="str">
            <v>Andhra Pradesh Rural Poverty Reduction Project ( APRPRP)</v>
          </cell>
          <cell r="N26" t="str">
            <v>Govt of AP</v>
          </cell>
          <cell r="O26" t="str">
            <v>Additional Project Director</v>
          </cell>
          <cell r="P26" t="str">
            <v>C/o : APRPRP Velugu</v>
          </cell>
          <cell r="Q26" t="str">
            <v/>
          </cell>
          <cell r="R26" t="str">
            <v>IKP, TPMU, ITDA, Bhadrachalam</v>
          </cell>
          <cell r="S26" t="str">
            <v>Address Update From Google</v>
          </cell>
          <cell r="T26" t="str">
            <v>Address Updated From Google</v>
          </cell>
          <cell r="U26" t="str">
            <v>Address Updated From Google</v>
          </cell>
          <cell r="V26" t="str">
            <v>Address Updated From Google</v>
          </cell>
          <cell r="W26" t="str">
            <v>Address Updated From Google</v>
          </cell>
          <cell r="X26" t="str">
            <v>Address Updated From Google</v>
          </cell>
          <cell r="Y26" t="str">
            <v>Address Updated From Google</v>
          </cell>
          <cell r="Z26">
            <v>8211485862</v>
          </cell>
          <cell r="AA26">
            <v>89692</v>
          </cell>
          <cell r="AB26">
            <v>98661.2</v>
          </cell>
        </row>
        <row r="27">
          <cell r="A27">
            <v>123959491</v>
          </cell>
          <cell r="B27">
            <v>1098273268</v>
          </cell>
          <cell r="C27" t="str">
            <v>ADDL Project Director</v>
          </cell>
          <cell r="D27" t="str">
            <v>Aprpap Veluga Ikp</v>
          </cell>
          <cell r="E27" t="str">
            <v>Ppmv TTDA Bhadrachalam Khamam</v>
          </cell>
          <cell r="F27" t="str">
            <v>Near Ikpt Ltda</v>
          </cell>
          <cell r="G27" t="str">
            <v>Khammam</v>
          </cell>
          <cell r="H27">
            <v>507111</v>
          </cell>
          <cell r="I27" t="str">
            <v>104-100125889</v>
          </cell>
          <cell r="J27" t="str">
            <v>12/31/2013</v>
          </cell>
          <cell r="K27" t="str">
            <v>AP</v>
          </cell>
          <cell r="L27" t="str">
            <v>South</v>
          </cell>
          <cell r="M27" t="str">
            <v>Andhra Pradesh Rural Poverty Reduction Project ( APRPRP)</v>
          </cell>
          <cell r="N27" t="str">
            <v>Govt of AP</v>
          </cell>
          <cell r="O27" t="str">
            <v>Additional Project Director</v>
          </cell>
          <cell r="P27" t="str">
            <v>C/o : APRPRP Velugu</v>
          </cell>
          <cell r="Q27" t="str">
            <v/>
          </cell>
          <cell r="R27" t="str">
            <v>IKP, TPMU, ITDA, Bhadrachalam</v>
          </cell>
          <cell r="S27" t="str">
            <v>Address Update From Google</v>
          </cell>
          <cell r="T27" t="str">
            <v>Address Updated From Google</v>
          </cell>
          <cell r="U27" t="str">
            <v>Address Updated From Google</v>
          </cell>
          <cell r="V27" t="str">
            <v>Address Updated From Google</v>
          </cell>
          <cell r="W27" t="str">
            <v>Address Updated From Google</v>
          </cell>
          <cell r="X27" t="str">
            <v>Address Updated From Google</v>
          </cell>
          <cell r="Y27" t="str">
            <v>Address Updated From Google</v>
          </cell>
          <cell r="Z27">
            <v>1150517954</v>
          </cell>
          <cell r="AA27">
            <v>35629</v>
          </cell>
          <cell r="AB27">
            <v>39191.9</v>
          </cell>
        </row>
        <row r="28">
          <cell r="A28">
            <v>123959492</v>
          </cell>
          <cell r="B28">
            <v>1098273264</v>
          </cell>
          <cell r="C28" t="str">
            <v>ADDL Project Director</v>
          </cell>
          <cell r="D28" t="str">
            <v>Aprpap Veluga Ikp</v>
          </cell>
          <cell r="E28" t="str">
            <v>Ppmv TTDA Bhadrachalam Khamam</v>
          </cell>
          <cell r="F28" t="str">
            <v>Near Ikpt Ltda</v>
          </cell>
          <cell r="G28" t="str">
            <v>Khammam</v>
          </cell>
          <cell r="H28">
            <v>507111</v>
          </cell>
          <cell r="I28" t="str">
            <v>104-100125889</v>
          </cell>
          <cell r="J28" t="str">
            <v>12/31/2013</v>
          </cell>
          <cell r="K28" t="str">
            <v>AP</v>
          </cell>
          <cell r="L28" t="str">
            <v>South</v>
          </cell>
          <cell r="M28" t="str">
            <v>Andhra Pradesh Rural Poverty Reduction Project ( APRPRP)</v>
          </cell>
          <cell r="N28" t="str">
            <v>Govt of AP</v>
          </cell>
          <cell r="O28" t="str">
            <v>Additional Project Director</v>
          </cell>
          <cell r="P28" t="str">
            <v>C/o : APRPRP Velugu</v>
          </cell>
          <cell r="Q28" t="str">
            <v/>
          </cell>
          <cell r="R28" t="str">
            <v>IKP, TPMU, ITDA, Bhadrachalam</v>
          </cell>
          <cell r="S28" t="str">
            <v>Address Update From Google</v>
          </cell>
          <cell r="T28" t="str">
            <v>Address Updated From Google</v>
          </cell>
          <cell r="U28" t="str">
            <v>Address Updated From Google</v>
          </cell>
          <cell r="V28" t="str">
            <v>Address Updated From Google</v>
          </cell>
          <cell r="W28" t="str">
            <v>Address Updated From Google</v>
          </cell>
          <cell r="X28" t="str">
            <v>Address Updated From Google</v>
          </cell>
          <cell r="Y28" t="str">
            <v>Address Updated From Google</v>
          </cell>
          <cell r="Z28">
            <v>1232734237</v>
          </cell>
          <cell r="AA28">
            <v>75682</v>
          </cell>
          <cell r="AB28">
            <v>83250.2</v>
          </cell>
        </row>
        <row r="29">
          <cell r="A29">
            <v>123959493</v>
          </cell>
          <cell r="B29">
            <v>1098273265</v>
          </cell>
          <cell r="C29" t="str">
            <v>ADDL Project Director</v>
          </cell>
          <cell r="D29" t="str">
            <v>Aprpap Veluga Ikp</v>
          </cell>
          <cell r="E29" t="str">
            <v>Ppmv TTDA Bhadrachalam Khamam</v>
          </cell>
          <cell r="F29" t="str">
            <v>Near Ikpt Ltda</v>
          </cell>
          <cell r="G29" t="str">
            <v>Khammam</v>
          </cell>
          <cell r="H29">
            <v>507111</v>
          </cell>
          <cell r="I29" t="str">
            <v>104-100125889</v>
          </cell>
          <cell r="J29" t="str">
            <v>12/31/2013</v>
          </cell>
          <cell r="K29" t="str">
            <v>AP</v>
          </cell>
          <cell r="L29" t="str">
            <v>South</v>
          </cell>
          <cell r="M29" t="str">
            <v>Andhra Pradesh Rural Poverty Reduction Project ( APRPRP)</v>
          </cell>
          <cell r="N29" t="str">
            <v>Govt of AP</v>
          </cell>
          <cell r="O29" t="str">
            <v>Additional Project Director</v>
          </cell>
          <cell r="P29" t="str">
            <v>C/o : APRPRP Velugu</v>
          </cell>
          <cell r="Q29" t="str">
            <v/>
          </cell>
          <cell r="R29" t="str">
            <v>IKP, TPMU, ITDA, Bhadrachalam</v>
          </cell>
          <cell r="S29" t="str">
            <v>Address Update From Google</v>
          </cell>
          <cell r="T29" t="str">
            <v>Address Updated From Google</v>
          </cell>
          <cell r="U29" t="str">
            <v>Address Updated From Google</v>
          </cell>
          <cell r="V29" t="str">
            <v>Address Updated From Google</v>
          </cell>
          <cell r="W29" t="str">
            <v>Address Updated From Google</v>
          </cell>
          <cell r="X29" t="str">
            <v>Address Updated From Google</v>
          </cell>
          <cell r="Y29" t="str">
            <v>Address Updated From Google</v>
          </cell>
          <cell r="Z29">
            <v>6978517439</v>
          </cell>
          <cell r="AA29">
            <v>28164</v>
          </cell>
          <cell r="AB29">
            <v>30980.400000000001</v>
          </cell>
        </row>
        <row r="30">
          <cell r="A30">
            <v>123959494</v>
          </cell>
          <cell r="B30">
            <v>1098266367</v>
          </cell>
          <cell r="C30" t="str">
            <v>ADDL Project Director</v>
          </cell>
          <cell r="D30" t="str">
            <v>Aprpap Veluga Ikp</v>
          </cell>
          <cell r="E30" t="str">
            <v>Ppmv TTDA Bhadrachalam Khamam</v>
          </cell>
          <cell r="F30" t="str">
            <v>Near Ikpt Ltda</v>
          </cell>
          <cell r="G30" t="str">
            <v>Khammam</v>
          </cell>
          <cell r="H30">
            <v>507111</v>
          </cell>
          <cell r="I30" t="str">
            <v>104-100125889</v>
          </cell>
          <cell r="J30" t="str">
            <v>12/31/2013</v>
          </cell>
          <cell r="K30" t="str">
            <v>AP</v>
          </cell>
          <cell r="L30" t="str">
            <v>South</v>
          </cell>
          <cell r="M30" t="str">
            <v>Andhra Pradesh Rural Poverty Reduction Project ( APRPRP)</v>
          </cell>
          <cell r="N30" t="str">
            <v>Govt of AP</v>
          </cell>
          <cell r="O30" t="str">
            <v>Additional Project Director</v>
          </cell>
          <cell r="P30" t="str">
            <v>C/o : APRPRP Velugu</v>
          </cell>
          <cell r="Q30" t="str">
            <v/>
          </cell>
          <cell r="R30" t="str">
            <v>IKP, TPMU, ITDA, Bhadrachalam</v>
          </cell>
          <cell r="S30" t="str">
            <v>Address Update From Google</v>
          </cell>
          <cell r="T30" t="str">
            <v>Address Updated From Google</v>
          </cell>
          <cell r="U30" t="str">
            <v>Address Updated From Google</v>
          </cell>
          <cell r="V30" t="str">
            <v>Address Updated From Google</v>
          </cell>
          <cell r="W30" t="str">
            <v>Address Updated From Google</v>
          </cell>
          <cell r="X30" t="str">
            <v>Address Updated From Google</v>
          </cell>
          <cell r="Y30" t="str">
            <v>Address Updated From Google</v>
          </cell>
          <cell r="Z30">
            <v>4814218816</v>
          </cell>
          <cell r="AA30">
            <v>26420</v>
          </cell>
          <cell r="AB30">
            <v>29062</v>
          </cell>
        </row>
        <row r="31">
          <cell r="A31">
            <v>123959495</v>
          </cell>
          <cell r="B31">
            <v>1098275081</v>
          </cell>
          <cell r="C31" t="str">
            <v>ADDL Project Director</v>
          </cell>
          <cell r="D31" t="str">
            <v>Aprpap Veluga Ikp</v>
          </cell>
          <cell r="E31" t="str">
            <v>Ppmv TTDA Bhadrachalam Khamam</v>
          </cell>
          <cell r="F31" t="str">
            <v>Near Ikpt Ltda</v>
          </cell>
          <cell r="G31" t="str">
            <v>Khammam</v>
          </cell>
          <cell r="H31">
            <v>507111</v>
          </cell>
          <cell r="I31" t="str">
            <v>104-100125889</v>
          </cell>
          <cell r="J31" t="str">
            <v>12/31/2013</v>
          </cell>
          <cell r="K31" t="str">
            <v>AP</v>
          </cell>
          <cell r="L31" t="str">
            <v>South</v>
          </cell>
          <cell r="M31" t="str">
            <v>Andhra Pradesh Rural Poverty Reduction Project ( APRPRP)</v>
          </cell>
          <cell r="N31" t="str">
            <v>Govt of AP</v>
          </cell>
          <cell r="O31" t="str">
            <v>Additional Project Director</v>
          </cell>
          <cell r="P31" t="str">
            <v>C/o : APRPRP Velugu</v>
          </cell>
          <cell r="Q31" t="str">
            <v/>
          </cell>
          <cell r="R31" t="str">
            <v>IKP, TPMU, ITDA, Bhadrachalam</v>
          </cell>
          <cell r="S31" t="str">
            <v>Address Update From Google</v>
          </cell>
          <cell r="T31" t="str">
            <v>Address Updated From Google</v>
          </cell>
          <cell r="U31" t="str">
            <v>Address Updated From Google</v>
          </cell>
          <cell r="V31" t="str">
            <v>Address Updated From Google</v>
          </cell>
          <cell r="W31" t="str">
            <v>Address Updated From Google</v>
          </cell>
          <cell r="X31" t="str">
            <v>Address Updated From Google</v>
          </cell>
          <cell r="Y31" t="str">
            <v>Address Updated From Google</v>
          </cell>
          <cell r="Z31">
            <v>4706346693</v>
          </cell>
          <cell r="AA31">
            <v>72654</v>
          </cell>
          <cell r="AB31">
            <v>79919.399999999994</v>
          </cell>
        </row>
        <row r="32">
          <cell r="A32">
            <v>123959497</v>
          </cell>
          <cell r="B32">
            <v>1098273263</v>
          </cell>
          <cell r="C32" t="str">
            <v>ADDL Project Director</v>
          </cell>
          <cell r="D32" t="str">
            <v>Aprpap Veluga Ikp</v>
          </cell>
          <cell r="E32" t="str">
            <v>Ppmv TTDA Bhadrachalam Khamam</v>
          </cell>
          <cell r="F32" t="str">
            <v>Near Ikpt Ltda</v>
          </cell>
          <cell r="G32" t="str">
            <v>Khammam</v>
          </cell>
          <cell r="H32">
            <v>507111</v>
          </cell>
          <cell r="I32" t="str">
            <v>104-100125889</v>
          </cell>
          <cell r="J32" t="str">
            <v>12/31/2013</v>
          </cell>
          <cell r="K32" t="str">
            <v>AP</v>
          </cell>
          <cell r="L32" t="str">
            <v>South</v>
          </cell>
          <cell r="M32" t="str">
            <v>Andhra Pradesh Rural Poverty Reduction Project ( APRPRP)</v>
          </cell>
          <cell r="N32" t="str">
            <v>Govt of AP</v>
          </cell>
          <cell r="O32" t="str">
            <v>Additional Project Director</v>
          </cell>
          <cell r="P32" t="str">
            <v>C/o : APRPRP Velugu</v>
          </cell>
          <cell r="Q32" t="str">
            <v/>
          </cell>
          <cell r="R32" t="str">
            <v>IKP, TPMU, ITDA, Bhadrachalam</v>
          </cell>
          <cell r="S32" t="str">
            <v>Address Update From Google</v>
          </cell>
          <cell r="T32" t="str">
            <v>Address Updated From Google</v>
          </cell>
          <cell r="U32" t="str">
            <v>Address Updated From Google</v>
          </cell>
          <cell r="V32" t="str">
            <v>Address Updated From Google</v>
          </cell>
          <cell r="W32" t="str">
            <v>Address Updated From Google</v>
          </cell>
          <cell r="X32" t="str">
            <v>Address Updated From Google</v>
          </cell>
          <cell r="Y32" t="str">
            <v>Address Updated From Google</v>
          </cell>
          <cell r="Z32">
            <v>4002087531</v>
          </cell>
          <cell r="AA32">
            <v>20116</v>
          </cell>
          <cell r="AB32">
            <v>22127.599999999999</v>
          </cell>
        </row>
        <row r="33">
          <cell r="A33">
            <v>123959498</v>
          </cell>
          <cell r="B33">
            <v>1098275967</v>
          </cell>
          <cell r="C33" t="str">
            <v>ADDL Project Director</v>
          </cell>
          <cell r="D33" t="str">
            <v>Aprpap Veluga Ikp</v>
          </cell>
          <cell r="E33" t="str">
            <v>Ppmv TTDA Bhadrachalam Khamam</v>
          </cell>
          <cell r="F33" t="str">
            <v>Near Ikpt Ltda</v>
          </cell>
          <cell r="G33" t="str">
            <v>Khammam</v>
          </cell>
          <cell r="H33">
            <v>507111</v>
          </cell>
          <cell r="I33" t="str">
            <v>104-100125889</v>
          </cell>
          <cell r="J33" t="str">
            <v>12/31/2013</v>
          </cell>
          <cell r="K33" t="str">
            <v>AP</v>
          </cell>
          <cell r="L33" t="str">
            <v>South</v>
          </cell>
          <cell r="M33" t="str">
            <v>Andhra Pradesh Rural Poverty Reduction Project ( APRPRP)</v>
          </cell>
          <cell r="N33" t="str">
            <v>Govt of AP</v>
          </cell>
          <cell r="O33" t="str">
            <v>Additional Project Director</v>
          </cell>
          <cell r="P33" t="str">
            <v>C/o : APRPRP Velugu</v>
          </cell>
          <cell r="Q33" t="str">
            <v/>
          </cell>
          <cell r="R33" t="str">
            <v>IKP, TPMU, ITDA, Bhadrachalam</v>
          </cell>
          <cell r="S33" t="str">
            <v>Address Update From Google</v>
          </cell>
          <cell r="T33" t="str">
            <v>Address Updated From Google</v>
          </cell>
          <cell r="U33" t="str">
            <v>Address Updated From Google</v>
          </cell>
          <cell r="V33" t="str">
            <v>Address Updated From Google</v>
          </cell>
          <cell r="W33" t="str">
            <v>Address Updated From Google</v>
          </cell>
          <cell r="X33" t="str">
            <v>Address Updated From Google</v>
          </cell>
          <cell r="Y33" t="str">
            <v>Address Updated From Google</v>
          </cell>
          <cell r="Z33">
            <v>5286675670</v>
          </cell>
          <cell r="AA33">
            <v>54646</v>
          </cell>
          <cell r="AB33">
            <v>60110.6</v>
          </cell>
        </row>
        <row r="34">
          <cell r="A34">
            <v>123959499</v>
          </cell>
          <cell r="B34">
            <v>1098273260</v>
          </cell>
          <cell r="C34" t="str">
            <v>ADDL Project Director</v>
          </cell>
          <cell r="D34" t="str">
            <v>Aprpap Veluga Ikp</v>
          </cell>
          <cell r="E34" t="str">
            <v>Ppmv TTDA Bhadrachalam Khamam</v>
          </cell>
          <cell r="F34" t="str">
            <v>Near Ikpt Ltda</v>
          </cell>
          <cell r="G34" t="str">
            <v>Khammam</v>
          </cell>
          <cell r="H34">
            <v>507111</v>
          </cell>
          <cell r="I34" t="str">
            <v>104-100125889</v>
          </cell>
          <cell r="J34" t="str">
            <v>12/31/2013</v>
          </cell>
          <cell r="K34" t="str">
            <v>AP</v>
          </cell>
          <cell r="L34" t="str">
            <v>South</v>
          </cell>
          <cell r="M34" t="str">
            <v>Andhra Pradesh Rural Poverty Reduction Project ( APRPRP)</v>
          </cell>
          <cell r="N34" t="str">
            <v>Govt of AP</v>
          </cell>
          <cell r="O34" t="str">
            <v>Additional Project Director</v>
          </cell>
          <cell r="P34" t="str">
            <v>C/o : APRPRP Velugu</v>
          </cell>
          <cell r="Q34" t="str">
            <v/>
          </cell>
          <cell r="R34" t="str">
            <v>IKP, TPMU, ITDA, Bhadrachalam</v>
          </cell>
          <cell r="S34" t="str">
            <v>Address Update From Google</v>
          </cell>
          <cell r="T34" t="str">
            <v>Address Updated From Google</v>
          </cell>
          <cell r="U34" t="str">
            <v>Address Updated From Google</v>
          </cell>
          <cell r="V34" t="str">
            <v>Address Updated From Google</v>
          </cell>
          <cell r="W34" t="str">
            <v>Address Updated From Google</v>
          </cell>
          <cell r="X34" t="str">
            <v>Address Updated From Google</v>
          </cell>
          <cell r="Y34" t="str">
            <v>Address Updated From Google</v>
          </cell>
          <cell r="Z34">
            <v>4808690404</v>
          </cell>
          <cell r="AA34">
            <v>37478</v>
          </cell>
          <cell r="AB34">
            <v>41225.800000000003</v>
          </cell>
        </row>
        <row r="35">
          <cell r="A35">
            <v>123959500</v>
          </cell>
          <cell r="B35">
            <v>1098273267</v>
          </cell>
          <cell r="C35" t="str">
            <v>ADDL Project Director</v>
          </cell>
          <cell r="D35" t="str">
            <v>Aprpap Veluga Ikp</v>
          </cell>
          <cell r="E35" t="str">
            <v>Ppmv TTDA Bhadrachalam Khamam</v>
          </cell>
          <cell r="F35" t="str">
            <v>Near Ikpt Ltda</v>
          </cell>
          <cell r="G35" t="str">
            <v>Khammam</v>
          </cell>
          <cell r="H35">
            <v>507111</v>
          </cell>
          <cell r="I35" t="str">
            <v>104-100125889</v>
          </cell>
          <cell r="J35" t="str">
            <v>12/31/2013</v>
          </cell>
          <cell r="K35" t="str">
            <v>AP</v>
          </cell>
          <cell r="L35" t="str">
            <v>South</v>
          </cell>
          <cell r="M35" t="str">
            <v>Andhra Pradesh Rural Poverty Reduction Project ( APRPRP)</v>
          </cell>
          <cell r="N35" t="str">
            <v>Govt of AP</v>
          </cell>
          <cell r="O35" t="str">
            <v>Additional Project Director</v>
          </cell>
          <cell r="P35" t="str">
            <v>C/o : APRPRP Velugu</v>
          </cell>
          <cell r="Q35" t="str">
            <v/>
          </cell>
          <cell r="R35" t="str">
            <v>IKP, TPMU, ITDA, Bhadrachalam</v>
          </cell>
          <cell r="S35" t="str">
            <v>Address Update From Google</v>
          </cell>
          <cell r="T35" t="str">
            <v>Address Updated From Google</v>
          </cell>
          <cell r="U35" t="str">
            <v>Address Updated From Google</v>
          </cell>
          <cell r="V35" t="str">
            <v>Address Updated From Google</v>
          </cell>
          <cell r="W35" t="str">
            <v>Address Updated From Google</v>
          </cell>
          <cell r="X35" t="str">
            <v>Address Updated From Google</v>
          </cell>
          <cell r="Y35" t="str">
            <v>Address Updated From Google</v>
          </cell>
          <cell r="Z35">
            <v>4630971580</v>
          </cell>
          <cell r="AA35">
            <v>63038</v>
          </cell>
          <cell r="AB35">
            <v>69341.8</v>
          </cell>
        </row>
        <row r="36">
          <cell r="A36">
            <v>123959501</v>
          </cell>
          <cell r="B36">
            <v>1098275964</v>
          </cell>
          <cell r="C36" t="str">
            <v>ADDL Project Director</v>
          </cell>
          <cell r="D36" t="str">
            <v>Aprpap Veluga Ikp</v>
          </cell>
          <cell r="E36" t="str">
            <v>Ppmv TTDA Bhadrachalam Khamam</v>
          </cell>
          <cell r="F36" t="str">
            <v>Near Ikpt Ltda</v>
          </cell>
          <cell r="G36" t="str">
            <v>Khammam</v>
          </cell>
          <cell r="H36">
            <v>507111</v>
          </cell>
          <cell r="I36" t="str">
            <v>104-100125889</v>
          </cell>
          <cell r="J36" t="str">
            <v>12/31/2013</v>
          </cell>
          <cell r="K36" t="str">
            <v>AP</v>
          </cell>
          <cell r="L36" t="str">
            <v>South</v>
          </cell>
          <cell r="M36" t="str">
            <v>Andhra Pradesh Rural Poverty Reduction Project ( APRPRP)</v>
          </cell>
          <cell r="N36" t="str">
            <v>Govt of AP</v>
          </cell>
          <cell r="O36" t="str">
            <v>Additional Project Director</v>
          </cell>
          <cell r="P36" t="str">
            <v>C/o : APRPRP Velugu</v>
          </cell>
          <cell r="Q36" t="str">
            <v/>
          </cell>
          <cell r="R36" t="str">
            <v>IKP, TPMU, ITDA, Bhadrachalam</v>
          </cell>
          <cell r="S36" t="str">
            <v>Address Update From Google</v>
          </cell>
          <cell r="T36" t="str">
            <v>Address Updated From Google</v>
          </cell>
          <cell r="U36" t="str">
            <v>Address Updated From Google</v>
          </cell>
          <cell r="V36" t="str">
            <v>Address Updated From Google</v>
          </cell>
          <cell r="W36" t="str">
            <v>Address Updated From Google</v>
          </cell>
          <cell r="X36" t="str">
            <v>Address Updated From Google</v>
          </cell>
          <cell r="Y36" t="str">
            <v>Address Updated From Google</v>
          </cell>
          <cell r="Z36">
            <v>2339446505</v>
          </cell>
          <cell r="AA36">
            <v>59854</v>
          </cell>
          <cell r="AB36">
            <v>65839.399999999994</v>
          </cell>
        </row>
        <row r="37">
          <cell r="A37">
            <v>123959502</v>
          </cell>
          <cell r="B37">
            <v>1098275083</v>
          </cell>
          <cell r="C37" t="str">
            <v>ADDL Project Director</v>
          </cell>
          <cell r="D37" t="str">
            <v>Aprpap Veluga Ikp</v>
          </cell>
          <cell r="E37" t="str">
            <v>Ppmv TTDA Bhadrachalam Khamam</v>
          </cell>
          <cell r="F37" t="str">
            <v>Near Ikpt Ltda</v>
          </cell>
          <cell r="G37" t="str">
            <v>Khammam</v>
          </cell>
          <cell r="H37">
            <v>507111</v>
          </cell>
          <cell r="I37" t="str">
            <v>104-100125889</v>
          </cell>
          <cell r="J37" t="str">
            <v>12/31/2013</v>
          </cell>
          <cell r="K37" t="str">
            <v>AP</v>
          </cell>
          <cell r="L37" t="str">
            <v>South</v>
          </cell>
          <cell r="M37" t="str">
            <v>Andhra Pradesh Rural Poverty Reduction Project ( APRPRP)</v>
          </cell>
          <cell r="N37" t="str">
            <v>Govt of AP</v>
          </cell>
          <cell r="O37" t="str">
            <v>Additional Project Director</v>
          </cell>
          <cell r="P37" t="str">
            <v>C/o : APRPRP Velugu</v>
          </cell>
          <cell r="Q37" t="str">
            <v/>
          </cell>
          <cell r="R37" t="str">
            <v>IKP, TPMU, ITDA, Bhadrachalam</v>
          </cell>
          <cell r="S37" t="str">
            <v>Address Update From Google</v>
          </cell>
          <cell r="T37" t="str">
            <v>Address Updated From Google</v>
          </cell>
          <cell r="U37" t="str">
            <v>Address Updated From Google</v>
          </cell>
          <cell r="V37" t="str">
            <v>Address Updated From Google</v>
          </cell>
          <cell r="W37" t="str">
            <v>Address Updated From Google</v>
          </cell>
          <cell r="X37" t="str">
            <v>Address Updated From Google</v>
          </cell>
          <cell r="Y37" t="str">
            <v>Address Updated From Google</v>
          </cell>
          <cell r="Z37">
            <v>9830936321</v>
          </cell>
          <cell r="AA37">
            <v>49948</v>
          </cell>
          <cell r="AB37">
            <v>54942.8</v>
          </cell>
        </row>
        <row r="38">
          <cell r="A38">
            <v>123959503</v>
          </cell>
          <cell r="B38">
            <v>1098273269</v>
          </cell>
          <cell r="C38" t="str">
            <v>ADDL Project Director</v>
          </cell>
          <cell r="D38" t="str">
            <v>Aprpap Veluga Ikp</v>
          </cell>
          <cell r="E38" t="str">
            <v>Ppmv TTDA Bhadrachalam Khamam</v>
          </cell>
          <cell r="F38" t="str">
            <v>Near Ikpt Ltda</v>
          </cell>
          <cell r="G38" t="str">
            <v>Khammam</v>
          </cell>
          <cell r="H38">
            <v>507111</v>
          </cell>
          <cell r="I38" t="str">
            <v>104-100125889</v>
          </cell>
          <cell r="J38" t="str">
            <v>12/31/2013</v>
          </cell>
          <cell r="K38" t="str">
            <v>AP</v>
          </cell>
          <cell r="L38" t="str">
            <v>South</v>
          </cell>
          <cell r="M38" t="str">
            <v>Andhra Pradesh Rural Poverty Reduction Project ( APRPRP)</v>
          </cell>
          <cell r="N38" t="str">
            <v>Govt of AP</v>
          </cell>
          <cell r="O38" t="str">
            <v>Additional Project Director</v>
          </cell>
          <cell r="P38" t="str">
            <v>C/o : APRPRP Velugu</v>
          </cell>
          <cell r="Q38" t="str">
            <v/>
          </cell>
          <cell r="R38" t="str">
            <v>IKP, TPMU, ITDA, Bhadrachalam</v>
          </cell>
          <cell r="S38" t="str">
            <v>Address Update From Google</v>
          </cell>
          <cell r="T38" t="str">
            <v>Address Updated From Google</v>
          </cell>
          <cell r="U38" t="str">
            <v>Address Updated From Google</v>
          </cell>
          <cell r="V38" t="str">
            <v>Address Updated From Google</v>
          </cell>
          <cell r="W38" t="str">
            <v>Address Updated From Google</v>
          </cell>
          <cell r="X38" t="str">
            <v>Address Updated From Google</v>
          </cell>
          <cell r="Y38" t="str">
            <v>Address Updated From Google</v>
          </cell>
          <cell r="Z38">
            <v>6988287323</v>
          </cell>
          <cell r="AA38">
            <v>48170</v>
          </cell>
          <cell r="AB38">
            <v>52987</v>
          </cell>
        </row>
        <row r="39">
          <cell r="A39">
            <v>123959504</v>
          </cell>
          <cell r="B39">
            <v>1098275080</v>
          </cell>
          <cell r="C39" t="str">
            <v>ADDL Project Director</v>
          </cell>
          <cell r="D39" t="str">
            <v>Aprpap Veluga Ikp</v>
          </cell>
          <cell r="E39" t="str">
            <v>Ppmv TTDA Bhadrachalam Khamam</v>
          </cell>
          <cell r="F39" t="str">
            <v>Near Ikpt Ltda</v>
          </cell>
          <cell r="G39" t="str">
            <v>Khammam</v>
          </cell>
          <cell r="H39">
            <v>507111</v>
          </cell>
          <cell r="I39" t="str">
            <v>104-100125889</v>
          </cell>
          <cell r="J39" t="str">
            <v>12/31/2013</v>
          </cell>
          <cell r="K39" t="str">
            <v>AP</v>
          </cell>
          <cell r="L39" t="str">
            <v>South</v>
          </cell>
          <cell r="M39" t="str">
            <v>Andhra Pradesh Rural Poverty Reduction Project ( APRPRP)</v>
          </cell>
          <cell r="N39" t="str">
            <v>Govt of AP</v>
          </cell>
          <cell r="O39" t="str">
            <v>Additional Project Director</v>
          </cell>
          <cell r="P39" t="str">
            <v>C/o : APRPRP Velugu</v>
          </cell>
          <cell r="Q39" t="str">
            <v/>
          </cell>
          <cell r="R39" t="str">
            <v>IKP, TPMU, ITDA, Bhadrachalam</v>
          </cell>
          <cell r="S39" t="str">
            <v>Address Update From Google</v>
          </cell>
          <cell r="T39" t="str">
            <v>Address Updated From Google</v>
          </cell>
          <cell r="U39" t="str">
            <v>Address Updated From Google</v>
          </cell>
          <cell r="V39" t="str">
            <v>Address Updated From Google</v>
          </cell>
          <cell r="W39" t="str">
            <v>Address Updated From Google</v>
          </cell>
          <cell r="X39" t="str">
            <v>Address Updated From Google</v>
          </cell>
          <cell r="Y39" t="str">
            <v>Address Updated From Google</v>
          </cell>
          <cell r="Z39">
            <v>2663400982</v>
          </cell>
          <cell r="AA39">
            <v>81253</v>
          </cell>
          <cell r="AB39">
            <v>89378.3</v>
          </cell>
        </row>
        <row r="40">
          <cell r="A40">
            <v>123959505</v>
          </cell>
          <cell r="B40">
            <v>1098275963</v>
          </cell>
          <cell r="C40" t="str">
            <v>ADDL Project Director</v>
          </cell>
          <cell r="D40" t="str">
            <v>Aprpap Veluga Ikp</v>
          </cell>
          <cell r="E40" t="str">
            <v>Ppmv TTDA Bhadrachalam Khamam</v>
          </cell>
          <cell r="F40" t="str">
            <v>Near Ikpt Ltda</v>
          </cell>
          <cell r="G40" t="str">
            <v>Khammam</v>
          </cell>
          <cell r="H40">
            <v>507111</v>
          </cell>
          <cell r="I40" t="str">
            <v>104-100125889</v>
          </cell>
          <cell r="J40" t="str">
            <v>12/31/2013</v>
          </cell>
          <cell r="K40" t="str">
            <v>AP</v>
          </cell>
          <cell r="L40" t="str">
            <v>South</v>
          </cell>
          <cell r="M40" t="str">
            <v>Andhra Pradesh Rural Poverty Reduction Project ( APRPRP)</v>
          </cell>
          <cell r="N40" t="str">
            <v>Govt of AP</v>
          </cell>
          <cell r="O40" t="str">
            <v>Additional Project Director</v>
          </cell>
          <cell r="P40" t="str">
            <v>C/o : APRPRP Velugu</v>
          </cell>
          <cell r="Q40" t="str">
            <v/>
          </cell>
          <cell r="R40" t="str">
            <v>IKP, TPMU, ITDA, Bhadrachalam</v>
          </cell>
          <cell r="S40" t="str">
            <v>Address Update From Google</v>
          </cell>
          <cell r="T40" t="str">
            <v>Address Updated From Google</v>
          </cell>
          <cell r="U40" t="str">
            <v>Address Updated From Google</v>
          </cell>
          <cell r="V40" t="str">
            <v>Address Updated From Google</v>
          </cell>
          <cell r="W40" t="str">
            <v>Address Updated From Google</v>
          </cell>
          <cell r="X40" t="str">
            <v>Address Updated From Google</v>
          </cell>
          <cell r="Y40" t="str">
            <v>Address Updated From Google</v>
          </cell>
          <cell r="Z40">
            <v>5121182223</v>
          </cell>
          <cell r="AA40">
            <v>25613</v>
          </cell>
          <cell r="AB40">
            <v>28174.3</v>
          </cell>
        </row>
        <row r="41">
          <cell r="A41">
            <v>123959773</v>
          </cell>
          <cell r="B41">
            <v>1098275150</v>
          </cell>
          <cell r="C41" t="str">
            <v>ADDL Project Director</v>
          </cell>
          <cell r="D41" t="str">
            <v>Aprpap Veluga Ikp</v>
          </cell>
          <cell r="E41" t="str">
            <v>Ppmv TTDA Bhadrachalam Khamam</v>
          </cell>
          <cell r="F41" t="str">
            <v>Near Ikpt Ltda</v>
          </cell>
          <cell r="G41" t="str">
            <v>Khammam</v>
          </cell>
          <cell r="H41">
            <v>507111</v>
          </cell>
          <cell r="I41" t="str">
            <v>104-100125889</v>
          </cell>
          <cell r="J41" t="str">
            <v>12/31/2013</v>
          </cell>
          <cell r="K41" t="str">
            <v>AP</v>
          </cell>
          <cell r="L41" t="str">
            <v>South</v>
          </cell>
          <cell r="M41" t="str">
            <v>Andhra Pradesh Rural Poverty Reduction Project ( APRPRP)</v>
          </cell>
          <cell r="N41" t="str">
            <v>Govt of AP</v>
          </cell>
          <cell r="O41" t="str">
            <v>Additional Project Director</v>
          </cell>
          <cell r="P41" t="str">
            <v>C/o : APRPRP Velugu</v>
          </cell>
          <cell r="Q41" t="str">
            <v/>
          </cell>
          <cell r="R41" t="str">
            <v>IKP, TPMU, ITDA, Bhadrachalam</v>
          </cell>
          <cell r="S41" t="str">
            <v>Address Update From Google</v>
          </cell>
          <cell r="T41" t="str">
            <v>Address Updated From Google</v>
          </cell>
          <cell r="U41" t="str">
            <v>Address Updated From Google</v>
          </cell>
          <cell r="V41" t="str">
            <v>Address Updated From Google</v>
          </cell>
          <cell r="W41" t="str">
            <v>Address Updated From Google</v>
          </cell>
          <cell r="X41" t="str">
            <v>Address Updated From Google</v>
          </cell>
          <cell r="Y41" t="str">
            <v>Address Updated From Google</v>
          </cell>
          <cell r="Z41">
            <v>8948690415</v>
          </cell>
          <cell r="AA41">
            <v>26339</v>
          </cell>
          <cell r="AB41">
            <v>28972.9</v>
          </cell>
        </row>
        <row r="42">
          <cell r="A42">
            <v>123959810</v>
          </cell>
          <cell r="B42">
            <v>1098276053</v>
          </cell>
          <cell r="C42" t="str">
            <v>ADDL Project Director</v>
          </cell>
          <cell r="D42" t="str">
            <v>Aprpap Veluga Ikp</v>
          </cell>
          <cell r="E42" t="str">
            <v>Ppmv TTDA Bhadrachalam Khamam</v>
          </cell>
          <cell r="F42" t="str">
            <v>Near Ikpt Ltda</v>
          </cell>
          <cell r="G42" t="str">
            <v>Khammam</v>
          </cell>
          <cell r="H42">
            <v>507111</v>
          </cell>
          <cell r="I42" t="str">
            <v>104-100125889</v>
          </cell>
          <cell r="J42" t="str">
            <v>12/31/2013</v>
          </cell>
          <cell r="K42" t="str">
            <v>AP</v>
          </cell>
          <cell r="L42" t="str">
            <v>South</v>
          </cell>
          <cell r="M42" t="str">
            <v>Andhra Pradesh Rural Poverty Reduction Project ( APRPRP)</v>
          </cell>
          <cell r="N42" t="str">
            <v>Govt of AP</v>
          </cell>
          <cell r="O42" t="str">
            <v>Additional Project Director</v>
          </cell>
          <cell r="P42" t="str">
            <v>C/o : APRPRP Velugu</v>
          </cell>
          <cell r="Q42" t="str">
            <v/>
          </cell>
          <cell r="R42" t="str">
            <v>IKP, TPMU, ITDA, Bhadrachalam</v>
          </cell>
          <cell r="S42" t="str">
            <v>Address Update From Google</v>
          </cell>
          <cell r="T42" t="str">
            <v>Address Updated From Google</v>
          </cell>
          <cell r="U42" t="str">
            <v>Address Updated From Google</v>
          </cell>
          <cell r="V42" t="str">
            <v>Address Updated From Google</v>
          </cell>
          <cell r="W42" t="str">
            <v>Address Updated From Google</v>
          </cell>
          <cell r="X42" t="str">
            <v>Address Updated From Google</v>
          </cell>
          <cell r="Y42" t="str">
            <v>Address Updated From Google</v>
          </cell>
          <cell r="Z42">
            <v>1967963716</v>
          </cell>
          <cell r="AA42">
            <v>43898</v>
          </cell>
          <cell r="AB42">
            <v>48287.8</v>
          </cell>
        </row>
        <row r="43">
          <cell r="A43">
            <v>124229231</v>
          </cell>
          <cell r="B43">
            <v>1099521001</v>
          </cell>
          <cell r="C43" t="str">
            <v>ADDL Project Director</v>
          </cell>
          <cell r="D43" t="str">
            <v>Aprpap Veluga Ikp</v>
          </cell>
          <cell r="E43" t="str">
            <v>Ppmv TTDA Bhadrachalam Khamam</v>
          </cell>
          <cell r="F43" t="str">
            <v>Near Ikpt Ltda</v>
          </cell>
          <cell r="G43" t="str">
            <v>Khammam</v>
          </cell>
          <cell r="H43">
            <v>507111</v>
          </cell>
          <cell r="I43" t="str">
            <v>104-100125889</v>
          </cell>
          <cell r="J43" t="str">
            <v>12/31/2013</v>
          </cell>
          <cell r="K43" t="str">
            <v>AP</v>
          </cell>
          <cell r="L43" t="str">
            <v>South</v>
          </cell>
          <cell r="M43" t="str">
            <v>Andhra Pradesh Rural Poverty Reduction Project ( APRPRP)</v>
          </cell>
          <cell r="N43" t="str">
            <v>Govt of AP</v>
          </cell>
          <cell r="O43" t="str">
            <v>Additional Project Director</v>
          </cell>
          <cell r="P43" t="str">
            <v>C/o : APRPRP Velugu</v>
          </cell>
          <cell r="Q43" t="str">
            <v/>
          </cell>
          <cell r="R43" t="str">
            <v>IKP, TPMU, ITDA, Bhadrachalam</v>
          </cell>
          <cell r="S43" t="str">
            <v>Address Update From Google</v>
          </cell>
          <cell r="T43" t="str">
            <v>Address Updated From Google</v>
          </cell>
          <cell r="U43" t="str">
            <v>Address Updated From Google</v>
          </cell>
          <cell r="V43" t="str">
            <v>Address Updated From Google</v>
          </cell>
          <cell r="W43" t="str">
            <v>Address Updated From Google</v>
          </cell>
          <cell r="X43" t="str">
            <v>Address Updated From Google</v>
          </cell>
          <cell r="Y43" t="str">
            <v>Address Updated From Google</v>
          </cell>
          <cell r="Z43">
            <v>4105454944</v>
          </cell>
          <cell r="AA43">
            <v>22683</v>
          </cell>
          <cell r="AB43">
            <v>24951.3</v>
          </cell>
        </row>
        <row r="44">
          <cell r="A44">
            <v>100341666</v>
          </cell>
          <cell r="B44">
            <v>1008525908</v>
          </cell>
          <cell r="C44" t="str">
            <v>ADDL Project Director</v>
          </cell>
          <cell r="D44" t="str">
            <v>APRPRP Velugu TKR TPMV ITDA</v>
          </cell>
          <cell r="E44" t="str">
            <v>Bhadrachalam</v>
          </cell>
          <cell r="F44" t="str">
            <v>Near ITDA</v>
          </cell>
          <cell r="G44" t="str">
            <v>Bhadrachalam</v>
          </cell>
          <cell r="H44">
            <v>507111</v>
          </cell>
          <cell r="I44" t="str">
            <v>104-100125889</v>
          </cell>
          <cell r="J44" t="str">
            <v>12/30/2013</v>
          </cell>
          <cell r="K44" t="str">
            <v>AP</v>
          </cell>
          <cell r="L44" t="str">
            <v>South</v>
          </cell>
          <cell r="M44" t="str">
            <v>Andhra Pradesh Rural Poverty Reduction Project ( APRPRP)</v>
          </cell>
          <cell r="N44" t="str">
            <v>Govt of AP</v>
          </cell>
          <cell r="O44" t="str">
            <v>Additional Project Director</v>
          </cell>
          <cell r="P44" t="str">
            <v>C/o : APRPRP Velugu</v>
          </cell>
          <cell r="Q44" t="str">
            <v/>
          </cell>
          <cell r="R44" t="str">
            <v>IKP, TPMU, ITDA, Bhadrachalam</v>
          </cell>
          <cell r="S44" t="str">
            <v>Address Update From Google</v>
          </cell>
          <cell r="T44" t="str">
            <v>Address Updated From Google</v>
          </cell>
          <cell r="U44" t="str">
            <v>Address Updated From Google</v>
          </cell>
          <cell r="V44" t="str">
            <v>Address Updated From Google</v>
          </cell>
          <cell r="W44" t="str">
            <v>Address Updated From Google</v>
          </cell>
          <cell r="X44" t="str">
            <v>Address Updated From Google</v>
          </cell>
          <cell r="Y44" t="str">
            <v>Address Updated From Google</v>
          </cell>
          <cell r="Z44">
            <v>2031268470</v>
          </cell>
          <cell r="AA44">
            <v>64827</v>
          </cell>
          <cell r="AB44">
            <v>71309.7</v>
          </cell>
        </row>
        <row r="45">
          <cell r="A45">
            <v>110223190</v>
          </cell>
          <cell r="B45">
            <v>1027084932</v>
          </cell>
          <cell r="C45" t="str">
            <v>ADDL Project Director</v>
          </cell>
          <cell r="D45" t="str">
            <v>APRPRP Velugu TKR TPMV ITDA</v>
          </cell>
          <cell r="E45" t="str">
            <v>Bhadrachalam</v>
          </cell>
          <cell r="F45" t="str">
            <v>Near ITDA</v>
          </cell>
          <cell r="G45" t="str">
            <v>Bhadrachalam</v>
          </cell>
          <cell r="H45">
            <v>507111</v>
          </cell>
          <cell r="I45" t="str">
            <v>104-100125889</v>
          </cell>
          <cell r="J45" t="str">
            <v>12/30/2013</v>
          </cell>
          <cell r="K45" t="str">
            <v>AP</v>
          </cell>
          <cell r="L45" t="str">
            <v>South</v>
          </cell>
          <cell r="M45" t="str">
            <v>Andhra Pradesh Rural Poverty Reduction Project ( APRPRP)</v>
          </cell>
          <cell r="N45" t="str">
            <v>Govt of AP</v>
          </cell>
          <cell r="O45" t="str">
            <v>Additional Project Director</v>
          </cell>
          <cell r="P45" t="str">
            <v>C/o : APRPRP Velugu</v>
          </cell>
          <cell r="Q45" t="str">
            <v/>
          </cell>
          <cell r="R45" t="str">
            <v>IKP, TPMU, ITDA, Bhadrachalam</v>
          </cell>
          <cell r="S45" t="str">
            <v>Address Update From Google</v>
          </cell>
          <cell r="T45" t="str">
            <v>Address Updated From Google</v>
          </cell>
          <cell r="U45" t="str">
            <v>Address Updated From Google</v>
          </cell>
          <cell r="V45" t="str">
            <v>Address Updated From Google</v>
          </cell>
          <cell r="W45" t="str">
            <v>Address Updated From Google</v>
          </cell>
          <cell r="X45" t="str">
            <v>Address Updated From Google</v>
          </cell>
          <cell r="Y45" t="str">
            <v>Address Updated From Google</v>
          </cell>
          <cell r="Z45">
            <v>5558966591</v>
          </cell>
          <cell r="AA45">
            <v>87354</v>
          </cell>
          <cell r="AB45">
            <v>96089.4</v>
          </cell>
        </row>
        <row r="46">
          <cell r="A46">
            <v>111500048</v>
          </cell>
          <cell r="B46">
            <v>1028218304</v>
          </cell>
          <cell r="C46" t="str">
            <v>ADDL Project Director</v>
          </cell>
          <cell r="D46" t="str">
            <v>APRPRP Velugu TKR TPMV ITDA</v>
          </cell>
          <cell r="E46" t="str">
            <v>Bhadrachalam</v>
          </cell>
          <cell r="F46" t="str">
            <v>Near ITDA</v>
          </cell>
          <cell r="G46" t="str">
            <v>Bhadrachalam</v>
          </cell>
          <cell r="H46">
            <v>507111</v>
          </cell>
          <cell r="I46" t="str">
            <v>104-100125889</v>
          </cell>
          <cell r="J46" t="str">
            <v>12/30/2013</v>
          </cell>
          <cell r="K46" t="str">
            <v>AP</v>
          </cell>
          <cell r="L46" t="str">
            <v>South</v>
          </cell>
          <cell r="M46" t="str">
            <v>Andhra Pradesh Rural Poverty Reduction Project ( APRPRP)</v>
          </cell>
          <cell r="N46" t="str">
            <v>Govt of AP</v>
          </cell>
          <cell r="O46" t="str">
            <v>Additional Project Director</v>
          </cell>
          <cell r="P46" t="str">
            <v>C/o : APRPRP Velugu</v>
          </cell>
          <cell r="Q46" t="str">
            <v/>
          </cell>
          <cell r="R46" t="str">
            <v>IKP, TPMU, ITDA, Bhadrachalam</v>
          </cell>
          <cell r="S46" t="str">
            <v>Address Update From Google</v>
          </cell>
          <cell r="T46" t="str">
            <v>Address Updated From Google</v>
          </cell>
          <cell r="U46" t="str">
            <v>Address Updated From Google</v>
          </cell>
          <cell r="V46" t="str">
            <v>Address Updated From Google</v>
          </cell>
          <cell r="W46" t="str">
            <v>Address Updated From Google</v>
          </cell>
          <cell r="X46" t="str">
            <v>Address Updated From Google</v>
          </cell>
          <cell r="Y46" t="str">
            <v>Address Updated From Google</v>
          </cell>
          <cell r="Z46">
            <v>6305478942</v>
          </cell>
          <cell r="AA46">
            <v>58060</v>
          </cell>
          <cell r="AB46">
            <v>63866</v>
          </cell>
        </row>
        <row r="47">
          <cell r="A47">
            <v>111534652</v>
          </cell>
          <cell r="B47">
            <v>1028249266</v>
          </cell>
          <cell r="C47" t="str">
            <v>ADDL Project Director</v>
          </cell>
          <cell r="D47" t="str">
            <v>APRPRP Velugu TKR TPMV ITDA</v>
          </cell>
          <cell r="E47" t="str">
            <v>Bhadrachalam</v>
          </cell>
          <cell r="F47" t="str">
            <v>Near ITDA</v>
          </cell>
          <cell r="G47" t="str">
            <v>Bhadrachalam</v>
          </cell>
          <cell r="H47">
            <v>507111</v>
          </cell>
          <cell r="I47" t="str">
            <v>104-100125889</v>
          </cell>
          <cell r="J47" t="str">
            <v>12/30/2013</v>
          </cell>
          <cell r="K47" t="str">
            <v>AP</v>
          </cell>
          <cell r="L47" t="str">
            <v>South</v>
          </cell>
          <cell r="M47" t="str">
            <v>Andhra Pradesh Rural Poverty Reduction Project ( APRPRP)</v>
          </cell>
          <cell r="N47" t="str">
            <v>Govt of AP</v>
          </cell>
          <cell r="O47" t="str">
            <v>Additional Project Director</v>
          </cell>
          <cell r="P47" t="str">
            <v>C/o : APRPRP Velugu</v>
          </cell>
          <cell r="Q47" t="str">
            <v/>
          </cell>
          <cell r="R47" t="str">
            <v>IKP, TPMU, ITDA, Bhadrachalam</v>
          </cell>
          <cell r="S47" t="str">
            <v>Address Update From Google</v>
          </cell>
          <cell r="T47" t="str">
            <v>Address Updated From Google</v>
          </cell>
          <cell r="U47" t="str">
            <v>Address Updated From Google</v>
          </cell>
          <cell r="V47" t="str">
            <v>Address Updated From Google</v>
          </cell>
          <cell r="W47" t="str">
            <v>Address Updated From Google</v>
          </cell>
          <cell r="X47" t="str">
            <v>Address Updated From Google</v>
          </cell>
          <cell r="Y47" t="str">
            <v>Address Updated From Google</v>
          </cell>
          <cell r="Z47">
            <v>2335573928</v>
          </cell>
          <cell r="AA47">
            <v>55146</v>
          </cell>
          <cell r="AB47">
            <v>60660.6</v>
          </cell>
        </row>
        <row r="48">
          <cell r="A48">
            <v>111614487</v>
          </cell>
          <cell r="B48">
            <v>1028322119</v>
          </cell>
          <cell r="C48" t="str">
            <v>ADDL Project Director</v>
          </cell>
          <cell r="D48" t="str">
            <v>APRPRP Velugu TKR TPMV ITDA</v>
          </cell>
          <cell r="E48" t="str">
            <v>Bhadrachalam</v>
          </cell>
          <cell r="F48" t="str">
            <v>Near ITDA</v>
          </cell>
          <cell r="G48" t="str">
            <v>Bhadrachalam</v>
          </cell>
          <cell r="H48">
            <v>507111</v>
          </cell>
          <cell r="I48" t="str">
            <v>104-100125889</v>
          </cell>
          <cell r="J48" t="str">
            <v>12/30/2013</v>
          </cell>
          <cell r="K48" t="str">
            <v>AP</v>
          </cell>
          <cell r="L48" t="str">
            <v>South</v>
          </cell>
          <cell r="M48" t="str">
            <v>Andhra Pradesh Rural Poverty Reduction Project ( APRPRP)</v>
          </cell>
          <cell r="N48" t="str">
            <v>Govt of AP</v>
          </cell>
          <cell r="O48" t="str">
            <v>Additional Project Director</v>
          </cell>
          <cell r="P48" t="str">
            <v>C/o : APRPRP Velugu</v>
          </cell>
          <cell r="Q48" t="str">
            <v/>
          </cell>
          <cell r="R48" t="str">
            <v>IKP, TPMU, ITDA, Bhadrachalam</v>
          </cell>
          <cell r="S48" t="str">
            <v>Address Update From Google</v>
          </cell>
          <cell r="T48" t="str">
            <v>Address Updated From Google</v>
          </cell>
          <cell r="U48" t="str">
            <v>Address Updated From Google</v>
          </cell>
          <cell r="V48" t="str">
            <v>Address Updated From Google</v>
          </cell>
          <cell r="W48" t="str">
            <v>Address Updated From Google</v>
          </cell>
          <cell r="X48" t="str">
            <v>Address Updated From Google</v>
          </cell>
          <cell r="Y48" t="str">
            <v>Address Updated From Google</v>
          </cell>
          <cell r="Z48">
            <v>4521401257</v>
          </cell>
          <cell r="AA48">
            <v>36377</v>
          </cell>
          <cell r="AB48">
            <v>40014.699999999997</v>
          </cell>
        </row>
        <row r="49">
          <cell r="A49">
            <v>125690469</v>
          </cell>
          <cell r="B49">
            <v>1116212387</v>
          </cell>
          <cell r="C49" t="str">
            <v>ADDL Project Director</v>
          </cell>
          <cell r="D49" t="str">
            <v>APRPRP Velugu TKR TPMV ITDA</v>
          </cell>
          <cell r="E49" t="str">
            <v>Bhadrachalam</v>
          </cell>
          <cell r="F49" t="str">
            <v>Near ITDA</v>
          </cell>
          <cell r="G49" t="str">
            <v>Bhadrachalam</v>
          </cell>
          <cell r="H49">
            <v>507111</v>
          </cell>
          <cell r="I49" t="str">
            <v>104-100125889</v>
          </cell>
          <cell r="J49" t="str">
            <v>12/30/2013</v>
          </cell>
          <cell r="K49" t="str">
            <v>AP</v>
          </cell>
          <cell r="L49" t="str">
            <v>South</v>
          </cell>
          <cell r="M49" t="str">
            <v>Andhra Pradesh Rural Poverty Reduction Project ( APRPRP)</v>
          </cell>
          <cell r="N49" t="str">
            <v>Govt of AP</v>
          </cell>
          <cell r="O49" t="str">
            <v>Additional Project Director</v>
          </cell>
          <cell r="P49" t="str">
            <v>C/o : APRPRP Velugu</v>
          </cell>
          <cell r="Q49" t="str">
            <v/>
          </cell>
          <cell r="R49" t="str">
            <v>IKP, TPMU, ITDA, Bhadrachalam</v>
          </cell>
          <cell r="S49" t="str">
            <v>Address Update From Google</v>
          </cell>
          <cell r="T49" t="str">
            <v>Address Updated From Google</v>
          </cell>
          <cell r="U49" t="str">
            <v>Address Updated From Google</v>
          </cell>
          <cell r="V49" t="str">
            <v>Address Updated From Google</v>
          </cell>
          <cell r="W49" t="str">
            <v>Address Updated From Google</v>
          </cell>
          <cell r="X49" t="str">
            <v>Address Updated From Google</v>
          </cell>
          <cell r="Y49" t="str">
            <v>Address Updated From Google</v>
          </cell>
          <cell r="Z49">
            <v>4541909305</v>
          </cell>
          <cell r="AA49">
            <v>86345</v>
          </cell>
          <cell r="AB49">
            <v>94979.5</v>
          </cell>
        </row>
        <row r="50">
          <cell r="A50">
            <v>125732137</v>
          </cell>
          <cell r="B50">
            <v>1116282349</v>
          </cell>
          <cell r="C50" t="str">
            <v>ADDL Project Director</v>
          </cell>
          <cell r="D50" t="str">
            <v>APRPRP Velugu TKR TPMV ITDA</v>
          </cell>
          <cell r="E50" t="str">
            <v>Bhadrachalam</v>
          </cell>
          <cell r="F50" t="str">
            <v>Near ITDA</v>
          </cell>
          <cell r="G50" t="str">
            <v>Bhadrachalam</v>
          </cell>
          <cell r="H50">
            <v>507111</v>
          </cell>
          <cell r="I50" t="str">
            <v>104-100125889</v>
          </cell>
          <cell r="J50" t="str">
            <v>12/30/2013</v>
          </cell>
          <cell r="K50" t="str">
            <v>AP</v>
          </cell>
          <cell r="L50" t="str">
            <v>South</v>
          </cell>
          <cell r="M50" t="str">
            <v>Andhra Pradesh Rural Poverty Reduction Project ( APRPRP)</v>
          </cell>
          <cell r="N50" t="str">
            <v>Govt of AP</v>
          </cell>
          <cell r="O50" t="str">
            <v>Additional Project Director</v>
          </cell>
          <cell r="P50" t="str">
            <v>C/o : APRPRP Velugu</v>
          </cell>
          <cell r="Q50" t="str">
            <v/>
          </cell>
          <cell r="R50" t="str">
            <v>IKP, TPMU, ITDA, Bhadrachalam</v>
          </cell>
          <cell r="S50" t="str">
            <v>Address Update From Google</v>
          </cell>
          <cell r="T50" t="str">
            <v>Address Updated From Google</v>
          </cell>
          <cell r="U50" t="str">
            <v>Address Updated From Google</v>
          </cell>
          <cell r="V50" t="str">
            <v>Address Updated From Google</v>
          </cell>
          <cell r="W50" t="str">
            <v>Address Updated From Google</v>
          </cell>
          <cell r="X50" t="str">
            <v>Address Updated From Google</v>
          </cell>
          <cell r="Y50" t="str">
            <v>Address Updated From Google</v>
          </cell>
          <cell r="Z50">
            <v>3173503997</v>
          </cell>
          <cell r="AA50">
            <v>29461</v>
          </cell>
          <cell r="AB50">
            <v>32407.1</v>
          </cell>
        </row>
        <row r="51">
          <cell r="A51">
            <v>125732313</v>
          </cell>
          <cell r="B51">
            <v>1116269515</v>
          </cell>
          <cell r="C51" t="str">
            <v>ADDL Project Director</v>
          </cell>
          <cell r="D51" t="str">
            <v>APRPRP Velugu TKR TPMV ITDA</v>
          </cell>
          <cell r="E51" t="str">
            <v>Bhadrachalam</v>
          </cell>
          <cell r="F51" t="str">
            <v>Near ITDA</v>
          </cell>
          <cell r="G51" t="str">
            <v>Bhadrachalam</v>
          </cell>
          <cell r="H51">
            <v>507111</v>
          </cell>
          <cell r="I51" t="str">
            <v>104-100125889</v>
          </cell>
          <cell r="J51" t="str">
            <v>12/30/2013</v>
          </cell>
          <cell r="K51" t="str">
            <v>AP</v>
          </cell>
          <cell r="L51" t="str">
            <v>South</v>
          </cell>
          <cell r="M51" t="str">
            <v>Andhra Pradesh Rural Poverty Reduction Project ( APRPRP)</v>
          </cell>
          <cell r="N51" t="str">
            <v>Govt of AP</v>
          </cell>
          <cell r="O51" t="str">
            <v>Additional Project Director</v>
          </cell>
          <cell r="P51" t="str">
            <v>C/o : APRPRP Velugu</v>
          </cell>
          <cell r="Q51" t="str">
            <v/>
          </cell>
          <cell r="R51" t="str">
            <v>IKP, TPMU, ITDA, Bhadrachalam</v>
          </cell>
          <cell r="S51" t="str">
            <v>Address Update From Google</v>
          </cell>
          <cell r="T51" t="str">
            <v>Address Updated From Google</v>
          </cell>
          <cell r="U51" t="str">
            <v>Address Updated From Google</v>
          </cell>
          <cell r="V51" t="str">
            <v>Address Updated From Google</v>
          </cell>
          <cell r="W51" t="str">
            <v>Address Updated From Google</v>
          </cell>
          <cell r="X51" t="str">
            <v>Address Updated From Google</v>
          </cell>
          <cell r="Y51" t="str">
            <v>Address Updated From Google</v>
          </cell>
          <cell r="Z51">
            <v>8278860396</v>
          </cell>
          <cell r="AA51">
            <v>42001</v>
          </cell>
          <cell r="AB51">
            <v>46201.1</v>
          </cell>
        </row>
        <row r="52">
          <cell r="A52">
            <v>125931313</v>
          </cell>
          <cell r="B52">
            <v>1118273342</v>
          </cell>
          <cell r="C52" t="str">
            <v>ADDL Project Director</v>
          </cell>
          <cell r="D52" t="str">
            <v>APRPRP Velugu TKR TPMV ITDA</v>
          </cell>
          <cell r="E52" t="str">
            <v>Bhadrachalam</v>
          </cell>
          <cell r="F52" t="str">
            <v>Near ITDA</v>
          </cell>
          <cell r="G52" t="str">
            <v>Bhadrachalam</v>
          </cell>
          <cell r="H52">
            <v>507111</v>
          </cell>
          <cell r="I52" t="str">
            <v>104-100125889</v>
          </cell>
          <cell r="J52" t="str">
            <v>12/30/2013</v>
          </cell>
          <cell r="K52" t="str">
            <v>AP</v>
          </cell>
          <cell r="L52" t="str">
            <v>South</v>
          </cell>
          <cell r="M52" t="str">
            <v>Andhra Pradesh Rural Poverty Reduction Project ( APRPRP)</v>
          </cell>
          <cell r="N52" t="str">
            <v>Govt of AP</v>
          </cell>
          <cell r="O52" t="str">
            <v>Additional Project Director</v>
          </cell>
          <cell r="P52" t="str">
            <v>C/o : APRPRP Velugu</v>
          </cell>
          <cell r="Q52" t="str">
            <v/>
          </cell>
          <cell r="R52" t="str">
            <v>IKP, TPMU, ITDA, Bhadrachalam</v>
          </cell>
          <cell r="S52" t="str">
            <v>Address Update From Google</v>
          </cell>
          <cell r="T52" t="str">
            <v>Address Updated From Google</v>
          </cell>
          <cell r="U52" t="str">
            <v>Address Updated From Google</v>
          </cell>
          <cell r="V52" t="str">
            <v>Address Updated From Google</v>
          </cell>
          <cell r="W52" t="str">
            <v>Address Updated From Google</v>
          </cell>
          <cell r="X52" t="str">
            <v>Address Updated From Google</v>
          </cell>
          <cell r="Y52" t="str">
            <v>Address Updated From Google</v>
          </cell>
          <cell r="Z52">
            <v>3994916674</v>
          </cell>
          <cell r="AA52">
            <v>25668</v>
          </cell>
          <cell r="AB52">
            <v>28234.799999999999</v>
          </cell>
        </row>
        <row r="53">
          <cell r="A53">
            <v>121084012</v>
          </cell>
          <cell r="B53">
            <v>1072024865</v>
          </cell>
          <cell r="C53" t="str">
            <v>CTO's Office</v>
          </cell>
          <cell r="D53" t="str">
            <v>Mr. SUM Janadev,</v>
          </cell>
          <cell r="E53" t="str">
            <v>DCTO, Tfd to CTOs Office,</v>
          </cell>
          <cell r="F53" t="str">
            <v>2nd Floor, Vuda Building, Siripuram Junction,</v>
          </cell>
          <cell r="G53" t="str">
            <v>Visakhapatnam</v>
          </cell>
          <cell r="H53">
            <v>530003</v>
          </cell>
          <cell r="I53" t="str">
            <v>104-100125889</v>
          </cell>
          <cell r="J53" t="str">
            <v>05/30/2006</v>
          </cell>
          <cell r="K53" t="str">
            <v>AP</v>
          </cell>
          <cell r="L53" t="str">
            <v>South</v>
          </cell>
          <cell r="M53" t="str">
            <v>D/o Commercial Taxes</v>
          </cell>
          <cell r="N53" t="str">
            <v>Govt of AP</v>
          </cell>
          <cell r="O53" t="str">
            <v>Commercial Tax Officer</v>
          </cell>
          <cell r="P53" t="str">
            <v>C/o : Mr. SUM Janadev</v>
          </cell>
          <cell r="Q53" t="str">
            <v>2nd Floor, Vuda Building</v>
          </cell>
          <cell r="R53" t="str">
            <v>Siripuram Junction</v>
          </cell>
          <cell r="S53" t="str">
            <v>Complete</v>
          </cell>
          <cell r="T53" t="str">
            <v>Address2 Need To Be Check</v>
          </cell>
          <cell r="U53" t="str">
            <v>Address2 Need To Be Check</v>
          </cell>
          <cell r="V53" t="str">
            <v>Address2 Need To Be Check</v>
          </cell>
          <cell r="W53" t="str">
            <v>Address2 Need To Be Check</v>
          </cell>
          <cell r="X53" t="str">
            <v>Address2 Need To Be Check</v>
          </cell>
          <cell r="Y53" t="str">
            <v>Address2 Need To Be Check</v>
          </cell>
          <cell r="Z53">
            <v>7501157490</v>
          </cell>
          <cell r="AA53">
            <v>60155</v>
          </cell>
          <cell r="AB53">
            <v>66170.5</v>
          </cell>
        </row>
        <row r="54">
          <cell r="A54">
            <v>121084174</v>
          </cell>
          <cell r="B54">
            <v>1072023975</v>
          </cell>
          <cell r="C54" t="str">
            <v>Coromandel International Limited</v>
          </cell>
          <cell r="D54" t="str">
            <v>40-6-4A 1st FLOOR REVENUE EMPLOYEES COLONY</v>
          </cell>
          <cell r="E54" t="str">
            <v>FORTUNE MURALI PARK ROAD</v>
          </cell>
          <cell r="F54" t="str">
            <v>MOGHALRAJUPURAM VIJAYAWADA-520010</v>
          </cell>
          <cell r="G54" t="str">
            <v>Vijayawada Ho</v>
          </cell>
          <cell r="H54">
            <v>520001</v>
          </cell>
          <cell r="I54" t="str">
            <v>104-101080149</v>
          </cell>
          <cell r="J54" t="str">
            <v>08/01/2007</v>
          </cell>
          <cell r="K54" t="str">
            <v>AP</v>
          </cell>
          <cell r="L54" t="str">
            <v>South</v>
          </cell>
          <cell r="M54" t="str">
            <v>Coramandel International Ltd</v>
          </cell>
          <cell r="N54" t="str">
            <v>Murugappa Group</v>
          </cell>
          <cell r="O54" t="str">
            <v>Coromandel International Ltd</v>
          </cell>
          <cell r="Q54" t="str">
            <v>40-6-4A, 1st Floor, Revenue Employees Colony</v>
          </cell>
          <cell r="R54" t="str">
            <v xml:space="preserve">Fortune Murali Park Road, Moghalrajupuram </v>
          </cell>
          <cell r="S54" t="str">
            <v>Complete</v>
          </cell>
          <cell r="T54" t="str">
            <v>Address3 Need To Be Check</v>
          </cell>
          <cell r="U54" t="str">
            <v>Address3 Need To Be Check</v>
          </cell>
          <cell r="V54" t="str">
            <v>Address3 Need To Be Check</v>
          </cell>
          <cell r="W54" t="str">
            <v>Address3 Need To Be Check</v>
          </cell>
          <cell r="X54" t="str">
            <v>Address3 Need To Be Check</v>
          </cell>
          <cell r="Y54" t="str">
            <v>Address3 Need To Be Check</v>
          </cell>
          <cell r="Z54">
            <v>3697060472</v>
          </cell>
          <cell r="AA54">
            <v>77202</v>
          </cell>
          <cell r="AB54">
            <v>84922.2</v>
          </cell>
        </row>
        <row r="55">
          <cell r="A55">
            <v>117774615</v>
          </cell>
          <cell r="B55">
            <v>1042022533</v>
          </cell>
          <cell r="C55" t="str">
            <v>CIMI</v>
          </cell>
          <cell r="D55" t="str">
            <v>Plot No 85/43</v>
          </cell>
          <cell r="E55" t="str">
            <v>Hi-Tech City</v>
          </cell>
          <cell r="F55" t="str">
            <v>Madhapur</v>
          </cell>
          <cell r="G55" t="str">
            <v>Hyderabad</v>
          </cell>
          <cell r="H55">
            <v>500081</v>
          </cell>
          <cell r="I55" t="str">
            <v>104-101230489</v>
          </cell>
          <cell r="J55" t="str">
            <v>12/08/2007</v>
          </cell>
          <cell r="K55" t="str">
            <v>AP</v>
          </cell>
          <cell r="L55" t="str">
            <v>South</v>
          </cell>
          <cell r="O55" t="str">
            <v>CIMI</v>
          </cell>
          <cell r="Q55" t="str">
            <v>Plot No. 85/43</v>
          </cell>
          <cell r="R55" t="str">
            <v>Hi-Tech City, Madhapur</v>
          </cell>
          <cell r="S55" t="str">
            <v>Bill Company Check</v>
          </cell>
          <cell r="T55" t="str">
            <v>Bill Company Check</v>
          </cell>
          <cell r="U55" t="str">
            <v>Bill Company Check</v>
          </cell>
          <cell r="V55" t="str">
            <v>Bill Company Check</v>
          </cell>
          <cell r="W55" t="str">
            <v>Bill Company Check</v>
          </cell>
          <cell r="X55" t="str">
            <v>Bill Company Check</v>
          </cell>
          <cell r="Y55" t="str">
            <v>Bill Company Check</v>
          </cell>
          <cell r="Z55">
            <v>3827778772</v>
          </cell>
          <cell r="AA55">
            <v>46461</v>
          </cell>
          <cell r="AB55">
            <v>51107.1</v>
          </cell>
        </row>
        <row r="56">
          <cell r="A56">
            <v>116853778</v>
          </cell>
          <cell r="B56">
            <v>1039307520</v>
          </cell>
          <cell r="C56" t="str">
            <v>A.R.RAKESH BABU</v>
          </cell>
          <cell r="D56" t="str">
            <v>H No. 12-13-840</v>
          </cell>
          <cell r="E56" t="str">
            <v>Gokul Nagar Cly, Tarnaka,secunderabad</v>
          </cell>
          <cell r="F56" t="str">
            <v>nr: Dairy Farm</v>
          </cell>
          <cell r="G56" t="str">
            <v>Secunderabad</v>
          </cell>
          <cell r="H56">
            <v>500017</v>
          </cell>
          <cell r="I56" t="str">
            <v>1021930001</v>
          </cell>
          <cell r="J56" t="str">
            <v>10/28/2010</v>
          </cell>
          <cell r="K56" t="str">
            <v>AP</v>
          </cell>
          <cell r="L56" t="str">
            <v>South</v>
          </cell>
          <cell r="M56" t="str">
            <v>Individual</v>
          </cell>
          <cell r="N56" t="str">
            <v>Individual</v>
          </cell>
          <cell r="O56" t="str">
            <v>A.R Rakesh Babu</v>
          </cell>
          <cell r="Q56" t="str">
            <v>No. 12-13-840</v>
          </cell>
          <cell r="R56" t="str">
            <v>Gokul Nagar Cly, Tarnaka, Secunderabadh</v>
          </cell>
          <cell r="S56" t="str">
            <v>Bill Name Need to be check</v>
          </cell>
          <cell r="T56" t="str">
            <v>Blank Bill Name</v>
          </cell>
          <cell r="U56" t="str">
            <v>Blank Bill Name</v>
          </cell>
          <cell r="V56" t="str">
            <v>Blank Bill Name</v>
          </cell>
          <cell r="W56" t="str">
            <v>Blank Bill Name</v>
          </cell>
          <cell r="X56" t="str">
            <v>Blank Bill Name</v>
          </cell>
          <cell r="Y56" t="str">
            <v>Blank Bill Name</v>
          </cell>
          <cell r="Z56">
            <v>4979599524</v>
          </cell>
          <cell r="AA56">
            <v>69307</v>
          </cell>
          <cell r="AB56">
            <v>76237.7</v>
          </cell>
        </row>
        <row r="57">
          <cell r="A57">
            <v>117774579</v>
          </cell>
          <cell r="B57">
            <v>1042022196</v>
          </cell>
          <cell r="C57" t="str">
            <v>Chief Manager</v>
          </cell>
          <cell r="D57" t="str">
            <v>Local Head Office 6th Floor</v>
          </cell>
          <cell r="E57" t="str">
            <v>Bankstreet</v>
          </cell>
          <cell r="F57" t="str">
            <v>Koti</v>
          </cell>
          <cell r="G57" t="str">
            <v>Hyderabad</v>
          </cell>
          <cell r="H57">
            <v>500095</v>
          </cell>
          <cell r="I57" t="str">
            <v>1020121540</v>
          </cell>
          <cell r="J57" t="str">
            <v>09/23/2011</v>
          </cell>
          <cell r="K57" t="str">
            <v>AP</v>
          </cell>
          <cell r="L57" t="str">
            <v>South</v>
          </cell>
          <cell r="M57" t="str">
            <v>State Bank of India</v>
          </cell>
          <cell r="N57" t="str">
            <v>SBI Group</v>
          </cell>
          <cell r="O57" t="str">
            <v>State Bank of India</v>
          </cell>
          <cell r="P57" t="str">
            <v>C/o : Chief Manager</v>
          </cell>
          <cell r="Q57" t="str">
            <v>6th Floor, Bank Street</v>
          </cell>
          <cell r="R57" t="str">
            <v>Local Head Office, Koti</v>
          </cell>
          <cell r="S57" t="str">
            <v>Bill Name Updated by google</v>
          </cell>
          <cell r="T57" t="str">
            <v>Bill Name Need to be check</v>
          </cell>
          <cell r="U57" t="str">
            <v>Bill Name Need to be check</v>
          </cell>
          <cell r="V57" t="str">
            <v>Bill Name Need to be check</v>
          </cell>
          <cell r="W57" t="str">
            <v>Bill Name Need to be check</v>
          </cell>
          <cell r="X57" t="str">
            <v>Bill Name Need to be check</v>
          </cell>
          <cell r="Y57" t="str">
            <v>Bill Name Need to be check</v>
          </cell>
          <cell r="Z57">
            <v>8586307839</v>
          </cell>
          <cell r="AA57">
            <v>18847</v>
          </cell>
          <cell r="AB57">
            <v>20731.7</v>
          </cell>
        </row>
        <row r="58">
          <cell r="A58">
            <v>117774577</v>
          </cell>
          <cell r="B58">
            <v>1042022356</v>
          </cell>
          <cell r="C58" t="str">
            <v>Chief Manager</v>
          </cell>
          <cell r="D58" t="str">
            <v>State Bank of India Admin Section&amp;Zonal Office.</v>
          </cell>
          <cell r="E58" t="str">
            <v>Suryaraopet</v>
          </cell>
          <cell r="F58" t="str">
            <v>Near Pushpa Hotel</v>
          </cell>
          <cell r="G58" t="str">
            <v>Vijayawada</v>
          </cell>
          <cell r="H58">
            <v>520002</v>
          </cell>
          <cell r="I58" t="str">
            <v>1020121540</v>
          </cell>
          <cell r="J58" t="str">
            <v>02/02/2012</v>
          </cell>
          <cell r="K58" t="str">
            <v>AP</v>
          </cell>
          <cell r="L58" t="str">
            <v>South</v>
          </cell>
          <cell r="M58" t="str">
            <v>State Bank of India</v>
          </cell>
          <cell r="N58" t="str">
            <v>SBI Group</v>
          </cell>
          <cell r="O58" t="str">
            <v>State Bank of India</v>
          </cell>
          <cell r="P58" t="str">
            <v>C/o : Admin Section &amp; Zonal Office/Chief Manager</v>
          </cell>
          <cell r="R58" t="str">
            <v>Suryaraopet, Near Pushpa Hotel</v>
          </cell>
          <cell r="S58" t="str">
            <v>Bill Name Updated by google</v>
          </cell>
          <cell r="T58" t="str">
            <v>ok</v>
          </cell>
          <cell r="U58" t="str">
            <v>ok</v>
          </cell>
          <cell r="V58" t="str">
            <v>ok</v>
          </cell>
          <cell r="W58" t="str">
            <v>ok</v>
          </cell>
          <cell r="X58" t="str">
            <v>ok</v>
          </cell>
          <cell r="Y58" t="str">
            <v>ok</v>
          </cell>
          <cell r="Z58">
            <v>4928537161</v>
          </cell>
          <cell r="AA58">
            <v>25185</v>
          </cell>
          <cell r="AB58">
            <v>27703.5</v>
          </cell>
        </row>
        <row r="59">
          <cell r="A59">
            <v>114323029</v>
          </cell>
          <cell r="B59">
            <v>1032227075</v>
          </cell>
          <cell r="C59" t="str">
            <v>Care Hospital India Ltd</v>
          </cell>
          <cell r="D59" t="str">
            <v>Road No 1</v>
          </cell>
          <cell r="E59" t="str">
            <v>Banjara Hills</v>
          </cell>
          <cell r="F59" t="str">
            <v>.</v>
          </cell>
          <cell r="G59" t="str">
            <v>Hyderabad</v>
          </cell>
          <cell r="H59">
            <v>500034</v>
          </cell>
          <cell r="I59" t="str">
            <v>104-100562476</v>
          </cell>
          <cell r="J59" t="str">
            <v>12/02/2008</v>
          </cell>
          <cell r="K59" t="str">
            <v>AP</v>
          </cell>
          <cell r="L59" t="str">
            <v>South</v>
          </cell>
          <cell r="O59" t="str">
            <v>Care Hospital</v>
          </cell>
          <cell r="R59" t="str">
            <v>Road No. 1, Banjara Hills</v>
          </cell>
          <cell r="S59" t="str">
            <v>Bill Name Updated by google</v>
          </cell>
          <cell r="T59" t="str">
            <v>Bill Name Updated from google</v>
          </cell>
          <cell r="U59" t="str">
            <v>Bill Name Updated from google</v>
          </cell>
          <cell r="V59" t="str">
            <v>Bill Name Updated from google</v>
          </cell>
          <cell r="W59" t="str">
            <v>Bill Name Updated from google</v>
          </cell>
          <cell r="X59" t="str">
            <v>Bill Name Updated from google</v>
          </cell>
          <cell r="Y59" t="str">
            <v>Bill Name Updated from google</v>
          </cell>
          <cell r="Z59">
            <v>3580708663</v>
          </cell>
          <cell r="AA59">
            <v>85341</v>
          </cell>
          <cell r="AB59">
            <v>93875.1</v>
          </cell>
        </row>
        <row r="60">
          <cell r="A60">
            <v>47148308</v>
          </cell>
          <cell r="B60" t="str">
            <v>104-101293784</v>
          </cell>
          <cell r="C60" t="str">
            <v>O/o Dy Chief Executive Officer</v>
          </cell>
          <cell r="D60" t="str">
            <v>O/o Dy Chief Executive Officer</v>
          </cell>
          <cell r="E60" t="str">
            <v>Near Adalath</v>
          </cell>
          <cell r="F60" t="str">
            <v>Zilla Praja Parishad Honamkonda Warangal</v>
          </cell>
          <cell r="G60" t="str">
            <v>Warangal</v>
          </cell>
          <cell r="H60">
            <v>506001</v>
          </cell>
          <cell r="I60" t="str">
            <v>104-100125889</v>
          </cell>
          <cell r="J60" t="str">
            <v>12/07/2011</v>
          </cell>
          <cell r="K60" t="str">
            <v>AP</v>
          </cell>
          <cell r="L60" t="str">
            <v>South</v>
          </cell>
          <cell r="M60" t="str">
            <v>Govt of AP</v>
          </cell>
          <cell r="N60" t="str">
            <v>Govt of AP</v>
          </cell>
          <cell r="O60" t="str">
            <v>Dy Chief Executive Officer</v>
          </cell>
          <cell r="P60" t="str">
            <v>C/o : Dy Chief Executive Officer</v>
          </cell>
          <cell r="R60" t="str">
            <v>Zilla Praja Parishad Honamkonda Warangal, Near Adalath</v>
          </cell>
          <cell r="S60" t="str">
            <v>Check Bill Name</v>
          </cell>
          <cell r="T60" t="str">
            <v>ok</v>
          </cell>
          <cell r="U60" t="str">
            <v>ok</v>
          </cell>
          <cell r="V60" t="str">
            <v>ok</v>
          </cell>
          <cell r="W60" t="str">
            <v>ok</v>
          </cell>
          <cell r="X60" t="str">
            <v>ok</v>
          </cell>
          <cell r="Y60" t="str">
            <v>ok</v>
          </cell>
          <cell r="Z60">
            <v>8797823336</v>
          </cell>
          <cell r="AA60">
            <v>81801</v>
          </cell>
          <cell r="AB60">
            <v>89981.1</v>
          </cell>
        </row>
        <row r="61">
          <cell r="A61">
            <v>47148160</v>
          </cell>
          <cell r="B61" t="str">
            <v>104-101293773</v>
          </cell>
          <cell r="C61" t="str">
            <v>O/o Dy Commercial Tax</v>
          </cell>
          <cell r="D61" t="str">
            <v>Nirmal Bldg</v>
          </cell>
          <cell r="E61" t="str">
            <v>Nimmagadda Somashekar Rao Street</v>
          </cell>
          <cell r="F61" t="str">
            <v>Benz Circle Near Murali Fortune Park</v>
          </cell>
          <cell r="G61" t="str">
            <v>Vijayawada</v>
          </cell>
          <cell r="H61">
            <v>520001</v>
          </cell>
          <cell r="I61" t="str">
            <v>104-100125889</v>
          </cell>
          <cell r="J61" t="str">
            <v>07/08/2008</v>
          </cell>
          <cell r="K61" t="str">
            <v>AP</v>
          </cell>
          <cell r="L61" t="str">
            <v>South</v>
          </cell>
          <cell r="M61" t="str">
            <v>D/o Commercial Taxes</v>
          </cell>
          <cell r="N61" t="str">
            <v>Govt of AP</v>
          </cell>
          <cell r="O61" t="str">
            <v>Dy Commercial Tax</v>
          </cell>
          <cell r="Q61" t="str">
            <v>Nirmal Bulding, Nimmagadda Somashekar Rao Street</v>
          </cell>
          <cell r="R61" t="str">
            <v>Benz Circle Near, Murali Fortune Park</v>
          </cell>
          <cell r="S61" t="str">
            <v>Check Bill Name</v>
          </cell>
          <cell r="T61" t="str">
            <v>ok</v>
          </cell>
          <cell r="U61" t="str">
            <v>ok</v>
          </cell>
          <cell r="V61" t="str">
            <v>ok</v>
          </cell>
          <cell r="W61" t="str">
            <v>ok</v>
          </cell>
          <cell r="X61" t="str">
            <v>ok</v>
          </cell>
          <cell r="Y61" t="str">
            <v>ok</v>
          </cell>
          <cell r="Z61">
            <v>5330158426</v>
          </cell>
          <cell r="AA61">
            <v>52131</v>
          </cell>
          <cell r="AB61">
            <v>57344.1</v>
          </cell>
        </row>
        <row r="62">
          <cell r="A62">
            <v>47148897</v>
          </cell>
          <cell r="B62" t="str">
            <v>104-101293828</v>
          </cell>
          <cell r="C62" t="str">
            <v>O/o Dy Commissioner</v>
          </cell>
          <cell r="D62" t="str">
            <v>(CT) Guntur II Divn</v>
          </cell>
          <cell r="E62" t="str">
            <v>4th Floor Commercial Taxes Complex</v>
          </cell>
          <cell r="F62" t="str">
            <v>Near Jinna Tower</v>
          </cell>
          <cell r="G62" t="str">
            <v>Guntur</v>
          </cell>
          <cell r="H62">
            <v>522001</v>
          </cell>
          <cell r="I62" t="str">
            <v>104-100125889</v>
          </cell>
          <cell r="J62" t="str">
            <v>07/11/2007</v>
          </cell>
          <cell r="K62" t="str">
            <v>AP</v>
          </cell>
          <cell r="L62" t="str">
            <v>South</v>
          </cell>
          <cell r="M62" t="str">
            <v>D/o Commercial Taxes</v>
          </cell>
          <cell r="N62" t="str">
            <v>Govt of AP</v>
          </cell>
          <cell r="O62" t="str">
            <v>Dy Commissioner</v>
          </cell>
          <cell r="P62" t="str">
            <v>C/o : (CT) Guntur Division 2</v>
          </cell>
          <cell r="Q62" t="str">
            <v>4th Floor</v>
          </cell>
          <cell r="R62" t="str">
            <v>Commercial Taxes Complex, Near Jinna Tower</v>
          </cell>
          <cell r="S62" t="str">
            <v>Check Bill Name</v>
          </cell>
          <cell r="T62" t="str">
            <v>ok</v>
          </cell>
          <cell r="U62" t="str">
            <v>ok</v>
          </cell>
          <cell r="V62" t="str">
            <v>ok</v>
          </cell>
          <cell r="W62" t="str">
            <v>ok</v>
          </cell>
          <cell r="X62" t="str">
            <v>ok</v>
          </cell>
          <cell r="Y62" t="str">
            <v>ok</v>
          </cell>
          <cell r="Z62">
            <v>2969294501</v>
          </cell>
          <cell r="AA62">
            <v>42267</v>
          </cell>
          <cell r="AB62">
            <v>46493.7</v>
          </cell>
        </row>
        <row r="63">
          <cell r="A63">
            <v>44023200</v>
          </cell>
          <cell r="B63" t="str">
            <v>104-101098420</v>
          </cell>
          <cell r="C63" t="str">
            <v>O/o Chairman</v>
          </cell>
          <cell r="D63" t="str">
            <v>Flot No:207 Kancherla Towers Golconda Cross Road Mushirabad Hyderabad</v>
          </cell>
          <cell r="E63" t="str">
            <v>BRKR BHAVAN</v>
          </cell>
          <cell r="F63" t="str">
            <v>TANKBUND ROAD</v>
          </cell>
          <cell r="G63" t="str">
            <v>Hyderabad</v>
          </cell>
          <cell r="H63">
            <v>500020</v>
          </cell>
          <cell r="I63" t="str">
            <v>104-100419753</v>
          </cell>
          <cell r="J63" t="str">
            <v>02/27/2005</v>
          </cell>
          <cell r="K63" t="str">
            <v>AP</v>
          </cell>
          <cell r="L63" t="str">
            <v>South</v>
          </cell>
          <cell r="N63" t="str">
            <v>O/o Chairman</v>
          </cell>
          <cell r="O63" t="str">
            <v>Chairman</v>
          </cell>
          <cell r="Q63" t="str">
            <v>Flot No. 207 Kancherla Towers , Brkr Bhavan</v>
          </cell>
          <cell r="R63" t="str">
            <v>Tankbund Road, Golconda Cross Road Mushirabad Hyderabad</v>
          </cell>
          <cell r="S63" t="str">
            <v>Complete</v>
          </cell>
          <cell r="T63" t="str">
            <v>ok</v>
          </cell>
          <cell r="U63" t="str">
            <v>ok</v>
          </cell>
          <cell r="V63" t="str">
            <v>ok</v>
          </cell>
          <cell r="W63" t="str">
            <v>ok</v>
          </cell>
          <cell r="X63" t="str">
            <v>ok</v>
          </cell>
          <cell r="Y63" t="str">
            <v>ok</v>
          </cell>
          <cell r="Z63">
            <v>6501062562</v>
          </cell>
          <cell r="AA63">
            <v>61774</v>
          </cell>
          <cell r="AB63">
            <v>67951.399999999994</v>
          </cell>
        </row>
        <row r="64">
          <cell r="A64">
            <v>123959623</v>
          </cell>
          <cell r="B64">
            <v>1098275114</v>
          </cell>
          <cell r="C64" t="str">
            <v>Addl Project Coordinator</v>
          </cell>
          <cell r="D64" t="str">
            <v>SSA</v>
          </cell>
          <cell r="E64" t="str">
            <v>.</v>
          </cell>
          <cell r="F64" t="str">
            <v>.</v>
          </cell>
          <cell r="G64" t="str">
            <v>Cuddapah</v>
          </cell>
          <cell r="H64">
            <v>516001</v>
          </cell>
          <cell r="I64" t="str">
            <v>104-100125889</v>
          </cell>
          <cell r="J64" t="str">
            <v>09/07/2007</v>
          </cell>
          <cell r="K64" t="str">
            <v>AP</v>
          </cell>
          <cell r="L64" t="str">
            <v>South</v>
          </cell>
          <cell r="M64" t="str">
            <v>Sarv Shiksha Abhiyaan</v>
          </cell>
          <cell r="N64" t="str">
            <v>Govt of AP</v>
          </cell>
          <cell r="O64" t="str">
            <v>Addl Project Co - Ordinator</v>
          </cell>
          <cell r="P64" t="str">
            <v>SSA</v>
          </cell>
          <cell r="Q64" t="str">
            <v/>
          </cell>
          <cell r="R64" t="str">
            <v/>
          </cell>
          <cell r="S64" t="str">
            <v>Incomplete Address</v>
          </cell>
          <cell r="T64" t="str">
            <v>Incomplete Address</v>
          </cell>
          <cell r="U64" t="str">
            <v>Incomplete Address</v>
          </cell>
          <cell r="V64" t="str">
            <v>Incomplete Address</v>
          </cell>
          <cell r="W64" t="str">
            <v>Incomplete Address</v>
          </cell>
          <cell r="X64" t="str">
            <v>Incomplete Address</v>
          </cell>
          <cell r="Y64" t="str">
            <v>Incomplete Address</v>
          </cell>
          <cell r="Z64">
            <v>5050439039</v>
          </cell>
          <cell r="AA64">
            <v>70720</v>
          </cell>
          <cell r="AB64">
            <v>77792</v>
          </cell>
        </row>
        <row r="65">
          <cell r="A65">
            <v>123959627</v>
          </cell>
          <cell r="B65">
            <v>1098275120</v>
          </cell>
          <cell r="C65" t="str">
            <v>Addl Project Coordinator</v>
          </cell>
          <cell r="D65" t="str">
            <v>SSA</v>
          </cell>
          <cell r="E65" t="str">
            <v>.</v>
          </cell>
          <cell r="F65" t="str">
            <v>.</v>
          </cell>
          <cell r="G65" t="str">
            <v>Cuddapah</v>
          </cell>
          <cell r="H65">
            <v>516001</v>
          </cell>
          <cell r="I65" t="str">
            <v>104-100125889</v>
          </cell>
          <cell r="J65" t="str">
            <v>09/07/2007</v>
          </cell>
          <cell r="K65" t="str">
            <v>AP</v>
          </cell>
          <cell r="L65" t="str">
            <v>South</v>
          </cell>
          <cell r="M65" t="str">
            <v>Sarv Shiksha Abhiyaan</v>
          </cell>
          <cell r="N65" t="str">
            <v>Govt of AP</v>
          </cell>
          <cell r="O65" t="str">
            <v>Addl Project Co - Ordinator</v>
          </cell>
          <cell r="P65" t="str">
            <v>SSA</v>
          </cell>
          <cell r="Q65" t="str">
            <v/>
          </cell>
          <cell r="R65" t="str">
            <v/>
          </cell>
          <cell r="S65" t="str">
            <v>Incomplete Address</v>
          </cell>
          <cell r="T65" t="str">
            <v>Incomplete Address</v>
          </cell>
          <cell r="U65" t="str">
            <v>Incomplete Address</v>
          </cell>
          <cell r="V65" t="str">
            <v>Incomplete Address</v>
          </cell>
          <cell r="W65" t="str">
            <v>Incomplete Address</v>
          </cell>
          <cell r="X65" t="str">
            <v>Incomplete Address</v>
          </cell>
          <cell r="Y65" t="str">
            <v>Incomplete Address</v>
          </cell>
          <cell r="Z65">
            <v>3675333670</v>
          </cell>
          <cell r="AA65">
            <v>18440</v>
          </cell>
          <cell r="AB65">
            <v>20284</v>
          </cell>
        </row>
        <row r="66">
          <cell r="A66">
            <v>123959629</v>
          </cell>
          <cell r="B66">
            <v>1098275992</v>
          </cell>
          <cell r="C66" t="str">
            <v>Addl Project Coordinator</v>
          </cell>
          <cell r="D66" t="str">
            <v>SSA</v>
          </cell>
          <cell r="E66" t="str">
            <v>.</v>
          </cell>
          <cell r="F66" t="str">
            <v>.</v>
          </cell>
          <cell r="G66" t="str">
            <v>Cuddapah</v>
          </cell>
          <cell r="H66">
            <v>516001</v>
          </cell>
          <cell r="I66" t="str">
            <v>104-100125889</v>
          </cell>
          <cell r="J66" t="str">
            <v>09/07/2007</v>
          </cell>
          <cell r="K66" t="str">
            <v>AP</v>
          </cell>
          <cell r="L66" t="str">
            <v>South</v>
          </cell>
          <cell r="M66" t="str">
            <v>Sarv Shiksha Abhiyaan</v>
          </cell>
          <cell r="N66" t="str">
            <v>Govt of AP</v>
          </cell>
          <cell r="O66" t="str">
            <v>Addl Project Co - Ordinator</v>
          </cell>
          <cell r="P66" t="str">
            <v>SSA</v>
          </cell>
          <cell r="Q66" t="str">
            <v/>
          </cell>
          <cell r="R66" t="str">
            <v/>
          </cell>
          <cell r="S66" t="str">
            <v>Incomplete Address</v>
          </cell>
          <cell r="T66" t="str">
            <v>Incomplete Address</v>
          </cell>
          <cell r="U66" t="str">
            <v>Incomplete Address</v>
          </cell>
          <cell r="V66" t="str">
            <v>Incomplete Address</v>
          </cell>
          <cell r="W66" t="str">
            <v>Incomplete Address</v>
          </cell>
          <cell r="X66" t="str">
            <v>Incomplete Address</v>
          </cell>
          <cell r="Y66" t="str">
            <v>Incomplete Address</v>
          </cell>
          <cell r="Z66">
            <v>3176888415</v>
          </cell>
          <cell r="AA66">
            <v>68838</v>
          </cell>
          <cell r="AB66">
            <v>75721.8</v>
          </cell>
        </row>
        <row r="67">
          <cell r="A67">
            <v>118780210</v>
          </cell>
          <cell r="B67">
            <v>1051775781</v>
          </cell>
          <cell r="C67" t="str">
            <v>Franklin Templeton Asset Management India Private Limited</v>
          </cell>
          <cell r="D67" t="str">
            <v>Mr. A.  Raju,</v>
          </cell>
          <cell r="E67" t="str">
            <v>204, First Floor, Eswar Plaza,</v>
          </cell>
          <cell r="F67" t="str">
            <v>Dwarakanagar,</v>
          </cell>
          <cell r="G67" t="str">
            <v>Visakhapatnam</v>
          </cell>
          <cell r="H67">
            <v>530016</v>
          </cell>
          <cell r="I67" t="str">
            <v>104-101160616</v>
          </cell>
          <cell r="J67" t="str">
            <v>09/22/2007</v>
          </cell>
          <cell r="K67" t="str">
            <v>AP</v>
          </cell>
          <cell r="L67" t="str">
            <v>South</v>
          </cell>
          <cell r="M67" t="str">
            <v>Franklin Templeton Asset Management India Private Limited</v>
          </cell>
          <cell r="N67" t="str">
            <v>Franklin Templeton</v>
          </cell>
          <cell r="O67" t="str">
            <v>Franklin Templetion International Services India Pvt Ltd</v>
          </cell>
          <cell r="P67" t="str">
            <v>C/o : Mr. A.  Raju</v>
          </cell>
          <cell r="Q67" t="str">
            <v>204, 1st Floor</v>
          </cell>
          <cell r="R67" t="str">
            <v>Eswar Plaza, Dwarakanagar</v>
          </cell>
          <cell r="S67" t="str">
            <v>Bill Company Check</v>
          </cell>
          <cell r="T67" t="str">
            <v>Bill Company Check</v>
          </cell>
          <cell r="U67" t="str">
            <v>Bill Company Check</v>
          </cell>
          <cell r="V67" t="str">
            <v>Bill Company Check</v>
          </cell>
          <cell r="W67" t="str">
            <v>Bill Company Check</v>
          </cell>
          <cell r="X67" t="str">
            <v>Bill Company Check</v>
          </cell>
          <cell r="Y67" t="str">
            <v>Bill Company Check</v>
          </cell>
          <cell r="Z67">
            <v>8148287229</v>
          </cell>
          <cell r="AA67">
            <v>86313</v>
          </cell>
          <cell r="AB67">
            <v>94944.3</v>
          </cell>
        </row>
        <row r="68">
          <cell r="A68">
            <v>128761647</v>
          </cell>
          <cell r="B68">
            <v>1143095795</v>
          </cell>
          <cell r="C68" t="str">
            <v>Airtel Enterprises Services</v>
          </cell>
          <cell r="D68" t="str">
            <v>Bharti Mobile Ltd</v>
          </cell>
          <cell r="E68" t="str">
            <v>Begumpet</v>
          </cell>
          <cell r="F68" t="str">
            <v>.</v>
          </cell>
          <cell r="G68" t="str">
            <v>Hyderabad</v>
          </cell>
          <cell r="H68">
            <v>500016</v>
          </cell>
          <cell r="I68" t="str">
            <v>104-100010083</v>
          </cell>
          <cell r="J68" t="str">
            <v>07/25/2000</v>
          </cell>
          <cell r="K68" t="str">
            <v>AP</v>
          </cell>
          <cell r="L68" t="str">
            <v>South</v>
          </cell>
          <cell r="N68" t="str">
            <v>Bharti Group</v>
          </cell>
          <cell r="O68" t="str">
            <v>Airtel Enterprises Services</v>
          </cell>
          <cell r="P68" t="str">
            <v>Bharti Mobile Ltd</v>
          </cell>
          <cell r="Q68" t="str">
            <v/>
          </cell>
          <cell r="R68" t="str">
            <v>Begumpet</v>
          </cell>
          <cell r="S68" t="str">
            <v>Incomplete Address</v>
          </cell>
          <cell r="T68" t="str">
            <v>Incomplete Address</v>
          </cell>
          <cell r="U68" t="str">
            <v>Incomplete Address</v>
          </cell>
          <cell r="V68" t="str">
            <v>Incomplete Address</v>
          </cell>
          <cell r="W68" t="str">
            <v>Incomplete Address</v>
          </cell>
          <cell r="X68" t="str">
            <v>Incomplete Address</v>
          </cell>
          <cell r="Y68" t="str">
            <v>Incomplete Address</v>
          </cell>
          <cell r="Z68">
            <v>2641746519</v>
          </cell>
          <cell r="AA68">
            <v>26414</v>
          </cell>
          <cell r="AB68">
            <v>29055.4</v>
          </cell>
        </row>
        <row r="69">
          <cell r="A69">
            <v>114372427</v>
          </cell>
          <cell r="B69">
            <v>1032280733</v>
          </cell>
          <cell r="C69" t="str">
            <v>BC Corpn</v>
          </cell>
          <cell r="D69" t="str">
            <v>The Executive Director</v>
          </cell>
          <cell r="E69" t="str">
            <v>District Backward Classes Service Coop Society Ltd</v>
          </cell>
          <cell r="F69" t="str">
            <v>Chenna Reddy Bhawan</v>
          </cell>
          <cell r="G69" t="str">
            <v>Vizianagaram</v>
          </cell>
          <cell r="H69">
            <v>535002</v>
          </cell>
          <cell r="I69" t="str">
            <v>104-100125889</v>
          </cell>
          <cell r="J69" t="str">
            <v>02/29/2004</v>
          </cell>
          <cell r="K69" t="str">
            <v>AP</v>
          </cell>
          <cell r="L69" t="str">
            <v>South</v>
          </cell>
          <cell r="M69" t="str">
            <v>D/o Backward Classes Welfare</v>
          </cell>
          <cell r="N69" t="str">
            <v>Govt of AP</v>
          </cell>
          <cell r="O69" t="str">
            <v>B.C. Corporation</v>
          </cell>
          <cell r="P69" t="str">
            <v>C/o : The Executive Director</v>
          </cell>
          <cell r="Q69" t="str">
            <v>Chenna Reddy Bhawan</v>
          </cell>
          <cell r="S69" t="str">
            <v>Incomplete Address</v>
          </cell>
          <cell r="T69" t="str">
            <v>Incomplete Address</v>
          </cell>
          <cell r="U69" t="str">
            <v>Incomplete Address</v>
          </cell>
          <cell r="V69" t="str">
            <v>Incomplete Address</v>
          </cell>
          <cell r="W69" t="str">
            <v>Incomplete Address</v>
          </cell>
          <cell r="X69" t="str">
            <v>Incomplete Address</v>
          </cell>
          <cell r="Y69" t="str">
            <v>Incomplete Address</v>
          </cell>
          <cell r="Z69">
            <v>1839663765</v>
          </cell>
          <cell r="AA69">
            <v>53656</v>
          </cell>
          <cell r="AB69">
            <v>59021.599999999999</v>
          </cell>
        </row>
        <row r="70">
          <cell r="A70">
            <v>117774584</v>
          </cell>
          <cell r="B70">
            <v>1042022528</v>
          </cell>
          <cell r="C70" t="str">
            <v>Chief Planning Officer</v>
          </cell>
          <cell r="D70" t="str">
            <v>Govt Of Andhra Pradesh Collectorate</v>
          </cell>
          <cell r="E70" t="str">
            <v>The Chief Planning Officer</v>
          </cell>
          <cell r="F70" t="str">
            <v>.</v>
          </cell>
          <cell r="G70" t="str">
            <v>Anantapur</v>
          </cell>
          <cell r="H70">
            <v>515001</v>
          </cell>
          <cell r="I70" t="str">
            <v>104-100125889</v>
          </cell>
          <cell r="J70" t="str">
            <v>05/03/2007</v>
          </cell>
          <cell r="K70" t="str">
            <v>AP</v>
          </cell>
          <cell r="L70" t="str">
            <v>South</v>
          </cell>
          <cell r="M70" t="str">
            <v>Collector and District Magistrate Collectorate</v>
          </cell>
          <cell r="N70" t="str">
            <v>Govt of AP</v>
          </cell>
          <cell r="O70" t="str">
            <v>Chief Planning Officer</v>
          </cell>
          <cell r="R70" t="str">
            <v>Govt Of Andhra Pradesh Collectorate</v>
          </cell>
          <cell r="S70" t="str">
            <v>Incomplete Address</v>
          </cell>
          <cell r="T70" t="str">
            <v>Incomplete Address</v>
          </cell>
          <cell r="U70" t="str">
            <v>Incomplete Address</v>
          </cell>
          <cell r="V70" t="str">
            <v>Incomplete Address</v>
          </cell>
          <cell r="W70" t="str">
            <v>Incomplete Address</v>
          </cell>
          <cell r="X70" t="str">
            <v>Incomplete Address</v>
          </cell>
          <cell r="Y70" t="str">
            <v>Incomplete Address</v>
          </cell>
          <cell r="Z70">
            <v>3723037040</v>
          </cell>
          <cell r="AA70">
            <v>35541</v>
          </cell>
          <cell r="AB70">
            <v>39095.1</v>
          </cell>
        </row>
        <row r="71">
          <cell r="A71">
            <v>117774585</v>
          </cell>
          <cell r="B71">
            <v>1042021441</v>
          </cell>
          <cell r="C71" t="str">
            <v>Chief Planning Officer</v>
          </cell>
          <cell r="D71" t="str">
            <v>The Chief Planning Officer</v>
          </cell>
          <cell r="E71" t="str">
            <v>Govt Of Andhra Pradesh Collectorate</v>
          </cell>
          <cell r="F71" t="str">
            <v>.</v>
          </cell>
          <cell r="G71" t="str">
            <v>Anantapur</v>
          </cell>
          <cell r="H71">
            <v>515001</v>
          </cell>
          <cell r="I71" t="str">
            <v>104-100125889</v>
          </cell>
          <cell r="J71" t="str">
            <v>05/03/2007</v>
          </cell>
          <cell r="K71" t="str">
            <v>AP</v>
          </cell>
          <cell r="L71" t="str">
            <v>South</v>
          </cell>
          <cell r="M71" t="str">
            <v>Collector and District Magistrate Collectorate</v>
          </cell>
          <cell r="N71" t="str">
            <v>Govt of AP</v>
          </cell>
          <cell r="O71" t="str">
            <v>Chief Planning Officer</v>
          </cell>
          <cell r="R71" t="str">
            <v>Govt Of Andhra Pradesh Collectorate</v>
          </cell>
          <cell r="S71" t="str">
            <v>Incomplete Address</v>
          </cell>
          <cell r="T71" t="str">
            <v>Incomplete Address</v>
          </cell>
          <cell r="U71" t="str">
            <v>Incomplete Address</v>
          </cell>
          <cell r="V71" t="str">
            <v>Incomplete Address</v>
          </cell>
          <cell r="W71" t="str">
            <v>Incomplete Address</v>
          </cell>
          <cell r="X71" t="str">
            <v>Incomplete Address</v>
          </cell>
          <cell r="Y71" t="str">
            <v>Incomplete Address</v>
          </cell>
          <cell r="Z71">
            <v>2588287349</v>
          </cell>
          <cell r="AA71">
            <v>17197</v>
          </cell>
          <cell r="AB71">
            <v>18916.7</v>
          </cell>
        </row>
        <row r="72">
          <cell r="A72">
            <v>114372394</v>
          </cell>
          <cell r="B72">
            <v>1032280674</v>
          </cell>
          <cell r="C72" t="str">
            <v>BC Corpn</v>
          </cell>
          <cell r="D72" t="str">
            <v>District Backward Classes Service Coop Society Ltd</v>
          </cell>
          <cell r="E72" t="str">
            <v>Samkshema Bhawan</v>
          </cell>
          <cell r="F72" t="str">
            <v>.</v>
          </cell>
          <cell r="G72" t="str">
            <v>Kurnool</v>
          </cell>
          <cell r="H72">
            <v>518001</v>
          </cell>
          <cell r="I72" t="str">
            <v>104-100125889</v>
          </cell>
          <cell r="J72" t="str">
            <v>02/29/2004</v>
          </cell>
          <cell r="K72" t="str">
            <v>AP</v>
          </cell>
          <cell r="L72" t="str">
            <v>South</v>
          </cell>
          <cell r="M72" t="str">
            <v>D/o Backward Classes Welfare</v>
          </cell>
          <cell r="N72" t="str">
            <v>Govt of AP</v>
          </cell>
          <cell r="O72" t="str">
            <v>B.C. Corporation</v>
          </cell>
          <cell r="Q72" t="str">
            <v>Samkshema Bhawan</v>
          </cell>
          <cell r="S72" t="str">
            <v>Incomplete Address</v>
          </cell>
          <cell r="T72" t="str">
            <v>Incomplete Address</v>
          </cell>
          <cell r="U72" t="str">
            <v>Incomplete Address</v>
          </cell>
          <cell r="V72" t="str">
            <v>Incomplete Address</v>
          </cell>
          <cell r="W72" t="str">
            <v>Incomplete Address</v>
          </cell>
          <cell r="X72" t="str">
            <v>Incomplete Address</v>
          </cell>
          <cell r="Y72" t="str">
            <v>Incomplete Address</v>
          </cell>
          <cell r="Z72">
            <v>7517291255</v>
          </cell>
          <cell r="AA72">
            <v>85217</v>
          </cell>
          <cell r="AB72">
            <v>93738.7</v>
          </cell>
        </row>
        <row r="73">
          <cell r="A73">
            <v>127653082</v>
          </cell>
          <cell r="B73">
            <v>1137644182</v>
          </cell>
          <cell r="C73" t="str">
            <v>AP-Dummy Account - B2B</v>
          </cell>
          <cell r="D73" t="str">
            <v>AP-Dummy Account - B2B</v>
          </cell>
          <cell r="E73" t="str">
            <v>Dummy Account</v>
          </cell>
          <cell r="G73" t="str">
            <v>Hyderabad</v>
          </cell>
          <cell r="H73">
            <v>200016</v>
          </cell>
          <cell r="I73" t="str">
            <v>1027221076</v>
          </cell>
          <cell r="J73" t="str">
            <v>02/18/2012</v>
          </cell>
          <cell r="K73" t="str">
            <v>AP</v>
          </cell>
          <cell r="L73" t="str">
            <v>South</v>
          </cell>
          <cell r="O73" t="str">
            <v>AP-Dummy Account - B2B</v>
          </cell>
          <cell r="R73" t="str">
            <v>Dummy Account</v>
          </cell>
          <cell r="S73" t="str">
            <v>Complete</v>
          </cell>
          <cell r="T73" t="str">
            <v>ok</v>
          </cell>
          <cell r="U73" t="str">
            <v>ok</v>
          </cell>
          <cell r="V73" t="str">
            <v>ok</v>
          </cell>
          <cell r="W73" t="str">
            <v>ok</v>
          </cell>
          <cell r="X73" t="str">
            <v>ok</v>
          </cell>
          <cell r="Y73" t="str">
            <v>ok</v>
          </cell>
          <cell r="Z73">
            <v>7550495873</v>
          </cell>
          <cell r="AA73">
            <v>64390</v>
          </cell>
          <cell r="AB73">
            <v>70829</v>
          </cell>
        </row>
        <row r="74">
          <cell r="A74">
            <v>127653099</v>
          </cell>
          <cell r="B74">
            <v>1137644185</v>
          </cell>
          <cell r="C74" t="str">
            <v>AP State Minorities Finance Corporation Ltd</v>
          </cell>
          <cell r="D74" t="str">
            <v>I And</v>
          </cell>
          <cell r="E74" t="str">
            <v>PR Dept</v>
          </cell>
          <cell r="F74" t="str">
            <v>AC Gaurds</v>
          </cell>
          <cell r="G74" t="str">
            <v>Hyderabad</v>
          </cell>
          <cell r="H74">
            <v>500001</v>
          </cell>
          <cell r="I74" t="str">
            <v>104-100125889</v>
          </cell>
          <cell r="J74" t="str">
            <v>11/30/2012</v>
          </cell>
          <cell r="K74" t="str">
            <v>AP</v>
          </cell>
          <cell r="L74" t="str">
            <v>South</v>
          </cell>
          <cell r="M74" t="str">
            <v>AP State Minorites Finance Corporation Ltd</v>
          </cell>
          <cell r="N74" t="str">
            <v>Govt of AP</v>
          </cell>
          <cell r="O74" t="str">
            <v>AP State Minorities Finance Corporation Limited</v>
          </cell>
          <cell r="P74" t="str">
            <v>AC Guards/I And PR Department</v>
          </cell>
          <cell r="S74" t="str">
            <v>Check Po</v>
          </cell>
          <cell r="T74" t="str">
            <v>Check PO Address</v>
          </cell>
          <cell r="U74" t="str">
            <v>Check PO Address</v>
          </cell>
          <cell r="V74" t="str">
            <v>Check PO Address</v>
          </cell>
          <cell r="W74" t="str">
            <v>Check PO Address</v>
          </cell>
          <cell r="X74" t="str">
            <v>Check PO Address</v>
          </cell>
          <cell r="Y74" t="str">
            <v>Check PO Address</v>
          </cell>
          <cell r="Z74">
            <v>9610001693</v>
          </cell>
          <cell r="AA74">
            <v>65624</v>
          </cell>
          <cell r="AB74">
            <v>72186.399999999994</v>
          </cell>
        </row>
        <row r="75">
          <cell r="A75">
            <v>117665684</v>
          </cell>
          <cell r="B75">
            <v>1041691674</v>
          </cell>
          <cell r="C75" t="str">
            <v>APSRTC</v>
          </cell>
          <cell r="D75" t="str">
            <v>Depot Manager</v>
          </cell>
          <cell r="E75" t="str">
            <v>Nizamabad-I Depot</v>
          </cell>
          <cell r="F75" t="str">
            <v>.</v>
          </cell>
          <cell r="G75" t="str">
            <v>Nizamabad</v>
          </cell>
          <cell r="H75">
            <v>503001</v>
          </cell>
          <cell r="I75" t="str">
            <v>104-100125889</v>
          </cell>
          <cell r="J75" t="str">
            <v>07/14/2007</v>
          </cell>
          <cell r="K75" t="str">
            <v>AP</v>
          </cell>
          <cell r="L75" t="str">
            <v>South</v>
          </cell>
          <cell r="M75" t="str">
            <v>Road Transport Authority (APSRTC)</v>
          </cell>
          <cell r="N75" t="str">
            <v>Govt of AP</v>
          </cell>
          <cell r="O75" t="str">
            <v>APSRTC</v>
          </cell>
          <cell r="P75" t="str">
            <v>Depot Manager</v>
          </cell>
          <cell r="Q75" t="str">
            <v/>
          </cell>
          <cell r="R75" t="str">
            <v>Nizamabad-I Depot</v>
          </cell>
          <cell r="S75" t="str">
            <v>incomplete address</v>
          </cell>
          <cell r="T75" t="str">
            <v>incomplete address</v>
          </cell>
          <cell r="U75" t="str">
            <v>incomplete address</v>
          </cell>
          <cell r="V75" t="str">
            <v>incomplete address</v>
          </cell>
          <cell r="W75" t="str">
            <v>incomplete address</v>
          </cell>
          <cell r="X75" t="str">
            <v>incomplete address</v>
          </cell>
          <cell r="Y75" t="str">
            <v>incomplete address</v>
          </cell>
          <cell r="Z75">
            <v>6266485459</v>
          </cell>
          <cell r="AA75">
            <v>64222</v>
          </cell>
          <cell r="AB75">
            <v>70644.2</v>
          </cell>
        </row>
        <row r="76">
          <cell r="A76">
            <v>129275150</v>
          </cell>
          <cell r="B76">
            <v>1144726057</v>
          </cell>
          <cell r="C76" t="str">
            <v>APSRTC</v>
          </cell>
          <cell r="D76" t="str">
            <v>RMS Office</v>
          </cell>
          <cell r="E76" t="str">
            <v>Office</v>
          </cell>
          <cell r="F76" t="str">
            <v>.</v>
          </cell>
          <cell r="G76" t="str">
            <v>Nizamabad</v>
          </cell>
          <cell r="H76">
            <v>503001</v>
          </cell>
          <cell r="I76" t="str">
            <v>104-100125889</v>
          </cell>
          <cell r="J76" t="str">
            <v>07/31/2007</v>
          </cell>
          <cell r="K76" t="str">
            <v>AP</v>
          </cell>
          <cell r="L76" t="str">
            <v>South</v>
          </cell>
          <cell r="M76" t="str">
            <v>Road Transport Authority (APSRTC)</v>
          </cell>
          <cell r="N76" t="str">
            <v>Govt of AP</v>
          </cell>
          <cell r="O76" t="str">
            <v>APSRTC</v>
          </cell>
          <cell r="R76" t="str">
            <v>RMS Office</v>
          </cell>
          <cell r="S76" t="str">
            <v>Incomplete Address</v>
          </cell>
          <cell r="T76" t="str">
            <v>Incomplete Address</v>
          </cell>
          <cell r="U76" t="str">
            <v>Incomplete Address</v>
          </cell>
          <cell r="V76" t="str">
            <v>Incomplete Address</v>
          </cell>
          <cell r="W76" t="str">
            <v>Incomplete Address</v>
          </cell>
          <cell r="X76" t="str">
            <v>Incomplete Address</v>
          </cell>
          <cell r="Y76" t="str">
            <v>Incomplete Address</v>
          </cell>
          <cell r="Z76">
            <v>6280553637</v>
          </cell>
          <cell r="AA76">
            <v>42300</v>
          </cell>
          <cell r="AB76">
            <v>46530</v>
          </cell>
        </row>
        <row r="77">
          <cell r="A77">
            <v>114453909</v>
          </cell>
          <cell r="B77">
            <v>1032495226</v>
          </cell>
          <cell r="C77" t="str">
            <v>BC Corpn</v>
          </cell>
          <cell r="D77" t="str">
            <v>District Backward Classes Service Coop Society Ltd</v>
          </cell>
          <cell r="E77" t="str">
            <v>Social Welfare Socierty Ltd</v>
          </cell>
          <cell r="F77" t="str">
            <v>B/h Z P Officer</v>
          </cell>
          <cell r="G77" t="str">
            <v>Guntur</v>
          </cell>
          <cell r="H77">
            <v>522001</v>
          </cell>
          <cell r="I77" t="str">
            <v>104-100125889</v>
          </cell>
          <cell r="J77" t="str">
            <v>02/29/2004</v>
          </cell>
          <cell r="K77" t="str">
            <v>AP</v>
          </cell>
          <cell r="L77" t="str">
            <v>South</v>
          </cell>
          <cell r="M77" t="str">
            <v>D/o Backward Classes Welfare</v>
          </cell>
          <cell r="N77" t="str">
            <v>Govt of AP</v>
          </cell>
          <cell r="O77" t="str">
            <v>B.C. Corporation</v>
          </cell>
          <cell r="P77" t="str">
            <v>C/o : Social Welfare Socierty Ltd</v>
          </cell>
          <cell r="R77" t="str">
            <v>Behind Z P Officer</v>
          </cell>
          <cell r="S77" t="str">
            <v>Incomplete Address</v>
          </cell>
          <cell r="T77" t="str">
            <v>Incomplete Address</v>
          </cell>
          <cell r="U77" t="str">
            <v>Incomplete Address</v>
          </cell>
          <cell r="V77" t="str">
            <v>Incomplete Address</v>
          </cell>
          <cell r="W77" t="str">
            <v>Incomplete Address</v>
          </cell>
          <cell r="X77" t="str">
            <v>Incomplete Address</v>
          </cell>
          <cell r="Y77" t="str">
            <v>Incomplete Address</v>
          </cell>
          <cell r="Z77">
            <v>4239192170</v>
          </cell>
          <cell r="AA77">
            <v>57987</v>
          </cell>
          <cell r="AB77">
            <v>63785.7</v>
          </cell>
        </row>
        <row r="78">
          <cell r="A78">
            <v>127834877</v>
          </cell>
          <cell r="B78">
            <v>1138891541</v>
          </cell>
          <cell r="C78" t="str">
            <v>Bharat Heavy Electricals Limited</v>
          </cell>
          <cell r="D78" t="str">
            <v>Bharat Heavy Plate  And  Vessels Ltd</v>
          </cell>
          <cell r="E78" t="str">
            <v>A Govt Of India Enterprise</v>
          </cell>
          <cell r="F78" t="str">
            <v>.</v>
          </cell>
          <cell r="G78" t="str">
            <v>Visakhapatnam</v>
          </cell>
          <cell r="H78">
            <v>530012</v>
          </cell>
          <cell r="I78" t="str">
            <v>104-100610930</v>
          </cell>
          <cell r="J78" t="str">
            <v>12/21/2005</v>
          </cell>
          <cell r="K78" t="str">
            <v>AP</v>
          </cell>
          <cell r="L78" t="str">
            <v>South</v>
          </cell>
          <cell r="M78" t="str">
            <v>Bharat Heavy Electricals Ltd (BHEL)</v>
          </cell>
          <cell r="N78" t="str">
            <v>Bharat Heavy Electricals Ltd</v>
          </cell>
          <cell r="O78" t="str">
            <v>Bharat Heavy Electricals Limited</v>
          </cell>
          <cell r="P78" t="str">
            <v>Bharat Heavy Plate &amp; Vessels Ltd</v>
          </cell>
          <cell r="R78" t="str">
            <v>A Govterment Of India Enterprise</v>
          </cell>
          <cell r="S78" t="str">
            <v>Incomplete Address</v>
          </cell>
          <cell r="T78" t="str">
            <v>Incomplete Address</v>
          </cell>
          <cell r="U78" t="str">
            <v>Incomplete Address</v>
          </cell>
          <cell r="V78" t="str">
            <v>Incomplete Address</v>
          </cell>
          <cell r="W78" t="str">
            <v>Incomplete Address</v>
          </cell>
          <cell r="X78" t="str">
            <v>Incomplete Address</v>
          </cell>
          <cell r="Y78" t="str">
            <v>Incomplete Address</v>
          </cell>
          <cell r="Z78">
            <v>5972300162</v>
          </cell>
          <cell r="AA78">
            <v>73834</v>
          </cell>
          <cell r="AB78">
            <v>81217.399999999994</v>
          </cell>
        </row>
        <row r="79">
          <cell r="A79">
            <v>125783773</v>
          </cell>
          <cell r="B79">
            <v>1116579734</v>
          </cell>
          <cell r="C79" t="str">
            <v>Chief Planning Officer</v>
          </cell>
          <cell r="D79" t="str">
            <v>Govt Of Andhra Pradesh Collectorate</v>
          </cell>
          <cell r="E79" t="str">
            <v>The Chief Planning Officer</v>
          </cell>
          <cell r="F79" t="str">
            <v>.</v>
          </cell>
          <cell r="G79" t="str">
            <v>Anantapur</v>
          </cell>
          <cell r="H79">
            <v>515001</v>
          </cell>
          <cell r="I79" t="str">
            <v>104-100125889</v>
          </cell>
          <cell r="J79" t="str">
            <v>05/03/2007</v>
          </cell>
          <cell r="K79" t="str">
            <v>AP</v>
          </cell>
          <cell r="L79" t="str">
            <v>South</v>
          </cell>
          <cell r="M79" t="str">
            <v>Collector and District Magistrate Collectorate</v>
          </cell>
          <cell r="N79" t="str">
            <v>Govt of AP</v>
          </cell>
          <cell r="O79" t="str">
            <v>Chief Planning Officer</v>
          </cell>
          <cell r="P79" t="str">
            <v>Govterment Of Andhra Pradesh Collectorate</v>
          </cell>
          <cell r="S79" t="str">
            <v>Incomplete Address</v>
          </cell>
          <cell r="T79" t="str">
            <v>Incomplete Address</v>
          </cell>
          <cell r="U79" t="str">
            <v>Incomplete Address</v>
          </cell>
          <cell r="V79" t="str">
            <v>Incomplete Address</v>
          </cell>
          <cell r="W79" t="str">
            <v>Incomplete Address</v>
          </cell>
          <cell r="X79" t="str">
            <v>Incomplete Address</v>
          </cell>
          <cell r="Y79" t="str">
            <v>Incomplete Address</v>
          </cell>
          <cell r="Z79">
            <v>6702663821</v>
          </cell>
          <cell r="AA79">
            <v>50956</v>
          </cell>
          <cell r="AB79">
            <v>56051.6</v>
          </cell>
        </row>
        <row r="80">
          <cell r="A80">
            <v>125783775</v>
          </cell>
          <cell r="B80">
            <v>1116579738</v>
          </cell>
          <cell r="C80" t="str">
            <v>Chief Planning Officer</v>
          </cell>
          <cell r="D80" t="str">
            <v>The Chief Planning Officer</v>
          </cell>
          <cell r="E80" t="str">
            <v>Govt Of Andhra Pradesh Collectorate</v>
          </cell>
          <cell r="F80" t="str">
            <v>.</v>
          </cell>
          <cell r="G80" t="str">
            <v>Anantapur</v>
          </cell>
          <cell r="H80">
            <v>515001</v>
          </cell>
          <cell r="I80" t="str">
            <v>104-100125889</v>
          </cell>
          <cell r="J80" t="str">
            <v>05/03/2007</v>
          </cell>
          <cell r="K80" t="str">
            <v>AP</v>
          </cell>
          <cell r="L80" t="str">
            <v>South</v>
          </cell>
          <cell r="M80" t="str">
            <v>Collector and District Magistrate Collectorate</v>
          </cell>
          <cell r="N80" t="str">
            <v>Govt of AP</v>
          </cell>
          <cell r="O80" t="str">
            <v>Chief Planning Officer</v>
          </cell>
          <cell r="P80" t="str">
            <v>Govterment Of Andhra Pradesh Collectorate</v>
          </cell>
          <cell r="S80" t="str">
            <v>Incomplete Address</v>
          </cell>
          <cell r="T80" t="str">
            <v>Incomplete Address</v>
          </cell>
          <cell r="U80" t="str">
            <v>Incomplete Address</v>
          </cell>
          <cell r="V80" t="str">
            <v>Incomplete Address</v>
          </cell>
          <cell r="W80" t="str">
            <v>Incomplete Address</v>
          </cell>
          <cell r="X80" t="str">
            <v>Incomplete Address</v>
          </cell>
          <cell r="Y80" t="str">
            <v>Incomplete Address</v>
          </cell>
          <cell r="Z80">
            <v>1661562041</v>
          </cell>
          <cell r="AA80">
            <v>68369</v>
          </cell>
          <cell r="AB80">
            <v>75205.899999999994</v>
          </cell>
        </row>
        <row r="81">
          <cell r="A81">
            <v>47426936</v>
          </cell>
          <cell r="B81" t="str">
            <v>104-101311642</v>
          </cell>
          <cell r="C81" t="str">
            <v>O/o Dy Director</v>
          </cell>
          <cell r="D81" t="str">
            <v>Mr A Krishnalal</v>
          </cell>
          <cell r="E81" t="str">
            <v>Ground Water Dept</v>
          </cell>
          <cell r="F81" t="str">
            <v>.</v>
          </cell>
          <cell r="G81" t="str">
            <v>Karimnagar</v>
          </cell>
          <cell r="H81">
            <v>505515</v>
          </cell>
          <cell r="I81" t="str">
            <v>104-100125889</v>
          </cell>
          <cell r="J81" t="str">
            <v>11/19/2005</v>
          </cell>
          <cell r="K81" t="str">
            <v>AP</v>
          </cell>
          <cell r="L81" t="str">
            <v>South</v>
          </cell>
          <cell r="M81" t="str">
            <v>District Wate Management Agency</v>
          </cell>
          <cell r="N81" t="str">
            <v>Govt of AP</v>
          </cell>
          <cell r="O81" t="str">
            <v>Dy Director</v>
          </cell>
          <cell r="P81" t="str">
            <v>C/o : Mr A Krishnalal / Ground Water Depaetment</v>
          </cell>
          <cell r="R81" t="str">
            <v>Karimnagar</v>
          </cell>
          <cell r="S81" t="str">
            <v>Check Bill Name</v>
          </cell>
          <cell r="T81" t="str">
            <v>ok</v>
          </cell>
          <cell r="U81" t="str">
            <v>ok</v>
          </cell>
          <cell r="V81" t="str">
            <v>ok</v>
          </cell>
          <cell r="W81" t="str">
            <v>ok</v>
          </cell>
          <cell r="X81" t="str">
            <v>ok</v>
          </cell>
          <cell r="Y81" t="str">
            <v>ok</v>
          </cell>
          <cell r="Z81">
            <v>9479927352</v>
          </cell>
          <cell r="AA81">
            <v>77479</v>
          </cell>
          <cell r="AB81">
            <v>85226.9</v>
          </cell>
        </row>
        <row r="82">
          <cell r="A82">
            <v>47426865</v>
          </cell>
          <cell r="B82" t="str">
            <v>104-101311638</v>
          </cell>
          <cell r="C82" t="str">
            <v>O/o Dy Director</v>
          </cell>
          <cell r="D82" t="str">
            <v>Mr N Hari Kumar</v>
          </cell>
          <cell r="E82" t="str">
            <v>Ground Water Dept</v>
          </cell>
          <cell r="F82" t="str">
            <v>.</v>
          </cell>
          <cell r="G82" t="str">
            <v>Karimnagar</v>
          </cell>
          <cell r="H82">
            <v>505515</v>
          </cell>
          <cell r="I82" t="str">
            <v>104-100125889</v>
          </cell>
          <cell r="J82" t="str">
            <v>11/19/2005</v>
          </cell>
          <cell r="K82" t="str">
            <v>AP</v>
          </cell>
          <cell r="L82" t="str">
            <v>South</v>
          </cell>
          <cell r="M82" t="str">
            <v>District Wate Management Agency</v>
          </cell>
          <cell r="N82" t="str">
            <v>Govt of AP</v>
          </cell>
          <cell r="O82" t="str">
            <v>Dy Director</v>
          </cell>
          <cell r="P82" t="str">
            <v>C/o : Mr N Hari Kumar / Ground Water Departement</v>
          </cell>
          <cell r="R82" t="str">
            <v>Karimnagar</v>
          </cell>
          <cell r="S82" t="str">
            <v>Check Bill Name</v>
          </cell>
          <cell r="T82" t="str">
            <v>ok</v>
          </cell>
          <cell r="U82" t="str">
            <v>ok</v>
          </cell>
          <cell r="V82" t="str">
            <v>ok</v>
          </cell>
          <cell r="W82" t="str">
            <v>ok</v>
          </cell>
          <cell r="X82" t="str">
            <v>ok</v>
          </cell>
          <cell r="Y82" t="str">
            <v>ok</v>
          </cell>
          <cell r="Z82">
            <v>2318098549</v>
          </cell>
          <cell r="AA82">
            <v>26192</v>
          </cell>
          <cell r="AB82">
            <v>28811.200000000001</v>
          </cell>
        </row>
        <row r="83">
          <cell r="A83">
            <v>47422964</v>
          </cell>
          <cell r="B83" t="str">
            <v>104-101311298</v>
          </cell>
          <cell r="C83" t="str">
            <v>O/o Dy Director of Sericulture</v>
          </cell>
          <cell r="D83" t="str">
            <v>Sericulture Office</v>
          </cell>
          <cell r="E83" t="str">
            <v>Markapur</v>
          </cell>
          <cell r="F83" t="str">
            <v>.</v>
          </cell>
          <cell r="G83" t="str">
            <v>Ongole</v>
          </cell>
          <cell r="H83">
            <v>500001</v>
          </cell>
          <cell r="I83" t="str">
            <v>104-100125889</v>
          </cell>
          <cell r="J83" t="str">
            <v>02/22/2006</v>
          </cell>
          <cell r="K83" t="str">
            <v>AP</v>
          </cell>
          <cell r="L83" t="str">
            <v>South</v>
          </cell>
          <cell r="M83" t="str">
            <v>D/o Sericulture</v>
          </cell>
          <cell r="N83" t="str">
            <v>Govt of AP</v>
          </cell>
          <cell r="O83" t="str">
            <v>Dy Director of Sericulture</v>
          </cell>
          <cell r="P83" t="str">
            <v>C/o : Sericulture Office</v>
          </cell>
          <cell r="R83" t="str">
            <v>Markapur</v>
          </cell>
          <cell r="S83" t="str">
            <v>Check Bill Name</v>
          </cell>
          <cell r="T83" t="str">
            <v>ok</v>
          </cell>
          <cell r="U83" t="str">
            <v>ok</v>
          </cell>
          <cell r="V83" t="str">
            <v>ok</v>
          </cell>
          <cell r="W83" t="str">
            <v>ok</v>
          </cell>
          <cell r="X83" t="str">
            <v>ok</v>
          </cell>
          <cell r="Y83" t="str">
            <v>ok</v>
          </cell>
          <cell r="Z83">
            <v>1909869156</v>
          </cell>
          <cell r="AA83">
            <v>23765</v>
          </cell>
          <cell r="AB83">
            <v>26141.5</v>
          </cell>
        </row>
        <row r="84">
          <cell r="A84">
            <v>47148975</v>
          </cell>
          <cell r="B84" t="str">
            <v>104-101293838</v>
          </cell>
          <cell r="C84" t="str">
            <v>O/o Dy Director of Sericulture</v>
          </cell>
          <cell r="D84" t="str">
            <v>Sericulture Office</v>
          </cell>
          <cell r="E84" t="str">
            <v>Asst Director of Sericulture</v>
          </cell>
          <cell r="F84" t="str">
            <v>Ongole</v>
          </cell>
          <cell r="G84" t="str">
            <v>Ongole</v>
          </cell>
          <cell r="H84">
            <v>523001</v>
          </cell>
          <cell r="I84" t="str">
            <v>104-100125889</v>
          </cell>
          <cell r="J84" t="str">
            <v>02/22/2006</v>
          </cell>
          <cell r="K84" t="str">
            <v>AP</v>
          </cell>
          <cell r="L84" t="str">
            <v>South</v>
          </cell>
          <cell r="M84" t="str">
            <v>D/o Sericulture</v>
          </cell>
          <cell r="N84" t="str">
            <v>Govt of AP</v>
          </cell>
          <cell r="O84" t="str">
            <v>Dy Director of Sericulture</v>
          </cell>
          <cell r="P84" t="str">
            <v>C/o : Asst Director of Sericulture</v>
          </cell>
          <cell r="R84" t="str">
            <v>Sericulture Office, Ongole</v>
          </cell>
          <cell r="S84" t="str">
            <v>Check Bill Name</v>
          </cell>
          <cell r="T84" t="str">
            <v>ok</v>
          </cell>
          <cell r="U84" t="str">
            <v>ok</v>
          </cell>
          <cell r="V84" t="str">
            <v>ok</v>
          </cell>
          <cell r="W84" t="str">
            <v>ok</v>
          </cell>
          <cell r="X84" t="str">
            <v>ok</v>
          </cell>
          <cell r="Y84" t="str">
            <v>ok</v>
          </cell>
          <cell r="Z84">
            <v>4327754139</v>
          </cell>
          <cell r="AA84">
            <v>75032</v>
          </cell>
          <cell r="AB84">
            <v>82535.199999999997</v>
          </cell>
        </row>
        <row r="85">
          <cell r="A85">
            <v>47148939</v>
          </cell>
          <cell r="B85" t="str">
            <v>104-101293833</v>
          </cell>
          <cell r="C85" t="str">
            <v>O/o Dy EE Civil</v>
          </cell>
          <cell r="D85" t="str">
            <v>C/o TTD Kalyanamantapam</v>
          </cell>
          <cell r="E85" t="str">
            <v>Danavaipet</v>
          </cell>
          <cell r="F85" t="str">
            <v>E Godavari Dist</v>
          </cell>
          <cell r="G85" t="str">
            <v>Rajahmundry</v>
          </cell>
          <cell r="H85">
            <v>533101</v>
          </cell>
          <cell r="I85" t="str">
            <v>104-100248914</v>
          </cell>
          <cell r="J85" t="str">
            <v>07/11/2007</v>
          </cell>
          <cell r="K85" t="str">
            <v>AP</v>
          </cell>
          <cell r="L85" t="str">
            <v>South</v>
          </cell>
          <cell r="M85" t="str">
            <v>Tirumala Tirupathi Devasthanam</v>
          </cell>
          <cell r="N85" t="str">
            <v>Tirumala Tirupathi Devasthanam</v>
          </cell>
          <cell r="O85" t="str">
            <v>Dy EE Civil</v>
          </cell>
          <cell r="P85" t="str">
            <v>C/o : TTD Kalyanamantapam</v>
          </cell>
          <cell r="R85" t="str">
            <v>Danavaipet, E Godavari Dist</v>
          </cell>
          <cell r="S85" t="str">
            <v>Check Bill Name</v>
          </cell>
          <cell r="T85" t="str">
            <v>ok</v>
          </cell>
          <cell r="U85" t="str">
            <v>ok</v>
          </cell>
          <cell r="V85" t="str">
            <v>ok</v>
          </cell>
          <cell r="W85" t="str">
            <v>ok</v>
          </cell>
          <cell r="X85" t="str">
            <v>ok</v>
          </cell>
          <cell r="Y85" t="str">
            <v>ok</v>
          </cell>
          <cell r="Z85">
            <v>9994928088</v>
          </cell>
          <cell r="AA85">
            <v>39562</v>
          </cell>
          <cell r="AB85">
            <v>43518.2</v>
          </cell>
        </row>
        <row r="86">
          <cell r="A86">
            <v>47148472</v>
          </cell>
          <cell r="B86" t="str">
            <v>104-101293799</v>
          </cell>
          <cell r="C86" t="str">
            <v>O/o Dy Executive Engineer (SV Vedik University)</v>
          </cell>
          <cell r="D86" t="str">
            <v>O/o Dy Executive Engineer (SV Vedik University)</v>
          </cell>
          <cell r="E86" t="str">
            <v>Rm No 90,TT Devasthanam</v>
          </cell>
          <cell r="F86" t="str">
            <v>TTD Admn Building, K T Road</v>
          </cell>
          <cell r="G86" t="str">
            <v>Tirupathi</v>
          </cell>
          <cell r="H86">
            <v>517501</v>
          </cell>
          <cell r="I86" t="str">
            <v>104-100248914</v>
          </cell>
          <cell r="J86" t="str">
            <v>07/18/2007</v>
          </cell>
          <cell r="K86" t="str">
            <v>AP</v>
          </cell>
          <cell r="L86" t="str">
            <v>South</v>
          </cell>
          <cell r="M86" t="str">
            <v>O/o Dy Executive Engineer (SV Vedik University)</v>
          </cell>
          <cell r="N86" t="str">
            <v xml:space="preserve"> Dy Executive Engineer (SV Vedik University)</v>
          </cell>
          <cell r="O86" t="str">
            <v>Dy Executive Engineer (SV Vedik University)</v>
          </cell>
          <cell r="P86" t="str">
            <v>C/o : Dy Executive Engineer (SV Vedik University)</v>
          </cell>
          <cell r="Q86" t="str">
            <v>Room No. 90, TTD Admn Building</v>
          </cell>
          <cell r="R86" t="str">
            <v>K T Road, TT Devasthanam</v>
          </cell>
          <cell r="S86" t="str">
            <v>Check Bill Name</v>
          </cell>
          <cell r="T86" t="str">
            <v>ok</v>
          </cell>
          <cell r="U86" t="str">
            <v>ok</v>
          </cell>
          <cell r="V86" t="str">
            <v>ok</v>
          </cell>
          <cell r="W86" t="str">
            <v>ok</v>
          </cell>
          <cell r="X86" t="str">
            <v>ok</v>
          </cell>
          <cell r="Y86" t="str">
            <v>ok</v>
          </cell>
          <cell r="Z86">
            <v>1382904979</v>
          </cell>
          <cell r="AA86">
            <v>17327</v>
          </cell>
          <cell r="AB86">
            <v>19059.7</v>
          </cell>
        </row>
        <row r="87">
          <cell r="A87">
            <v>47148361</v>
          </cell>
          <cell r="B87" t="str">
            <v>104-101293789</v>
          </cell>
          <cell r="C87" t="str">
            <v>O/o Dy Executive Engineer Apreisociety</v>
          </cell>
          <cell r="D87" t="str">
            <v>C/o Principal, APR Junior College,</v>
          </cell>
          <cell r="E87" t="str">
            <v>Gyarampally,</v>
          </cell>
          <cell r="F87" t="str">
            <v>-</v>
          </cell>
          <cell r="G87" t="str">
            <v>Kothapalle</v>
          </cell>
          <cell r="H87">
            <v>517213</v>
          </cell>
          <cell r="I87" t="str">
            <v>104-100125889</v>
          </cell>
          <cell r="J87" t="str">
            <v>07/01/2007</v>
          </cell>
          <cell r="K87" t="str">
            <v>AP</v>
          </cell>
          <cell r="L87" t="str">
            <v>South</v>
          </cell>
          <cell r="M87" t="str">
            <v>AP Residential Educational Institutions Society (APREI)</v>
          </cell>
          <cell r="N87" t="str">
            <v>Govt of AP</v>
          </cell>
          <cell r="O87" t="str">
            <v>Dy Executive Engineer Apreisociety</v>
          </cell>
          <cell r="P87" t="str">
            <v>C/o : Principal, APR Junior College,</v>
          </cell>
          <cell r="R87" t="str">
            <v>Gyarampally</v>
          </cell>
          <cell r="S87" t="str">
            <v>Check Bill Name</v>
          </cell>
          <cell r="T87" t="str">
            <v>ok</v>
          </cell>
          <cell r="U87" t="str">
            <v>ok</v>
          </cell>
          <cell r="V87" t="str">
            <v>ok</v>
          </cell>
          <cell r="W87" t="str">
            <v>ok</v>
          </cell>
          <cell r="X87" t="str">
            <v>ok</v>
          </cell>
          <cell r="Y87" t="str">
            <v>ok</v>
          </cell>
          <cell r="Z87">
            <v>1367824146</v>
          </cell>
          <cell r="AA87">
            <v>22273</v>
          </cell>
          <cell r="AB87">
            <v>24500.3</v>
          </cell>
        </row>
        <row r="88">
          <cell r="A88">
            <v>47149787</v>
          </cell>
          <cell r="B88" t="str">
            <v>104-101293886</v>
          </cell>
          <cell r="C88" t="str">
            <v>O/o Executive Engineer</v>
          </cell>
          <cell r="D88" t="str">
            <v>Mr V Suresh</v>
          </cell>
          <cell r="E88" t="str">
            <v>Door No 50-79-1/1 Flat No 2 Sneha Enclave</v>
          </cell>
          <cell r="F88" t="str">
            <v>Ganesh Nagar Seetampeta</v>
          </cell>
          <cell r="G88" t="str">
            <v>Visakhapatnam</v>
          </cell>
          <cell r="H88">
            <v>530016</v>
          </cell>
          <cell r="I88" t="str">
            <v>104-100125889</v>
          </cell>
          <cell r="J88" t="str">
            <v>01/04/2006</v>
          </cell>
          <cell r="K88" t="str">
            <v>AP</v>
          </cell>
          <cell r="L88" t="str">
            <v>South</v>
          </cell>
          <cell r="M88" t="str">
            <v>Individual</v>
          </cell>
          <cell r="N88" t="str">
            <v>Govt of AP</v>
          </cell>
          <cell r="O88" t="str">
            <v>Executive Engineer</v>
          </cell>
          <cell r="P88" t="str">
            <v>C/o : Mr V Suresh</v>
          </cell>
          <cell r="Q88" t="str">
            <v>Door No. 50-79-1/1, Flat No.. 2</v>
          </cell>
          <cell r="R88" t="str">
            <v>Sneha Enclave, Ganesh Nagar Seetampeta</v>
          </cell>
          <cell r="S88" t="str">
            <v>Check Bill Name</v>
          </cell>
          <cell r="T88" t="str">
            <v>ok</v>
          </cell>
          <cell r="U88" t="str">
            <v>ok</v>
          </cell>
          <cell r="V88" t="str">
            <v>ok</v>
          </cell>
          <cell r="W88" t="str">
            <v>ok</v>
          </cell>
          <cell r="X88" t="str">
            <v>ok</v>
          </cell>
          <cell r="Y88" t="str">
            <v>ok</v>
          </cell>
          <cell r="Z88">
            <v>6047278395</v>
          </cell>
          <cell r="AA88">
            <v>80046</v>
          </cell>
          <cell r="AB88">
            <v>88050.6</v>
          </cell>
        </row>
        <row r="89">
          <cell r="A89">
            <v>123479015</v>
          </cell>
          <cell r="B89">
            <v>1093130487</v>
          </cell>
          <cell r="C89" t="str">
            <v>O/o Executive Engineer</v>
          </cell>
          <cell r="D89" t="str">
            <v>O/o Executive Engineer</v>
          </cell>
          <cell r="E89" t="str">
            <v>H No 1-8-71 Near Childrens Park</v>
          </cell>
          <cell r="F89" t="str">
            <v>Keshava Rao Auditorium Balasamudram</v>
          </cell>
          <cell r="G89" t="str">
            <v>Warangal</v>
          </cell>
          <cell r="H89">
            <v>506001</v>
          </cell>
          <cell r="I89" t="str">
            <v>104-100125889</v>
          </cell>
          <cell r="J89" t="str">
            <v>09/19/2014</v>
          </cell>
          <cell r="K89" t="str">
            <v>AP</v>
          </cell>
          <cell r="L89" t="str">
            <v>South</v>
          </cell>
          <cell r="O89" t="str">
            <v>Executive Engineer</v>
          </cell>
          <cell r="P89" t="str">
            <v>C/o : Executive Engineer</v>
          </cell>
          <cell r="Q89" t="str">
            <v>House No. 1-8-71</v>
          </cell>
          <cell r="R89" t="str">
            <v>Keshava Rao Auditorium Balasamudram,  Near Childrens Park</v>
          </cell>
          <cell r="S89" t="str">
            <v>Check Bill Name</v>
          </cell>
          <cell r="T89" t="str">
            <v>ok</v>
          </cell>
          <cell r="U89" t="str">
            <v>ok</v>
          </cell>
          <cell r="V89" t="str">
            <v>ok</v>
          </cell>
          <cell r="W89" t="str">
            <v>ok</v>
          </cell>
          <cell r="X89" t="str">
            <v>ok</v>
          </cell>
          <cell r="Y89" t="str">
            <v>ok</v>
          </cell>
          <cell r="Z89">
            <v>6356640341</v>
          </cell>
          <cell r="AA89">
            <v>66456</v>
          </cell>
          <cell r="AB89">
            <v>73101.600000000006</v>
          </cell>
        </row>
        <row r="90">
          <cell r="A90">
            <v>123479020</v>
          </cell>
          <cell r="B90">
            <v>1093155061</v>
          </cell>
          <cell r="C90" t="str">
            <v>O/o Executive Engineer 8</v>
          </cell>
          <cell r="D90" t="str">
            <v>O/o Executive Engineer-7</v>
          </cell>
          <cell r="E90" t="str">
            <v>Tirumala Tirupati Devasthanam</v>
          </cell>
          <cell r="F90" t="str">
            <v>Room No 82  Admn Building</v>
          </cell>
          <cell r="G90" t="str">
            <v>Tirupathi</v>
          </cell>
          <cell r="H90">
            <v>517501</v>
          </cell>
          <cell r="I90" t="str">
            <v>104-100248914</v>
          </cell>
          <cell r="J90" t="str">
            <v>11/07/2007</v>
          </cell>
          <cell r="K90" t="str">
            <v>AP</v>
          </cell>
          <cell r="L90" t="str">
            <v>South</v>
          </cell>
          <cell r="M90" t="str">
            <v>O/o Executive Engineer 8</v>
          </cell>
          <cell r="N90" t="str">
            <v xml:space="preserve"> Executive Engineer 8</v>
          </cell>
          <cell r="O90" t="str">
            <v>Executive Engineer</v>
          </cell>
          <cell r="P90" t="str">
            <v>C/o : Executive Engineer-7-8</v>
          </cell>
          <cell r="Q90" t="str">
            <v>Room No. 82, Admn Building</v>
          </cell>
          <cell r="R90" t="str">
            <v>Tirumala Tirupati Devasthanam</v>
          </cell>
          <cell r="S90" t="str">
            <v>Check Bill Name</v>
          </cell>
          <cell r="T90" t="str">
            <v>ok</v>
          </cell>
          <cell r="U90" t="str">
            <v>ok</v>
          </cell>
          <cell r="V90" t="str">
            <v>ok</v>
          </cell>
          <cell r="W90" t="str">
            <v>ok</v>
          </cell>
          <cell r="X90" t="str">
            <v>ok</v>
          </cell>
          <cell r="Y90" t="str">
            <v>ok</v>
          </cell>
          <cell r="Z90">
            <v>5715678280</v>
          </cell>
          <cell r="AA90">
            <v>40083</v>
          </cell>
          <cell r="AB90">
            <v>44091.3</v>
          </cell>
        </row>
        <row r="91">
          <cell r="A91">
            <v>47149047</v>
          </cell>
          <cell r="B91" t="str">
            <v>104-101293851</v>
          </cell>
          <cell r="C91" t="str">
            <v>O/o Executive Engineer</v>
          </cell>
          <cell r="D91" t="str">
            <v>A Chandu Naidu</v>
          </cell>
          <cell r="E91" t="str">
            <v>Rural Water Supply Divn</v>
          </cell>
          <cell r="F91" t="str">
            <v>Zilla Parishad Compound</v>
          </cell>
          <cell r="G91" t="str">
            <v>Visakhapatnam</v>
          </cell>
          <cell r="H91">
            <v>533221</v>
          </cell>
          <cell r="I91" t="str">
            <v>104-100125889</v>
          </cell>
          <cell r="J91" t="str">
            <v>01/04/2006</v>
          </cell>
          <cell r="K91" t="str">
            <v>AP</v>
          </cell>
          <cell r="L91" t="str">
            <v>South</v>
          </cell>
          <cell r="M91" t="str">
            <v>Andhra Pradesh Rural Water Supply &amp;Sanitation Project (APRWSSP)</v>
          </cell>
          <cell r="N91" t="str">
            <v>Govt of AP</v>
          </cell>
          <cell r="O91" t="str">
            <v>Executive Engineer</v>
          </cell>
          <cell r="P91" t="str">
            <v>C/o : A Chandu Naidu1 / Rural Water Supply Divn</v>
          </cell>
          <cell r="R91" t="str">
            <v>Zilla Parishad Compound</v>
          </cell>
          <cell r="S91" t="str">
            <v>Check Bill Name</v>
          </cell>
          <cell r="T91" t="str">
            <v>ok</v>
          </cell>
          <cell r="U91" t="str">
            <v>ok</v>
          </cell>
          <cell r="V91" t="str">
            <v>ok</v>
          </cell>
          <cell r="W91" t="str">
            <v>ok</v>
          </cell>
          <cell r="X91" t="str">
            <v>ok</v>
          </cell>
          <cell r="Y91" t="str">
            <v>ok</v>
          </cell>
          <cell r="Z91">
            <v>6342227627</v>
          </cell>
          <cell r="AA91">
            <v>32904</v>
          </cell>
          <cell r="AB91">
            <v>36194.400000000001</v>
          </cell>
        </row>
        <row r="92">
          <cell r="A92">
            <v>108730195</v>
          </cell>
          <cell r="B92">
            <v>1026391254</v>
          </cell>
          <cell r="C92" t="str">
            <v>O/o Executive Engineer</v>
          </cell>
          <cell r="D92" t="str">
            <v>AMRP Divn No 2</v>
          </cell>
          <cell r="E92" t="str">
            <v>GV Gudam</v>
          </cell>
          <cell r="F92" t="str">
            <v>.</v>
          </cell>
          <cell r="G92" t="str">
            <v>Nalgonda</v>
          </cell>
          <cell r="H92">
            <v>508001</v>
          </cell>
          <cell r="I92" t="str">
            <v>104-100125889</v>
          </cell>
          <cell r="J92" t="str">
            <v>02/22/2007</v>
          </cell>
          <cell r="K92" t="str">
            <v>AP</v>
          </cell>
          <cell r="L92" t="str">
            <v>South</v>
          </cell>
          <cell r="M92" t="str">
            <v>AMR Project</v>
          </cell>
          <cell r="N92" t="str">
            <v>Govt of AP</v>
          </cell>
          <cell r="O92" t="str">
            <v>Executive Engineer</v>
          </cell>
          <cell r="P92" t="str">
            <v>C/o : AMRP/Division No. 2</v>
          </cell>
          <cell r="R92" t="str">
            <v>GV Gudam</v>
          </cell>
          <cell r="S92" t="str">
            <v>Check Bill Name</v>
          </cell>
          <cell r="T92" t="str">
            <v>ok</v>
          </cell>
          <cell r="U92" t="str">
            <v>ok</v>
          </cell>
          <cell r="V92" t="str">
            <v>ok</v>
          </cell>
          <cell r="W92" t="str">
            <v>ok</v>
          </cell>
          <cell r="X92" t="str">
            <v>ok</v>
          </cell>
          <cell r="Y92" t="str">
            <v>ok</v>
          </cell>
          <cell r="Z92">
            <v>8066700091</v>
          </cell>
          <cell r="AA92">
            <v>70592</v>
          </cell>
          <cell r="AB92">
            <v>77651.199999999997</v>
          </cell>
        </row>
        <row r="93">
          <cell r="A93">
            <v>123479013</v>
          </cell>
          <cell r="B93">
            <v>1093130491</v>
          </cell>
          <cell r="C93" t="str">
            <v>O/o Executive Engineer</v>
          </cell>
          <cell r="D93" t="str">
            <v>AMRP Divn No 2</v>
          </cell>
          <cell r="E93" t="str">
            <v>GV Gudam</v>
          </cell>
          <cell r="F93" t="str">
            <v>.</v>
          </cell>
          <cell r="G93" t="str">
            <v>Slbc So</v>
          </cell>
          <cell r="H93">
            <v>508004</v>
          </cell>
          <cell r="I93" t="str">
            <v>104-100125889</v>
          </cell>
          <cell r="J93" t="str">
            <v>02/22/2007</v>
          </cell>
          <cell r="K93" t="str">
            <v>AP</v>
          </cell>
          <cell r="L93" t="str">
            <v>South</v>
          </cell>
          <cell r="M93" t="str">
            <v>AMR Project</v>
          </cell>
          <cell r="N93" t="str">
            <v>Govt of AP</v>
          </cell>
          <cell r="O93" t="str">
            <v>Executive Engineer</v>
          </cell>
          <cell r="P93" t="str">
            <v>C/o : AMRP/Division No. 2</v>
          </cell>
          <cell r="R93" t="str">
            <v>GV Gudam</v>
          </cell>
          <cell r="S93" t="str">
            <v>Check Bill Name</v>
          </cell>
          <cell r="T93" t="str">
            <v>ok</v>
          </cell>
          <cell r="U93" t="str">
            <v>ok</v>
          </cell>
          <cell r="V93" t="str">
            <v>ok</v>
          </cell>
          <cell r="W93" t="str">
            <v>ok</v>
          </cell>
          <cell r="X93" t="str">
            <v>ok</v>
          </cell>
          <cell r="Y93" t="str">
            <v>ok</v>
          </cell>
          <cell r="Z93">
            <v>7765905883</v>
          </cell>
          <cell r="AA93">
            <v>37655</v>
          </cell>
          <cell r="AB93">
            <v>41420.5</v>
          </cell>
        </row>
        <row r="94">
          <cell r="A94">
            <v>123479019</v>
          </cell>
          <cell r="B94">
            <v>1093080713</v>
          </cell>
          <cell r="C94" t="str">
            <v>O/o Executive Engineer</v>
          </cell>
          <cell r="D94" t="str">
            <v>AMRP Divn No 2</v>
          </cell>
          <cell r="E94" t="str">
            <v>GV Gudam</v>
          </cell>
          <cell r="F94" t="str">
            <v>.</v>
          </cell>
          <cell r="G94" t="str">
            <v>Nalgonda</v>
          </cell>
          <cell r="H94">
            <v>508001</v>
          </cell>
          <cell r="I94" t="str">
            <v>104-100125889</v>
          </cell>
          <cell r="J94" t="str">
            <v>02/22/2007</v>
          </cell>
          <cell r="K94" t="str">
            <v>AP</v>
          </cell>
          <cell r="L94" t="str">
            <v>South</v>
          </cell>
          <cell r="M94" t="str">
            <v>AMR Project</v>
          </cell>
          <cell r="N94" t="str">
            <v>Govt of AP</v>
          </cell>
          <cell r="O94" t="str">
            <v>Executive Engineer</v>
          </cell>
          <cell r="P94" t="str">
            <v>C/o : AMRP/Division No. 2</v>
          </cell>
          <cell r="R94" t="str">
            <v>GV Gudam</v>
          </cell>
          <cell r="S94" t="str">
            <v>Check Bill Name</v>
          </cell>
          <cell r="T94" t="str">
            <v>ok</v>
          </cell>
          <cell r="U94" t="str">
            <v>ok</v>
          </cell>
          <cell r="V94" t="str">
            <v>ok</v>
          </cell>
          <cell r="W94" t="str">
            <v>ok</v>
          </cell>
          <cell r="X94" t="str">
            <v>ok</v>
          </cell>
          <cell r="Y94" t="str">
            <v>ok</v>
          </cell>
          <cell r="Z94">
            <v>1960980799</v>
          </cell>
          <cell r="AA94">
            <v>42944</v>
          </cell>
          <cell r="AB94">
            <v>47238.400000000001</v>
          </cell>
        </row>
        <row r="95">
          <cell r="A95">
            <v>43570555</v>
          </cell>
          <cell r="B95" t="str">
            <v>104-101068807</v>
          </cell>
          <cell r="C95" t="str">
            <v>O/o Executive Engineer</v>
          </cell>
          <cell r="D95" t="str">
            <v>AMRP Divn No 2</v>
          </cell>
          <cell r="E95" t="str">
            <v>GV Gudam</v>
          </cell>
          <cell r="F95" t="str">
            <v>.</v>
          </cell>
          <cell r="G95" t="str">
            <v>Nalgonda</v>
          </cell>
          <cell r="H95">
            <v>508001</v>
          </cell>
          <cell r="I95" t="str">
            <v>104-100125889</v>
          </cell>
          <cell r="J95" t="str">
            <v>02/22/2007</v>
          </cell>
          <cell r="K95" t="str">
            <v>AP</v>
          </cell>
          <cell r="L95" t="str">
            <v>South</v>
          </cell>
          <cell r="M95" t="str">
            <v>AMR Project</v>
          </cell>
          <cell r="N95" t="str">
            <v>Govt of AP</v>
          </cell>
          <cell r="O95" t="str">
            <v>Executive Engineer</v>
          </cell>
          <cell r="P95" t="str">
            <v>C/o : AMRP/Division No. 2</v>
          </cell>
          <cell r="R95" t="str">
            <v>GV Gudam</v>
          </cell>
          <cell r="S95" t="str">
            <v>Check Bill Name</v>
          </cell>
          <cell r="T95" t="str">
            <v>ok</v>
          </cell>
          <cell r="U95" t="str">
            <v>ok</v>
          </cell>
          <cell r="V95" t="str">
            <v>ok</v>
          </cell>
          <cell r="W95" t="str">
            <v>ok</v>
          </cell>
          <cell r="X95" t="str">
            <v>ok</v>
          </cell>
          <cell r="Y95" t="str">
            <v>ok</v>
          </cell>
          <cell r="Z95">
            <v>5381881190</v>
          </cell>
          <cell r="AA95">
            <v>78799</v>
          </cell>
          <cell r="AB95">
            <v>86678.9</v>
          </cell>
        </row>
        <row r="96">
          <cell r="A96">
            <v>123479022</v>
          </cell>
          <cell r="B96">
            <v>1093130488</v>
          </cell>
          <cell r="C96" t="str">
            <v>O/o Executive Engineer Public Health Division</v>
          </cell>
          <cell r="D96" t="str">
            <v>Bala Samudram</v>
          </cell>
          <cell r="E96" t="str">
            <v>Hanamakonda</v>
          </cell>
          <cell r="F96" t="str">
            <v>.</v>
          </cell>
          <cell r="G96" t="str">
            <v>Warangal</v>
          </cell>
          <cell r="H96">
            <v>506001</v>
          </cell>
          <cell r="I96" t="str">
            <v>104-100125889</v>
          </cell>
          <cell r="J96" t="str">
            <v>05/23/2007</v>
          </cell>
          <cell r="K96" t="str">
            <v>AP</v>
          </cell>
          <cell r="L96" t="str">
            <v>South</v>
          </cell>
          <cell r="M96" t="str">
            <v>D/o Health</v>
          </cell>
          <cell r="N96" t="str">
            <v>Govt of AP</v>
          </cell>
          <cell r="O96" t="str">
            <v>Executive Engineer</v>
          </cell>
          <cell r="P96" t="str">
            <v>C/o : Bala Samudram/Public Health Division</v>
          </cell>
          <cell r="R96" t="str">
            <v>Hanamakonda</v>
          </cell>
          <cell r="S96" t="str">
            <v>Check Bill Name</v>
          </cell>
          <cell r="T96" t="str">
            <v>ok</v>
          </cell>
          <cell r="U96" t="str">
            <v>ok</v>
          </cell>
          <cell r="V96" t="str">
            <v>ok</v>
          </cell>
          <cell r="W96" t="str">
            <v>ok</v>
          </cell>
          <cell r="X96" t="str">
            <v>ok</v>
          </cell>
          <cell r="Y96" t="str">
            <v>ok</v>
          </cell>
          <cell r="Z96">
            <v>8841175419</v>
          </cell>
          <cell r="AA96">
            <v>28340</v>
          </cell>
          <cell r="AB96">
            <v>31174</v>
          </cell>
        </row>
        <row r="97">
          <cell r="A97">
            <v>123479026</v>
          </cell>
          <cell r="B97">
            <v>1093130496</v>
          </cell>
          <cell r="C97" t="str">
            <v>O/o Executive Engineer Public Health Division</v>
          </cell>
          <cell r="D97" t="str">
            <v>Bala Samudram</v>
          </cell>
          <cell r="E97" t="str">
            <v>Hanamakonda</v>
          </cell>
          <cell r="F97" t="str">
            <v>.</v>
          </cell>
          <cell r="G97" t="str">
            <v>Warangal</v>
          </cell>
          <cell r="H97">
            <v>506001</v>
          </cell>
          <cell r="I97" t="str">
            <v>104-100125889</v>
          </cell>
          <cell r="J97" t="str">
            <v>05/23/2007</v>
          </cell>
          <cell r="K97" t="str">
            <v>AP</v>
          </cell>
          <cell r="L97" t="str">
            <v>South</v>
          </cell>
          <cell r="M97" t="str">
            <v>D/o Health</v>
          </cell>
          <cell r="N97" t="str">
            <v>Govt of AP</v>
          </cell>
          <cell r="O97" t="str">
            <v>Executive Engineer</v>
          </cell>
          <cell r="P97" t="str">
            <v>C/o : Bala Samudram/Public Health Division</v>
          </cell>
          <cell r="R97" t="str">
            <v>Hanamakonda</v>
          </cell>
          <cell r="S97" t="str">
            <v>Check Bill Name</v>
          </cell>
          <cell r="T97" t="str">
            <v>ok</v>
          </cell>
          <cell r="U97" t="str">
            <v>ok</v>
          </cell>
          <cell r="V97" t="str">
            <v>ok</v>
          </cell>
          <cell r="W97" t="str">
            <v>ok</v>
          </cell>
          <cell r="X97" t="str">
            <v>ok</v>
          </cell>
          <cell r="Y97" t="str">
            <v>ok</v>
          </cell>
          <cell r="Z97">
            <v>6394276963</v>
          </cell>
          <cell r="AA97">
            <v>90376</v>
          </cell>
          <cell r="AB97">
            <v>99413.6</v>
          </cell>
        </row>
        <row r="98">
          <cell r="A98">
            <v>123479034</v>
          </cell>
          <cell r="B98">
            <v>1093130504</v>
          </cell>
          <cell r="C98" t="str">
            <v>O/o Executive Engineer Public Health Division</v>
          </cell>
          <cell r="D98" t="str">
            <v>Bala Samudram</v>
          </cell>
          <cell r="E98" t="str">
            <v>Hanamakonda</v>
          </cell>
          <cell r="F98" t="str">
            <v>.</v>
          </cell>
          <cell r="G98" t="str">
            <v>Warangal</v>
          </cell>
          <cell r="H98">
            <v>506001</v>
          </cell>
          <cell r="I98" t="str">
            <v>104-100125889</v>
          </cell>
          <cell r="J98" t="str">
            <v>05/23/2007</v>
          </cell>
          <cell r="K98" t="str">
            <v>AP</v>
          </cell>
          <cell r="L98" t="str">
            <v>South</v>
          </cell>
          <cell r="M98" t="str">
            <v>D/o Public Health</v>
          </cell>
          <cell r="N98" t="str">
            <v>Govt of AP</v>
          </cell>
          <cell r="O98" t="str">
            <v>Executive Engineer</v>
          </cell>
          <cell r="P98" t="str">
            <v>C/o : Bala Samudram/Public Health Division</v>
          </cell>
          <cell r="R98" t="str">
            <v>Hanamakonda</v>
          </cell>
          <cell r="S98" t="str">
            <v>Check Bill Name</v>
          </cell>
          <cell r="T98" t="str">
            <v>ok</v>
          </cell>
          <cell r="U98" t="str">
            <v>ok</v>
          </cell>
          <cell r="V98" t="str">
            <v>ok</v>
          </cell>
          <cell r="W98" t="str">
            <v>ok</v>
          </cell>
          <cell r="X98" t="str">
            <v>ok</v>
          </cell>
          <cell r="Y98" t="str">
            <v>ok</v>
          </cell>
          <cell r="Z98">
            <v>7233681243</v>
          </cell>
          <cell r="AA98">
            <v>49502</v>
          </cell>
          <cell r="AB98">
            <v>54452.2</v>
          </cell>
        </row>
        <row r="99">
          <cell r="A99">
            <v>123479037</v>
          </cell>
          <cell r="B99">
            <v>1093155065</v>
          </cell>
          <cell r="C99" t="str">
            <v>O/o Executive Engineer Public Health Division</v>
          </cell>
          <cell r="D99" t="str">
            <v>Bala Samudram</v>
          </cell>
          <cell r="E99" t="str">
            <v>Hanamakonda</v>
          </cell>
          <cell r="F99" t="str">
            <v>.</v>
          </cell>
          <cell r="G99" t="str">
            <v>Warangal</v>
          </cell>
          <cell r="H99">
            <v>506001</v>
          </cell>
          <cell r="I99" t="str">
            <v>104-100125889</v>
          </cell>
          <cell r="J99" t="str">
            <v>05/23/2007</v>
          </cell>
          <cell r="K99" t="str">
            <v>AP</v>
          </cell>
          <cell r="L99" t="str">
            <v>South</v>
          </cell>
          <cell r="M99" t="str">
            <v>D/o Health</v>
          </cell>
          <cell r="N99" t="str">
            <v>Govt of AP</v>
          </cell>
          <cell r="O99" t="str">
            <v>Executive Engineer</v>
          </cell>
          <cell r="P99" t="str">
            <v>C/o : Bala Samudram/Public Health Division</v>
          </cell>
          <cell r="R99" t="str">
            <v>Hanamakonda</v>
          </cell>
          <cell r="S99" t="str">
            <v>Check Bill Name</v>
          </cell>
          <cell r="T99" t="str">
            <v>ok</v>
          </cell>
          <cell r="U99" t="str">
            <v>ok</v>
          </cell>
          <cell r="V99" t="str">
            <v>ok</v>
          </cell>
          <cell r="W99" t="str">
            <v>ok</v>
          </cell>
          <cell r="X99" t="str">
            <v>ok</v>
          </cell>
          <cell r="Y99" t="str">
            <v>ok</v>
          </cell>
          <cell r="Z99">
            <v>7782784166</v>
          </cell>
          <cell r="AA99">
            <v>61713</v>
          </cell>
          <cell r="AB99">
            <v>67884.3</v>
          </cell>
        </row>
        <row r="100">
          <cell r="A100">
            <v>123479040</v>
          </cell>
          <cell r="B100">
            <v>1093130505</v>
          </cell>
          <cell r="C100" t="str">
            <v>O/o Executive Engineer Public Health Division</v>
          </cell>
          <cell r="D100" t="str">
            <v>Bala Samudram</v>
          </cell>
          <cell r="E100" t="str">
            <v>Hanamakonda</v>
          </cell>
          <cell r="F100" t="str">
            <v>.</v>
          </cell>
          <cell r="G100" t="str">
            <v>Warangal</v>
          </cell>
          <cell r="H100">
            <v>506001</v>
          </cell>
          <cell r="I100" t="str">
            <v>104-100125889</v>
          </cell>
          <cell r="J100" t="str">
            <v>05/23/2007</v>
          </cell>
          <cell r="K100" t="str">
            <v>AP</v>
          </cell>
          <cell r="L100" t="str">
            <v>South</v>
          </cell>
          <cell r="M100" t="str">
            <v>D/o Public Health</v>
          </cell>
          <cell r="N100" t="str">
            <v>Govt of AP</v>
          </cell>
          <cell r="O100" t="str">
            <v>Executive Engineer</v>
          </cell>
          <cell r="P100" t="str">
            <v>C/o : Bala Samudram/Public Health Division</v>
          </cell>
          <cell r="R100" t="str">
            <v>Hanamakonda</v>
          </cell>
          <cell r="S100" t="str">
            <v>Check Bill Name</v>
          </cell>
          <cell r="T100" t="str">
            <v>ok</v>
          </cell>
          <cell r="U100" t="str">
            <v>ok</v>
          </cell>
          <cell r="V100" t="str">
            <v>ok</v>
          </cell>
          <cell r="W100" t="str">
            <v>ok</v>
          </cell>
          <cell r="X100" t="str">
            <v>ok</v>
          </cell>
          <cell r="Y100" t="str">
            <v>ok</v>
          </cell>
          <cell r="Z100">
            <v>5029870174</v>
          </cell>
          <cell r="AA100">
            <v>32593</v>
          </cell>
          <cell r="AB100">
            <v>35852.300000000003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zoomScale="120" zoomScaleNormal="120" workbookViewId="0">
      <selection activeCell="N10" sqref="N10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4.140625" bestFit="1" customWidth="1"/>
    <col min="5" max="5" width="6.7109375" bestFit="1" customWidth="1"/>
    <col min="6" max="6" width="6.28515625" bestFit="1" customWidth="1"/>
    <col min="7" max="7" width="6.42578125" bestFit="1" customWidth="1"/>
    <col min="8" max="8" width="6.140625" bestFit="1" customWidth="1"/>
    <col min="9" max="9" width="12.140625" customWidth="1"/>
    <col min="10" max="10" width="9.140625" style="1"/>
    <col min="11" max="11" width="13.28515625" bestFit="1" customWidth="1"/>
    <col min="12" max="13" width="11.42578125" bestFit="1" customWidth="1"/>
  </cols>
  <sheetData>
    <row r="1" spans="1:14" x14ac:dyDescent="0.25">
      <c r="A1" s="10" t="s">
        <v>150</v>
      </c>
      <c r="B1" s="10" t="s">
        <v>158</v>
      </c>
      <c r="C1" s="10" t="s">
        <v>165</v>
      </c>
      <c r="D1" s="10" t="s">
        <v>164</v>
      </c>
      <c r="E1" s="10" t="s">
        <v>149</v>
      </c>
      <c r="F1" s="10" t="s">
        <v>163</v>
      </c>
      <c r="G1" s="10" t="s">
        <v>162</v>
      </c>
      <c r="H1" s="10" t="s">
        <v>161</v>
      </c>
      <c r="J1" s="1">
        <v>1</v>
      </c>
      <c r="K1" s="10" t="s">
        <v>150</v>
      </c>
      <c r="L1" s="10" t="s">
        <v>157</v>
      </c>
    </row>
    <row r="2" spans="1:14" x14ac:dyDescent="0.25">
      <c r="A2" s="3" t="s">
        <v>22</v>
      </c>
      <c r="B2" s="3" t="s">
        <v>15</v>
      </c>
      <c r="C2" s="3" t="s">
        <v>142</v>
      </c>
      <c r="D2" s="3" t="s">
        <v>145</v>
      </c>
      <c r="E2" s="7">
        <v>80</v>
      </c>
      <c r="F2" s="7">
        <v>130</v>
      </c>
      <c r="G2" s="7">
        <v>93</v>
      </c>
      <c r="H2" s="7">
        <v>48</v>
      </c>
      <c r="I2">
        <f>COUNTIF(A2:A161,"Reliance Mart")</f>
        <v>15</v>
      </c>
      <c r="K2" s="3" t="s">
        <v>22</v>
      </c>
      <c r="L2" s="9">
        <f>COUNTIF(A2:A161,"reliance mart")</f>
        <v>15</v>
      </c>
    </row>
    <row r="3" spans="1:14" x14ac:dyDescent="0.25">
      <c r="A3" s="3" t="s">
        <v>22</v>
      </c>
      <c r="B3" s="3" t="s">
        <v>15</v>
      </c>
      <c r="C3" s="3" t="s">
        <v>9</v>
      </c>
      <c r="D3" s="3" t="s">
        <v>144</v>
      </c>
      <c r="E3" s="7">
        <v>84</v>
      </c>
      <c r="F3" s="7">
        <v>199</v>
      </c>
      <c r="G3" s="7">
        <v>32</v>
      </c>
      <c r="H3" s="7">
        <v>149</v>
      </c>
    </row>
    <row r="4" spans="1:14" x14ac:dyDescent="0.25">
      <c r="A4" s="3" t="s">
        <v>24</v>
      </c>
      <c r="B4" s="3" t="s">
        <v>17</v>
      </c>
      <c r="C4" s="3" t="s">
        <v>9</v>
      </c>
      <c r="D4" s="3" t="s">
        <v>160</v>
      </c>
      <c r="E4" s="7">
        <v>181</v>
      </c>
      <c r="F4" s="7">
        <v>178</v>
      </c>
      <c r="G4" s="7">
        <v>9</v>
      </c>
      <c r="H4" s="7">
        <v>30</v>
      </c>
    </row>
    <row r="5" spans="1:14" x14ac:dyDescent="0.25">
      <c r="A5" s="3" t="s">
        <v>22</v>
      </c>
      <c r="B5" s="3" t="s">
        <v>17</v>
      </c>
      <c r="C5" s="3" t="s">
        <v>9</v>
      </c>
      <c r="D5" s="3" t="s">
        <v>159</v>
      </c>
      <c r="E5" s="7">
        <v>112</v>
      </c>
      <c r="F5" s="7">
        <v>168</v>
      </c>
      <c r="G5" s="7">
        <v>91</v>
      </c>
      <c r="H5" s="7">
        <v>98</v>
      </c>
      <c r="J5" s="8">
        <v>2</v>
      </c>
      <c r="K5" s="10" t="s">
        <v>150</v>
      </c>
      <c r="L5" s="10" t="s">
        <v>158</v>
      </c>
      <c r="M5" s="10" t="s">
        <v>157</v>
      </c>
    </row>
    <row r="6" spans="1:14" x14ac:dyDescent="0.25">
      <c r="A6" s="3" t="s">
        <v>24</v>
      </c>
      <c r="B6" s="3" t="s">
        <v>17</v>
      </c>
      <c r="C6" s="3" t="s">
        <v>9</v>
      </c>
      <c r="D6" s="3" t="s">
        <v>156</v>
      </c>
      <c r="E6" s="7">
        <v>7</v>
      </c>
      <c r="F6" s="7">
        <v>165</v>
      </c>
      <c r="G6" s="7">
        <v>59</v>
      </c>
      <c r="H6" s="7">
        <v>76</v>
      </c>
      <c r="K6" s="3" t="s">
        <v>22</v>
      </c>
      <c r="L6" s="3" t="s">
        <v>15</v>
      </c>
      <c r="M6" s="9">
        <f>COUNTIFS(A2:A161,K6,B2:B161,L6)</f>
        <v>9</v>
      </c>
    </row>
    <row r="7" spans="1:14" x14ac:dyDescent="0.25">
      <c r="A7" s="3" t="s">
        <v>22</v>
      </c>
      <c r="B7" s="3" t="s">
        <v>17</v>
      </c>
      <c r="C7" s="3" t="s">
        <v>9</v>
      </c>
      <c r="D7" s="3" t="s">
        <v>155</v>
      </c>
      <c r="E7" s="7">
        <v>163</v>
      </c>
      <c r="F7" s="7">
        <v>162</v>
      </c>
      <c r="G7" s="7">
        <v>99</v>
      </c>
      <c r="H7" s="7">
        <v>92</v>
      </c>
    </row>
    <row r="8" spans="1:14" x14ac:dyDescent="0.25">
      <c r="A8" s="3" t="s">
        <v>30</v>
      </c>
      <c r="B8" s="3" t="s">
        <v>17</v>
      </c>
      <c r="C8" s="3" t="s">
        <v>9</v>
      </c>
      <c r="D8" s="3" t="s">
        <v>154</v>
      </c>
      <c r="E8" s="7">
        <v>103</v>
      </c>
      <c r="F8" s="7">
        <v>58</v>
      </c>
      <c r="G8" s="7">
        <v>0</v>
      </c>
      <c r="H8" s="7">
        <v>78</v>
      </c>
    </row>
    <row r="9" spans="1:14" x14ac:dyDescent="0.25">
      <c r="A9" s="3" t="s">
        <v>24</v>
      </c>
      <c r="B9" s="3" t="s">
        <v>17</v>
      </c>
      <c r="C9" s="3" t="s">
        <v>9</v>
      </c>
      <c r="D9" s="3" t="s">
        <v>153</v>
      </c>
      <c r="E9" s="7">
        <v>197</v>
      </c>
      <c r="F9" s="7">
        <v>96</v>
      </c>
      <c r="G9" s="7">
        <v>15</v>
      </c>
      <c r="H9" s="7">
        <v>56</v>
      </c>
      <c r="J9" s="8">
        <v>3</v>
      </c>
      <c r="K9" t="s">
        <v>152</v>
      </c>
    </row>
    <row r="10" spans="1:14" x14ac:dyDescent="0.25">
      <c r="A10" s="3" t="s">
        <v>138</v>
      </c>
      <c r="B10" s="3" t="s">
        <v>17</v>
      </c>
      <c r="C10" s="3" t="s">
        <v>9</v>
      </c>
      <c r="D10" s="3" t="s">
        <v>151</v>
      </c>
      <c r="E10" s="7">
        <v>154</v>
      </c>
      <c r="F10" s="7">
        <v>86</v>
      </c>
      <c r="G10" s="7">
        <v>90</v>
      </c>
      <c r="H10" s="7">
        <v>122</v>
      </c>
      <c r="K10" t="s">
        <v>150</v>
      </c>
      <c r="L10" t="s">
        <v>149</v>
      </c>
      <c r="M10" t="s">
        <v>148</v>
      </c>
      <c r="N10" s="11">
        <f>COUNTIF(E2:E161,"&gt;100")</f>
        <v>79</v>
      </c>
    </row>
    <row r="11" spans="1:14" x14ac:dyDescent="0.25">
      <c r="A11" s="3" t="s">
        <v>30</v>
      </c>
      <c r="B11" s="3" t="s">
        <v>17</v>
      </c>
      <c r="C11" s="3" t="s">
        <v>9</v>
      </c>
      <c r="D11" s="3" t="s">
        <v>147</v>
      </c>
      <c r="E11" s="7">
        <v>51</v>
      </c>
      <c r="F11" s="7">
        <v>181</v>
      </c>
      <c r="G11" s="7">
        <v>72</v>
      </c>
      <c r="H11" s="7">
        <v>55</v>
      </c>
    </row>
    <row r="12" spans="1:14" x14ac:dyDescent="0.25">
      <c r="A12" s="3" t="s">
        <v>138</v>
      </c>
      <c r="B12" s="3" t="s">
        <v>10</v>
      </c>
      <c r="C12" s="3" t="s">
        <v>142</v>
      </c>
      <c r="D12" s="3" t="s">
        <v>146</v>
      </c>
      <c r="E12" s="7">
        <v>73</v>
      </c>
      <c r="F12" s="7">
        <v>165</v>
      </c>
      <c r="G12" s="7">
        <v>70</v>
      </c>
      <c r="H12" s="7">
        <v>91</v>
      </c>
    </row>
    <row r="13" spans="1:14" x14ac:dyDescent="0.25">
      <c r="A13" s="3" t="s">
        <v>22</v>
      </c>
      <c r="B13" s="3" t="s">
        <v>10</v>
      </c>
      <c r="C13" s="3" t="s">
        <v>142</v>
      </c>
      <c r="D13" s="3" t="s">
        <v>145</v>
      </c>
      <c r="E13" s="7">
        <v>47</v>
      </c>
      <c r="F13" s="7">
        <v>157</v>
      </c>
      <c r="G13" s="7">
        <v>65</v>
      </c>
      <c r="H13" s="7">
        <v>33</v>
      </c>
    </row>
    <row r="14" spans="1:14" x14ac:dyDescent="0.25">
      <c r="A14" s="3" t="s">
        <v>22</v>
      </c>
      <c r="B14" s="3" t="s">
        <v>15</v>
      </c>
      <c r="C14" s="3" t="s">
        <v>9</v>
      </c>
      <c r="D14" s="3" t="s">
        <v>144</v>
      </c>
      <c r="E14" s="7">
        <v>84</v>
      </c>
      <c r="F14" s="7">
        <v>199</v>
      </c>
      <c r="G14" s="7">
        <v>32</v>
      </c>
      <c r="H14" s="7">
        <v>149</v>
      </c>
    </row>
    <row r="15" spans="1:14" x14ac:dyDescent="0.25">
      <c r="A15" s="3" t="s">
        <v>138</v>
      </c>
      <c r="B15" s="3" t="s">
        <v>10</v>
      </c>
      <c r="C15" s="3" t="s">
        <v>142</v>
      </c>
      <c r="D15" s="3" t="s">
        <v>143</v>
      </c>
      <c r="E15" s="7">
        <v>170</v>
      </c>
      <c r="F15" s="7">
        <v>178</v>
      </c>
      <c r="G15" s="7">
        <v>18</v>
      </c>
      <c r="H15" s="7">
        <v>44</v>
      </c>
    </row>
    <row r="16" spans="1:14" x14ac:dyDescent="0.25">
      <c r="A16" s="3" t="s">
        <v>121</v>
      </c>
      <c r="B16" s="3" t="s">
        <v>10</v>
      </c>
      <c r="C16" s="3" t="s">
        <v>142</v>
      </c>
      <c r="D16" s="3" t="s">
        <v>141</v>
      </c>
      <c r="E16" s="7">
        <v>197</v>
      </c>
      <c r="F16" s="7">
        <v>196</v>
      </c>
      <c r="G16" s="7">
        <v>65</v>
      </c>
      <c r="H16" s="7">
        <v>95</v>
      </c>
    </row>
    <row r="17" spans="1:8" x14ac:dyDescent="0.25">
      <c r="A17" s="3" t="s">
        <v>121</v>
      </c>
      <c r="B17" s="3" t="s">
        <v>13</v>
      </c>
      <c r="C17" s="3" t="s">
        <v>9</v>
      </c>
      <c r="D17" s="3" t="s">
        <v>140</v>
      </c>
      <c r="E17" s="7">
        <v>77</v>
      </c>
      <c r="F17" s="7">
        <v>183</v>
      </c>
      <c r="G17" s="7">
        <v>50</v>
      </c>
      <c r="H17" s="7">
        <v>49</v>
      </c>
    </row>
    <row r="18" spans="1:8" x14ac:dyDescent="0.25">
      <c r="A18" s="3" t="s">
        <v>138</v>
      </c>
      <c r="B18" s="3" t="s">
        <v>13</v>
      </c>
      <c r="C18" s="3" t="s">
        <v>9</v>
      </c>
      <c r="D18" s="3" t="s">
        <v>139</v>
      </c>
      <c r="E18" s="7">
        <v>30</v>
      </c>
      <c r="F18" s="7">
        <v>70</v>
      </c>
      <c r="G18" s="7">
        <v>65</v>
      </c>
      <c r="H18" s="7">
        <v>20</v>
      </c>
    </row>
    <row r="19" spans="1:8" x14ac:dyDescent="0.25">
      <c r="A19" s="3" t="s">
        <v>138</v>
      </c>
      <c r="B19" s="3" t="s">
        <v>13</v>
      </c>
      <c r="C19" s="3" t="s">
        <v>9</v>
      </c>
      <c r="D19" s="3" t="s">
        <v>137</v>
      </c>
      <c r="E19" s="7">
        <v>12</v>
      </c>
      <c r="F19" s="7">
        <v>17</v>
      </c>
      <c r="G19" s="7">
        <v>80</v>
      </c>
      <c r="H19" s="7">
        <v>28</v>
      </c>
    </row>
    <row r="20" spans="1:8" x14ac:dyDescent="0.25">
      <c r="A20" s="3" t="s">
        <v>121</v>
      </c>
      <c r="B20" s="3" t="s">
        <v>13</v>
      </c>
      <c r="C20" s="3" t="s">
        <v>9</v>
      </c>
      <c r="D20" s="3" t="s">
        <v>120</v>
      </c>
      <c r="E20" s="7">
        <v>48</v>
      </c>
      <c r="F20" s="7">
        <v>69</v>
      </c>
      <c r="G20" s="7">
        <v>79</v>
      </c>
      <c r="H20" s="7">
        <v>141</v>
      </c>
    </row>
    <row r="21" spans="1:8" x14ac:dyDescent="0.25">
      <c r="A21" s="3" t="s">
        <v>24</v>
      </c>
      <c r="B21" s="3" t="s">
        <v>15</v>
      </c>
      <c r="C21" s="3" t="s">
        <v>9</v>
      </c>
      <c r="D21" s="3" t="s">
        <v>136</v>
      </c>
      <c r="E21" s="7">
        <v>119</v>
      </c>
      <c r="F21" s="7">
        <v>37</v>
      </c>
      <c r="G21" s="7">
        <v>77</v>
      </c>
      <c r="H21" s="7">
        <v>70</v>
      </c>
    </row>
    <row r="22" spans="1:8" x14ac:dyDescent="0.25">
      <c r="A22" s="3" t="s">
        <v>65</v>
      </c>
      <c r="B22" s="3" t="s">
        <v>17</v>
      </c>
      <c r="C22" s="3" t="s">
        <v>9</v>
      </c>
      <c r="D22" s="3" t="s">
        <v>135</v>
      </c>
      <c r="E22" s="7">
        <v>64</v>
      </c>
      <c r="F22" s="7">
        <v>19</v>
      </c>
      <c r="G22" s="7">
        <v>9</v>
      </c>
      <c r="H22" s="7">
        <v>104</v>
      </c>
    </row>
    <row r="23" spans="1:8" x14ac:dyDescent="0.25">
      <c r="A23" s="3" t="s">
        <v>7</v>
      </c>
      <c r="B23" s="3" t="s">
        <v>17</v>
      </c>
      <c r="C23" s="3" t="s">
        <v>9</v>
      </c>
      <c r="D23" s="3" t="s">
        <v>134</v>
      </c>
      <c r="E23" s="7">
        <v>137</v>
      </c>
      <c r="F23" s="7">
        <v>133</v>
      </c>
      <c r="G23" s="7">
        <v>17</v>
      </c>
      <c r="H23" s="7">
        <v>83</v>
      </c>
    </row>
    <row r="24" spans="1:8" x14ac:dyDescent="0.25">
      <c r="A24" s="3" t="s">
        <v>24</v>
      </c>
      <c r="B24" s="3" t="s">
        <v>17</v>
      </c>
      <c r="C24" s="3" t="s">
        <v>9</v>
      </c>
      <c r="D24" s="3" t="s">
        <v>133</v>
      </c>
      <c r="E24" s="7">
        <v>46</v>
      </c>
      <c r="F24" s="7">
        <v>173</v>
      </c>
      <c r="G24" s="7">
        <v>36</v>
      </c>
      <c r="H24" s="7">
        <v>63</v>
      </c>
    </row>
    <row r="25" spans="1:8" x14ac:dyDescent="0.25">
      <c r="A25" s="3" t="s">
        <v>24</v>
      </c>
      <c r="B25" s="3" t="s">
        <v>15</v>
      </c>
      <c r="C25" s="3" t="s">
        <v>9</v>
      </c>
      <c r="D25" s="3" t="s">
        <v>132</v>
      </c>
      <c r="E25" s="7">
        <v>81</v>
      </c>
      <c r="F25" s="7">
        <v>190</v>
      </c>
      <c r="G25" s="7">
        <v>99</v>
      </c>
      <c r="H25" s="7">
        <v>133</v>
      </c>
    </row>
    <row r="26" spans="1:8" x14ac:dyDescent="0.25">
      <c r="A26" s="3" t="s">
        <v>59</v>
      </c>
      <c r="B26" s="3" t="s">
        <v>17</v>
      </c>
      <c r="C26" s="3" t="s">
        <v>9</v>
      </c>
      <c r="D26" s="3" t="s">
        <v>131</v>
      </c>
      <c r="E26" s="7">
        <v>46</v>
      </c>
      <c r="F26" s="7">
        <v>170</v>
      </c>
      <c r="G26" s="7">
        <v>63</v>
      </c>
      <c r="H26" s="7">
        <v>100</v>
      </c>
    </row>
    <row r="27" spans="1:8" x14ac:dyDescent="0.25">
      <c r="A27" s="3" t="s">
        <v>59</v>
      </c>
      <c r="B27" s="3" t="s">
        <v>17</v>
      </c>
      <c r="C27" s="3" t="s">
        <v>9</v>
      </c>
      <c r="D27" s="3" t="s">
        <v>130</v>
      </c>
      <c r="E27" s="7">
        <v>173</v>
      </c>
      <c r="F27" s="7">
        <v>200</v>
      </c>
      <c r="G27" s="7">
        <v>37</v>
      </c>
      <c r="H27" s="7">
        <v>82</v>
      </c>
    </row>
    <row r="28" spans="1:8" x14ac:dyDescent="0.25">
      <c r="A28" s="3" t="s">
        <v>57</v>
      </c>
      <c r="B28" s="3" t="s">
        <v>17</v>
      </c>
      <c r="C28" s="3" t="s">
        <v>9</v>
      </c>
      <c r="D28" s="3" t="s">
        <v>129</v>
      </c>
      <c r="E28" s="7">
        <v>156</v>
      </c>
      <c r="F28" s="7">
        <v>118</v>
      </c>
      <c r="G28" s="7">
        <v>73</v>
      </c>
      <c r="H28" s="7">
        <v>51</v>
      </c>
    </row>
    <row r="29" spans="1:8" x14ac:dyDescent="0.25">
      <c r="A29" s="3" t="s">
        <v>65</v>
      </c>
      <c r="B29" s="3" t="s">
        <v>17</v>
      </c>
      <c r="C29" s="3" t="s">
        <v>9</v>
      </c>
      <c r="D29" s="3" t="s">
        <v>128</v>
      </c>
      <c r="E29" s="7">
        <v>12</v>
      </c>
      <c r="F29" s="7">
        <v>41</v>
      </c>
      <c r="G29" s="7">
        <v>69</v>
      </c>
      <c r="H29" s="7">
        <v>132</v>
      </c>
    </row>
    <row r="30" spans="1:8" x14ac:dyDescent="0.25">
      <c r="A30" s="3" t="s">
        <v>7</v>
      </c>
      <c r="B30" s="3" t="s">
        <v>17</v>
      </c>
      <c r="C30" s="3" t="s">
        <v>9</v>
      </c>
      <c r="D30" s="3" t="s">
        <v>127</v>
      </c>
      <c r="E30" s="7">
        <v>113</v>
      </c>
      <c r="F30" s="7">
        <v>19</v>
      </c>
      <c r="G30" s="7">
        <v>44</v>
      </c>
      <c r="H30" s="7">
        <v>19</v>
      </c>
    </row>
    <row r="31" spans="1:8" x14ac:dyDescent="0.25">
      <c r="A31" s="3" t="s">
        <v>24</v>
      </c>
      <c r="B31" s="3" t="s">
        <v>17</v>
      </c>
      <c r="C31" s="3" t="s">
        <v>9</v>
      </c>
      <c r="D31" s="3" t="s">
        <v>126</v>
      </c>
      <c r="E31" s="7">
        <v>96</v>
      </c>
      <c r="F31" s="7">
        <v>165</v>
      </c>
      <c r="G31" s="7">
        <v>52</v>
      </c>
      <c r="H31" s="7">
        <v>32</v>
      </c>
    </row>
    <row r="32" spans="1:8" x14ac:dyDescent="0.25">
      <c r="A32" s="3" t="s">
        <v>24</v>
      </c>
      <c r="B32" s="3" t="s">
        <v>15</v>
      </c>
      <c r="C32" s="3" t="s">
        <v>9</v>
      </c>
      <c r="D32" s="3" t="s">
        <v>125</v>
      </c>
      <c r="E32" s="7">
        <v>123</v>
      </c>
      <c r="F32" s="7">
        <v>64</v>
      </c>
      <c r="G32" s="7">
        <v>21</v>
      </c>
      <c r="H32" s="7">
        <v>65</v>
      </c>
    </row>
    <row r="33" spans="1:8" x14ac:dyDescent="0.25">
      <c r="A33" s="3" t="s">
        <v>59</v>
      </c>
      <c r="B33" s="3" t="s">
        <v>17</v>
      </c>
      <c r="C33" s="3" t="s">
        <v>9</v>
      </c>
      <c r="D33" s="3" t="s">
        <v>124</v>
      </c>
      <c r="E33" s="7">
        <v>13</v>
      </c>
      <c r="F33" s="7">
        <v>157</v>
      </c>
      <c r="G33" s="7">
        <v>53</v>
      </c>
      <c r="H33" s="7">
        <v>42</v>
      </c>
    </row>
    <row r="34" spans="1:8" x14ac:dyDescent="0.25">
      <c r="A34" s="3" t="s">
        <v>59</v>
      </c>
      <c r="B34" s="3" t="s">
        <v>17</v>
      </c>
      <c r="C34" s="3" t="s">
        <v>9</v>
      </c>
      <c r="D34" s="3" t="s">
        <v>123</v>
      </c>
      <c r="E34" s="7">
        <v>88</v>
      </c>
      <c r="F34" s="7">
        <v>28</v>
      </c>
      <c r="G34" s="7">
        <v>88</v>
      </c>
      <c r="H34" s="7">
        <v>81</v>
      </c>
    </row>
    <row r="35" spans="1:8" x14ac:dyDescent="0.25">
      <c r="A35" s="3" t="s">
        <v>57</v>
      </c>
      <c r="B35" s="3" t="s">
        <v>17</v>
      </c>
      <c r="C35" s="3" t="s">
        <v>9</v>
      </c>
      <c r="D35" s="3" t="s">
        <v>123</v>
      </c>
      <c r="E35" s="7">
        <v>6</v>
      </c>
      <c r="F35" s="7">
        <v>122</v>
      </c>
      <c r="G35" s="7">
        <v>61</v>
      </c>
      <c r="H35" s="7">
        <v>143</v>
      </c>
    </row>
    <row r="36" spans="1:8" x14ac:dyDescent="0.25">
      <c r="A36" s="3" t="s">
        <v>24</v>
      </c>
      <c r="B36" s="3" t="s">
        <v>13</v>
      </c>
      <c r="C36" s="3" t="s">
        <v>1</v>
      </c>
      <c r="D36" s="3" t="s">
        <v>122</v>
      </c>
      <c r="E36" s="7">
        <v>27</v>
      </c>
      <c r="F36" s="7">
        <v>170</v>
      </c>
      <c r="G36" s="7">
        <v>62</v>
      </c>
      <c r="H36" s="7">
        <v>137</v>
      </c>
    </row>
    <row r="37" spans="1:8" x14ac:dyDescent="0.25">
      <c r="A37" s="3" t="s">
        <v>121</v>
      </c>
      <c r="B37" s="3" t="s">
        <v>13</v>
      </c>
      <c r="C37" s="3" t="s">
        <v>9</v>
      </c>
      <c r="D37" s="3" t="s">
        <v>120</v>
      </c>
      <c r="E37" s="7">
        <v>48</v>
      </c>
      <c r="F37" s="7">
        <v>69</v>
      </c>
      <c r="G37" s="7">
        <v>79</v>
      </c>
      <c r="H37" s="7">
        <v>141</v>
      </c>
    </row>
    <row r="38" spans="1:8" x14ac:dyDescent="0.25">
      <c r="A38" s="3" t="s">
        <v>7</v>
      </c>
      <c r="B38" s="3" t="s">
        <v>15</v>
      </c>
      <c r="C38" s="3" t="s">
        <v>18</v>
      </c>
      <c r="D38" s="3" t="s">
        <v>119</v>
      </c>
      <c r="E38" s="7">
        <v>117</v>
      </c>
      <c r="F38" s="7">
        <v>72</v>
      </c>
      <c r="G38" s="7">
        <v>84</v>
      </c>
      <c r="H38" s="7">
        <v>91</v>
      </c>
    </row>
    <row r="39" spans="1:8" x14ac:dyDescent="0.25">
      <c r="A39" s="3" t="s">
        <v>24</v>
      </c>
      <c r="B39" s="3" t="s">
        <v>17</v>
      </c>
      <c r="C39" s="3" t="s">
        <v>9</v>
      </c>
      <c r="D39" s="3" t="s">
        <v>118</v>
      </c>
      <c r="E39" s="7">
        <v>6</v>
      </c>
      <c r="F39" s="7">
        <v>102</v>
      </c>
      <c r="G39" s="7">
        <v>72</v>
      </c>
      <c r="H39" s="7">
        <v>101</v>
      </c>
    </row>
    <row r="40" spans="1:8" x14ac:dyDescent="0.25">
      <c r="A40" s="3" t="s">
        <v>24</v>
      </c>
      <c r="B40" s="3" t="s">
        <v>15</v>
      </c>
      <c r="C40" s="3" t="s">
        <v>9</v>
      </c>
      <c r="D40" s="3" t="s">
        <v>117</v>
      </c>
      <c r="E40" s="7">
        <v>18</v>
      </c>
      <c r="F40" s="7">
        <v>61</v>
      </c>
      <c r="G40" s="7">
        <v>89</v>
      </c>
      <c r="H40" s="7">
        <v>117</v>
      </c>
    </row>
    <row r="41" spans="1:8" x14ac:dyDescent="0.25">
      <c r="A41" s="3" t="s">
        <v>24</v>
      </c>
      <c r="B41" s="3" t="s">
        <v>15</v>
      </c>
      <c r="C41" s="3" t="s">
        <v>9</v>
      </c>
      <c r="D41" s="3" t="s">
        <v>116</v>
      </c>
      <c r="E41" s="7">
        <v>5</v>
      </c>
      <c r="F41" s="7">
        <v>158</v>
      </c>
      <c r="G41" s="7">
        <v>27</v>
      </c>
      <c r="H41" s="7">
        <v>54</v>
      </c>
    </row>
    <row r="42" spans="1:8" x14ac:dyDescent="0.25">
      <c r="A42" s="3" t="s">
        <v>59</v>
      </c>
      <c r="B42" s="3" t="s">
        <v>17</v>
      </c>
      <c r="C42" s="3" t="s">
        <v>9</v>
      </c>
      <c r="D42" s="3" t="s">
        <v>115</v>
      </c>
      <c r="E42" s="7">
        <v>160</v>
      </c>
      <c r="F42" s="7">
        <v>100</v>
      </c>
      <c r="G42" s="7">
        <v>53</v>
      </c>
      <c r="H42" s="7">
        <v>139</v>
      </c>
    </row>
    <row r="43" spans="1:8" x14ac:dyDescent="0.25">
      <c r="A43" s="3" t="s">
        <v>59</v>
      </c>
      <c r="B43" s="3" t="s">
        <v>17</v>
      </c>
      <c r="C43" s="3" t="s">
        <v>9</v>
      </c>
      <c r="D43" s="3" t="s">
        <v>103</v>
      </c>
      <c r="E43" s="7">
        <v>40</v>
      </c>
      <c r="F43" s="7">
        <v>87</v>
      </c>
      <c r="G43" s="7">
        <v>94</v>
      </c>
      <c r="H43" s="7">
        <v>75</v>
      </c>
    </row>
    <row r="44" spans="1:8" x14ac:dyDescent="0.25">
      <c r="A44" s="3" t="s">
        <v>57</v>
      </c>
      <c r="B44" s="3" t="s">
        <v>17</v>
      </c>
      <c r="C44" s="3" t="s">
        <v>9</v>
      </c>
      <c r="D44" s="3" t="s">
        <v>114</v>
      </c>
      <c r="E44" s="7">
        <v>69</v>
      </c>
      <c r="F44" s="7">
        <v>198</v>
      </c>
      <c r="G44" s="7">
        <v>11</v>
      </c>
      <c r="H44" s="7">
        <v>150</v>
      </c>
    </row>
    <row r="45" spans="1:8" x14ac:dyDescent="0.25">
      <c r="A45" s="4" t="s">
        <v>24</v>
      </c>
      <c r="B45" s="3" t="s">
        <v>13</v>
      </c>
      <c r="C45" s="4" t="s">
        <v>1</v>
      </c>
      <c r="D45" s="5" t="s">
        <v>113</v>
      </c>
      <c r="E45" s="2">
        <v>154</v>
      </c>
      <c r="F45" s="2">
        <v>16</v>
      </c>
      <c r="G45" s="2">
        <v>20</v>
      </c>
      <c r="H45" s="2">
        <v>124</v>
      </c>
    </row>
    <row r="46" spans="1:8" x14ac:dyDescent="0.25">
      <c r="A46" s="4" t="s">
        <v>65</v>
      </c>
      <c r="B46" s="3" t="s">
        <v>17</v>
      </c>
      <c r="C46" s="4" t="s">
        <v>9</v>
      </c>
      <c r="D46" s="3" t="s">
        <v>112</v>
      </c>
      <c r="E46" s="2">
        <v>188</v>
      </c>
      <c r="F46" s="2">
        <v>115</v>
      </c>
      <c r="G46" s="2">
        <v>31</v>
      </c>
      <c r="H46" s="2">
        <v>90</v>
      </c>
    </row>
    <row r="47" spans="1:8" x14ac:dyDescent="0.25">
      <c r="A47" s="4" t="s">
        <v>7</v>
      </c>
      <c r="B47" s="3" t="s">
        <v>15</v>
      </c>
      <c r="C47" s="4" t="s">
        <v>18</v>
      </c>
      <c r="D47" s="6" t="s">
        <v>111</v>
      </c>
      <c r="E47" s="2">
        <v>73</v>
      </c>
      <c r="F47" s="2">
        <v>19</v>
      </c>
      <c r="G47" s="2">
        <v>27</v>
      </c>
      <c r="H47" s="2">
        <v>50</v>
      </c>
    </row>
    <row r="48" spans="1:8" x14ac:dyDescent="0.25">
      <c r="A48" s="4" t="s">
        <v>24</v>
      </c>
      <c r="B48" s="3" t="s">
        <v>17</v>
      </c>
      <c r="C48" s="4" t="s">
        <v>9</v>
      </c>
      <c r="D48" s="6" t="s">
        <v>110</v>
      </c>
      <c r="E48" s="2">
        <v>112</v>
      </c>
      <c r="F48" s="2">
        <v>100</v>
      </c>
      <c r="G48" s="2">
        <v>60</v>
      </c>
      <c r="H48" s="2">
        <v>124</v>
      </c>
    </row>
    <row r="49" spans="1:8" x14ac:dyDescent="0.25">
      <c r="A49" s="4" t="s">
        <v>59</v>
      </c>
      <c r="B49" s="3" t="s">
        <v>15</v>
      </c>
      <c r="C49" s="4" t="s">
        <v>9</v>
      </c>
      <c r="D49" s="3" t="s">
        <v>109</v>
      </c>
      <c r="E49" s="2">
        <v>75</v>
      </c>
      <c r="F49" s="2">
        <v>98</v>
      </c>
      <c r="G49" s="2">
        <v>79</v>
      </c>
      <c r="H49" s="2">
        <v>57</v>
      </c>
    </row>
    <row r="50" spans="1:8" x14ac:dyDescent="0.25">
      <c r="A50" s="4" t="s">
        <v>59</v>
      </c>
      <c r="B50" s="3" t="s">
        <v>17</v>
      </c>
      <c r="C50" s="4" t="s">
        <v>9</v>
      </c>
      <c r="D50" s="3" t="s">
        <v>109</v>
      </c>
      <c r="E50" s="2">
        <v>178</v>
      </c>
      <c r="F50" s="2">
        <v>74</v>
      </c>
      <c r="G50" s="2">
        <v>45</v>
      </c>
      <c r="H50" s="2">
        <v>111</v>
      </c>
    </row>
    <row r="51" spans="1:8" x14ac:dyDescent="0.25">
      <c r="A51" s="4" t="s">
        <v>57</v>
      </c>
      <c r="B51" s="3" t="s">
        <v>17</v>
      </c>
      <c r="C51" s="4" t="s">
        <v>9</v>
      </c>
      <c r="D51" s="5" t="s">
        <v>108</v>
      </c>
      <c r="E51" s="2">
        <v>167</v>
      </c>
      <c r="F51" s="2">
        <v>17</v>
      </c>
      <c r="G51" s="2">
        <v>18</v>
      </c>
      <c r="H51" s="2">
        <v>133</v>
      </c>
    </row>
    <row r="52" spans="1:8" x14ac:dyDescent="0.25">
      <c r="A52" s="4" t="s">
        <v>24</v>
      </c>
      <c r="B52" s="3" t="s">
        <v>15</v>
      </c>
      <c r="C52" s="4" t="s">
        <v>9</v>
      </c>
      <c r="D52" s="5" t="s">
        <v>107</v>
      </c>
      <c r="E52" s="2">
        <v>199</v>
      </c>
      <c r="F52" s="2">
        <v>158</v>
      </c>
      <c r="G52" s="2">
        <v>76</v>
      </c>
      <c r="H52" s="2">
        <v>133</v>
      </c>
    </row>
    <row r="53" spans="1:8" x14ac:dyDescent="0.25">
      <c r="A53" s="4" t="s">
        <v>65</v>
      </c>
      <c r="B53" s="3" t="s">
        <v>17</v>
      </c>
      <c r="C53" s="4" t="s">
        <v>9</v>
      </c>
      <c r="D53" s="5" t="s">
        <v>106</v>
      </c>
      <c r="E53" s="2">
        <v>101</v>
      </c>
      <c r="F53" s="2">
        <v>26</v>
      </c>
      <c r="G53" s="2">
        <v>57</v>
      </c>
      <c r="H53" s="2">
        <v>112</v>
      </c>
    </row>
    <row r="54" spans="1:8" x14ac:dyDescent="0.25">
      <c r="A54" s="4" t="s">
        <v>7</v>
      </c>
      <c r="B54" s="3" t="s">
        <v>17</v>
      </c>
      <c r="C54" s="4" t="s">
        <v>9</v>
      </c>
      <c r="D54" s="5" t="s">
        <v>105</v>
      </c>
      <c r="E54" s="2">
        <v>175</v>
      </c>
      <c r="F54" s="2">
        <v>28</v>
      </c>
      <c r="G54" s="2">
        <v>97</v>
      </c>
      <c r="H54" s="2">
        <v>73</v>
      </c>
    </row>
    <row r="55" spans="1:8" x14ac:dyDescent="0.25">
      <c r="A55" s="4" t="s">
        <v>24</v>
      </c>
      <c r="B55" s="3" t="s">
        <v>13</v>
      </c>
      <c r="C55" s="4" t="s">
        <v>1</v>
      </c>
      <c r="D55" s="5" t="s">
        <v>104</v>
      </c>
      <c r="E55" s="2">
        <v>100</v>
      </c>
      <c r="F55" s="2">
        <v>133</v>
      </c>
      <c r="G55" s="2">
        <v>73</v>
      </c>
      <c r="H55" s="2">
        <v>146</v>
      </c>
    </row>
    <row r="56" spans="1:8" x14ac:dyDescent="0.25">
      <c r="A56" s="3" t="s">
        <v>59</v>
      </c>
      <c r="B56" s="3" t="s">
        <v>17</v>
      </c>
      <c r="C56" s="3" t="s">
        <v>9</v>
      </c>
      <c r="D56" s="3" t="s">
        <v>103</v>
      </c>
      <c r="E56" s="7">
        <v>40</v>
      </c>
      <c r="F56" s="7">
        <v>87</v>
      </c>
      <c r="G56" s="7">
        <v>94</v>
      </c>
      <c r="H56" s="7">
        <v>75</v>
      </c>
    </row>
    <row r="57" spans="1:8" x14ac:dyDescent="0.25">
      <c r="A57" s="3" t="s">
        <v>59</v>
      </c>
      <c r="B57" s="3" t="s">
        <v>17</v>
      </c>
      <c r="C57" s="3" t="s">
        <v>9</v>
      </c>
      <c r="D57" s="3" t="s">
        <v>103</v>
      </c>
      <c r="E57" s="7">
        <v>40</v>
      </c>
      <c r="F57" s="7">
        <v>87</v>
      </c>
      <c r="G57" s="7">
        <v>94</v>
      </c>
      <c r="H57" s="7">
        <v>75</v>
      </c>
    </row>
    <row r="58" spans="1:8" x14ac:dyDescent="0.25">
      <c r="A58" s="4" t="s">
        <v>59</v>
      </c>
      <c r="B58" s="3" t="s">
        <v>17</v>
      </c>
      <c r="C58" s="4" t="s">
        <v>9</v>
      </c>
      <c r="D58" s="3" t="s">
        <v>102</v>
      </c>
      <c r="E58" s="2">
        <v>54</v>
      </c>
      <c r="F58" s="2">
        <v>121</v>
      </c>
      <c r="G58" s="2">
        <v>31</v>
      </c>
      <c r="H58" s="2">
        <v>140</v>
      </c>
    </row>
    <row r="59" spans="1:8" x14ac:dyDescent="0.25">
      <c r="A59" s="4" t="s">
        <v>59</v>
      </c>
      <c r="B59" s="3" t="s">
        <v>15</v>
      </c>
      <c r="C59" s="4" t="s">
        <v>9</v>
      </c>
      <c r="D59" s="3" t="s">
        <v>101</v>
      </c>
      <c r="E59" s="2">
        <v>180</v>
      </c>
      <c r="F59" s="2">
        <v>93</v>
      </c>
      <c r="G59" s="2">
        <v>28</v>
      </c>
      <c r="H59" s="2">
        <v>33</v>
      </c>
    </row>
    <row r="60" spans="1:8" x14ac:dyDescent="0.25">
      <c r="A60" s="4" t="s">
        <v>57</v>
      </c>
      <c r="B60" s="3" t="s">
        <v>17</v>
      </c>
      <c r="C60" s="4" t="s">
        <v>9</v>
      </c>
      <c r="D60" s="3" t="s">
        <v>100</v>
      </c>
      <c r="E60" s="2">
        <v>160</v>
      </c>
      <c r="F60" s="2">
        <v>142</v>
      </c>
      <c r="G60" s="2">
        <v>34</v>
      </c>
      <c r="H60" s="2">
        <v>148</v>
      </c>
    </row>
    <row r="61" spans="1:8" x14ac:dyDescent="0.25">
      <c r="A61" s="4" t="s">
        <v>65</v>
      </c>
      <c r="B61" s="3" t="s">
        <v>17</v>
      </c>
      <c r="C61" s="4" t="s">
        <v>9</v>
      </c>
      <c r="D61" s="3" t="s">
        <v>99</v>
      </c>
      <c r="E61" s="2">
        <v>124</v>
      </c>
      <c r="F61" s="2">
        <v>101</v>
      </c>
      <c r="G61" s="2">
        <v>79</v>
      </c>
      <c r="H61" s="2">
        <v>37</v>
      </c>
    </row>
    <row r="62" spans="1:8" x14ac:dyDescent="0.25">
      <c r="A62" s="4" t="s">
        <v>7</v>
      </c>
      <c r="B62" s="3" t="s">
        <v>17</v>
      </c>
      <c r="C62" s="4" t="s">
        <v>9</v>
      </c>
      <c r="D62" s="3" t="s">
        <v>98</v>
      </c>
      <c r="E62" s="2">
        <v>150</v>
      </c>
      <c r="F62" s="2">
        <v>106</v>
      </c>
      <c r="G62" s="2">
        <v>65</v>
      </c>
      <c r="H62" s="2">
        <v>102</v>
      </c>
    </row>
    <row r="63" spans="1:8" x14ac:dyDescent="0.25">
      <c r="A63" s="4" t="s">
        <v>24</v>
      </c>
      <c r="B63" s="3" t="s">
        <v>17</v>
      </c>
      <c r="C63" s="4" t="s">
        <v>9</v>
      </c>
      <c r="D63" s="3" t="s">
        <v>97</v>
      </c>
      <c r="E63" s="2">
        <v>177</v>
      </c>
      <c r="F63" s="2">
        <v>99</v>
      </c>
      <c r="G63" s="2">
        <v>42</v>
      </c>
      <c r="H63" s="2">
        <v>35</v>
      </c>
    </row>
    <row r="64" spans="1:8" x14ac:dyDescent="0.25">
      <c r="A64" s="4" t="s">
        <v>24</v>
      </c>
      <c r="B64" s="3" t="s">
        <v>15</v>
      </c>
      <c r="C64" s="4" t="s">
        <v>9</v>
      </c>
      <c r="D64" s="3" t="s">
        <v>96</v>
      </c>
      <c r="E64" s="2">
        <v>153</v>
      </c>
      <c r="F64" s="2">
        <v>197</v>
      </c>
      <c r="G64" s="2">
        <v>12</v>
      </c>
      <c r="H64" s="2">
        <v>109</v>
      </c>
    </row>
    <row r="65" spans="1:8" x14ac:dyDescent="0.25">
      <c r="A65" s="4" t="s">
        <v>24</v>
      </c>
      <c r="B65" s="3" t="s">
        <v>13</v>
      </c>
      <c r="C65" s="4" t="s">
        <v>1</v>
      </c>
      <c r="D65" s="3" t="s">
        <v>95</v>
      </c>
      <c r="E65" s="2">
        <v>187</v>
      </c>
      <c r="F65" s="2">
        <v>95</v>
      </c>
      <c r="G65" s="2">
        <v>65</v>
      </c>
      <c r="H65" s="2">
        <v>59</v>
      </c>
    </row>
    <row r="66" spans="1:8" x14ac:dyDescent="0.25">
      <c r="A66" s="4" t="s">
        <v>59</v>
      </c>
      <c r="B66" s="3" t="s">
        <v>17</v>
      </c>
      <c r="C66" s="4" t="s">
        <v>9</v>
      </c>
      <c r="D66" s="3" t="s">
        <v>94</v>
      </c>
      <c r="E66" s="2">
        <v>135</v>
      </c>
      <c r="F66" s="2">
        <v>184</v>
      </c>
      <c r="G66" s="2">
        <v>54</v>
      </c>
      <c r="H66" s="2">
        <v>85</v>
      </c>
    </row>
    <row r="67" spans="1:8" x14ac:dyDescent="0.25">
      <c r="A67" s="4" t="s">
        <v>59</v>
      </c>
      <c r="B67" s="3" t="s">
        <v>15</v>
      </c>
      <c r="C67" s="4" t="s">
        <v>18</v>
      </c>
      <c r="D67" s="3" t="s">
        <v>93</v>
      </c>
      <c r="E67" s="2">
        <v>183</v>
      </c>
      <c r="F67" s="2">
        <v>63</v>
      </c>
      <c r="G67" s="2">
        <v>55</v>
      </c>
      <c r="H67" s="2">
        <v>32</v>
      </c>
    </row>
    <row r="68" spans="1:8" x14ac:dyDescent="0.25">
      <c r="A68" s="4" t="s">
        <v>57</v>
      </c>
      <c r="B68" s="3" t="s">
        <v>17</v>
      </c>
      <c r="C68" s="4" t="s">
        <v>9</v>
      </c>
      <c r="D68" s="3" t="s">
        <v>92</v>
      </c>
      <c r="E68" s="2">
        <v>182</v>
      </c>
      <c r="F68" s="2">
        <v>13</v>
      </c>
      <c r="G68" s="2">
        <v>54</v>
      </c>
      <c r="H68" s="2">
        <v>118</v>
      </c>
    </row>
    <row r="69" spans="1:8" x14ac:dyDescent="0.25">
      <c r="A69" s="4" t="s">
        <v>24</v>
      </c>
      <c r="B69" s="3" t="s">
        <v>15</v>
      </c>
      <c r="C69" s="4" t="s">
        <v>9</v>
      </c>
      <c r="D69" s="3" t="s">
        <v>82</v>
      </c>
      <c r="E69" s="2">
        <v>78</v>
      </c>
      <c r="F69" s="2">
        <v>74</v>
      </c>
      <c r="G69" s="2">
        <v>80</v>
      </c>
      <c r="H69" s="2">
        <v>49</v>
      </c>
    </row>
    <row r="70" spans="1:8" x14ac:dyDescent="0.25">
      <c r="A70" s="4" t="s">
        <v>65</v>
      </c>
      <c r="B70" s="3" t="s">
        <v>17</v>
      </c>
      <c r="C70" s="4" t="s">
        <v>9</v>
      </c>
      <c r="D70" s="5" t="s">
        <v>81</v>
      </c>
      <c r="E70" s="2">
        <v>149</v>
      </c>
      <c r="F70" s="2">
        <v>87</v>
      </c>
      <c r="G70" s="2">
        <v>67</v>
      </c>
      <c r="H70" s="2">
        <v>114</v>
      </c>
    </row>
    <row r="71" spans="1:8" x14ac:dyDescent="0.25">
      <c r="A71" s="4" t="s">
        <v>7</v>
      </c>
      <c r="B71" s="3" t="s">
        <v>17</v>
      </c>
      <c r="C71" s="4" t="s">
        <v>9</v>
      </c>
      <c r="D71" s="5" t="s">
        <v>80</v>
      </c>
      <c r="E71" s="2">
        <v>14</v>
      </c>
      <c r="F71" s="2">
        <v>78</v>
      </c>
      <c r="G71" s="2">
        <v>55</v>
      </c>
      <c r="H71" s="2">
        <v>122</v>
      </c>
    </row>
    <row r="72" spans="1:8" x14ac:dyDescent="0.25">
      <c r="A72" s="4" t="s">
        <v>24</v>
      </c>
      <c r="B72" s="3" t="s">
        <v>17</v>
      </c>
      <c r="C72" s="4" t="s">
        <v>9</v>
      </c>
      <c r="D72" s="3" t="s">
        <v>79</v>
      </c>
      <c r="E72" s="2">
        <v>39</v>
      </c>
      <c r="F72" s="2">
        <v>19</v>
      </c>
      <c r="G72" s="2">
        <v>54</v>
      </c>
      <c r="H72" s="2">
        <v>119</v>
      </c>
    </row>
    <row r="73" spans="1:8" x14ac:dyDescent="0.25">
      <c r="A73" s="4" t="s">
        <v>24</v>
      </c>
      <c r="B73" s="3" t="s">
        <v>15</v>
      </c>
      <c r="C73" s="4" t="s">
        <v>9</v>
      </c>
      <c r="D73" s="3" t="s">
        <v>78</v>
      </c>
      <c r="E73" s="2">
        <v>54</v>
      </c>
      <c r="F73" s="2">
        <v>39</v>
      </c>
      <c r="G73" s="2">
        <v>49</v>
      </c>
      <c r="H73" s="2">
        <v>77</v>
      </c>
    </row>
    <row r="74" spans="1:8" x14ac:dyDescent="0.25">
      <c r="A74" s="4" t="s">
        <v>59</v>
      </c>
      <c r="B74" s="3" t="s">
        <v>17</v>
      </c>
      <c r="C74" s="4" t="s">
        <v>9</v>
      </c>
      <c r="D74" s="3" t="s">
        <v>77</v>
      </c>
      <c r="E74" s="2">
        <v>184</v>
      </c>
      <c r="F74" s="2">
        <v>17</v>
      </c>
      <c r="G74" s="2">
        <v>81</v>
      </c>
      <c r="H74" s="2">
        <v>119</v>
      </c>
    </row>
    <row r="75" spans="1:8" x14ac:dyDescent="0.25">
      <c r="A75" s="4" t="s">
        <v>59</v>
      </c>
      <c r="B75" s="3" t="s">
        <v>17</v>
      </c>
      <c r="C75" s="4" t="s">
        <v>9</v>
      </c>
      <c r="D75" s="3" t="s">
        <v>76</v>
      </c>
      <c r="E75" s="2">
        <v>11</v>
      </c>
      <c r="F75" s="2">
        <v>181</v>
      </c>
      <c r="G75" s="2">
        <v>86</v>
      </c>
      <c r="H75" s="2">
        <v>133</v>
      </c>
    </row>
    <row r="76" spans="1:8" x14ac:dyDescent="0.25">
      <c r="A76" s="4" t="s">
        <v>57</v>
      </c>
      <c r="B76" s="3" t="s">
        <v>13</v>
      </c>
      <c r="C76" s="4" t="s">
        <v>1</v>
      </c>
      <c r="D76" s="3" t="s">
        <v>91</v>
      </c>
      <c r="E76" s="2">
        <v>127</v>
      </c>
      <c r="F76" s="2">
        <v>49</v>
      </c>
      <c r="G76" s="2">
        <v>26</v>
      </c>
      <c r="H76" s="2">
        <v>147</v>
      </c>
    </row>
    <row r="77" spans="1:8" x14ac:dyDescent="0.25">
      <c r="A77" s="4" t="s">
        <v>24</v>
      </c>
      <c r="B77" s="3" t="s">
        <v>17</v>
      </c>
      <c r="C77" s="4" t="s">
        <v>9</v>
      </c>
      <c r="D77" s="3" t="s">
        <v>90</v>
      </c>
      <c r="E77" s="2">
        <v>176</v>
      </c>
      <c r="F77" s="2">
        <v>188</v>
      </c>
      <c r="G77" s="2">
        <v>8</v>
      </c>
      <c r="H77" s="2">
        <v>140</v>
      </c>
    </row>
    <row r="78" spans="1:8" x14ac:dyDescent="0.25">
      <c r="A78" s="4" t="s">
        <v>65</v>
      </c>
      <c r="B78" s="3" t="s">
        <v>15</v>
      </c>
      <c r="C78" s="4" t="s">
        <v>18</v>
      </c>
      <c r="D78" s="3" t="s">
        <v>89</v>
      </c>
      <c r="E78" s="2">
        <v>37</v>
      </c>
      <c r="F78" s="2">
        <v>196</v>
      </c>
      <c r="G78" s="2">
        <v>69</v>
      </c>
      <c r="H78" s="2">
        <v>127</v>
      </c>
    </row>
    <row r="79" spans="1:8" x14ac:dyDescent="0.25">
      <c r="A79" s="4" t="s">
        <v>7</v>
      </c>
      <c r="B79" s="3" t="s">
        <v>17</v>
      </c>
      <c r="C79" s="4" t="s">
        <v>9</v>
      </c>
      <c r="D79" s="3" t="s">
        <v>88</v>
      </c>
      <c r="E79" s="2">
        <v>10</v>
      </c>
      <c r="F79" s="2">
        <v>159</v>
      </c>
      <c r="G79" s="2">
        <v>93</v>
      </c>
      <c r="H79" s="2">
        <v>136</v>
      </c>
    </row>
    <row r="80" spans="1:8" x14ac:dyDescent="0.25">
      <c r="A80" s="4" t="s">
        <v>24</v>
      </c>
      <c r="B80" s="3" t="s">
        <v>15</v>
      </c>
      <c r="C80" s="4" t="s">
        <v>9</v>
      </c>
      <c r="D80" s="3" t="s">
        <v>87</v>
      </c>
      <c r="E80" s="2">
        <v>182</v>
      </c>
      <c r="F80" s="2">
        <v>90</v>
      </c>
      <c r="G80" s="2">
        <v>63</v>
      </c>
      <c r="H80" s="2">
        <v>83</v>
      </c>
    </row>
    <row r="81" spans="1:8" x14ac:dyDescent="0.25">
      <c r="A81" s="4" t="s">
        <v>59</v>
      </c>
      <c r="B81" s="3" t="s">
        <v>17</v>
      </c>
      <c r="C81" s="4" t="s">
        <v>9</v>
      </c>
      <c r="D81" s="3" t="s">
        <v>86</v>
      </c>
      <c r="E81" s="2">
        <v>128</v>
      </c>
      <c r="F81" s="2">
        <v>66</v>
      </c>
      <c r="G81" s="2">
        <v>49</v>
      </c>
      <c r="H81" s="2">
        <v>57</v>
      </c>
    </row>
    <row r="82" spans="1:8" x14ac:dyDescent="0.25">
      <c r="A82" s="4" t="s">
        <v>59</v>
      </c>
      <c r="B82" s="3" t="s">
        <v>17</v>
      </c>
      <c r="C82" s="4" t="s">
        <v>9</v>
      </c>
      <c r="D82" s="3" t="s">
        <v>85</v>
      </c>
      <c r="E82" s="2">
        <v>170</v>
      </c>
      <c r="F82" s="2">
        <v>14</v>
      </c>
      <c r="G82" s="2">
        <v>97</v>
      </c>
      <c r="H82" s="2">
        <v>66</v>
      </c>
    </row>
    <row r="83" spans="1:8" x14ac:dyDescent="0.25">
      <c r="A83" s="4" t="s">
        <v>57</v>
      </c>
      <c r="B83" s="3" t="s">
        <v>17</v>
      </c>
      <c r="C83" s="4" t="s">
        <v>9</v>
      </c>
      <c r="D83" s="3" t="s">
        <v>84</v>
      </c>
      <c r="E83" s="2">
        <v>36</v>
      </c>
      <c r="F83" s="2">
        <v>88</v>
      </c>
      <c r="G83" s="2">
        <v>72</v>
      </c>
      <c r="H83" s="2">
        <v>145</v>
      </c>
    </row>
    <row r="84" spans="1:8" x14ac:dyDescent="0.25">
      <c r="A84" s="4" t="s">
        <v>24</v>
      </c>
      <c r="B84" s="3" t="s">
        <v>15</v>
      </c>
      <c r="C84" s="4" t="s">
        <v>9</v>
      </c>
      <c r="D84" s="3" t="s">
        <v>83</v>
      </c>
      <c r="E84" s="2">
        <v>12</v>
      </c>
      <c r="F84" s="2">
        <v>160</v>
      </c>
      <c r="G84" s="2">
        <v>67</v>
      </c>
      <c r="H84" s="2">
        <v>88</v>
      </c>
    </row>
    <row r="85" spans="1:8" x14ac:dyDescent="0.25">
      <c r="A85" s="4" t="s">
        <v>24</v>
      </c>
      <c r="B85" s="3" t="s">
        <v>15</v>
      </c>
      <c r="C85" s="4" t="s">
        <v>9</v>
      </c>
      <c r="D85" s="3" t="s">
        <v>82</v>
      </c>
      <c r="E85" s="2">
        <v>25</v>
      </c>
      <c r="F85" s="2">
        <v>81</v>
      </c>
      <c r="G85" s="2">
        <v>44</v>
      </c>
      <c r="H85" s="2">
        <v>74</v>
      </c>
    </row>
    <row r="86" spans="1:8" x14ac:dyDescent="0.25">
      <c r="A86" s="4" t="s">
        <v>65</v>
      </c>
      <c r="B86" s="3" t="s">
        <v>17</v>
      </c>
      <c r="C86" s="4" t="s">
        <v>9</v>
      </c>
      <c r="D86" s="5" t="s">
        <v>81</v>
      </c>
      <c r="E86" s="2">
        <v>2</v>
      </c>
      <c r="F86" s="2">
        <v>145</v>
      </c>
      <c r="G86" s="2">
        <v>11</v>
      </c>
      <c r="H86" s="2">
        <v>140</v>
      </c>
    </row>
    <row r="87" spans="1:8" x14ac:dyDescent="0.25">
      <c r="A87" s="4" t="s">
        <v>7</v>
      </c>
      <c r="B87" s="3" t="s">
        <v>17</v>
      </c>
      <c r="C87" s="4" t="s">
        <v>9</v>
      </c>
      <c r="D87" s="5" t="s">
        <v>80</v>
      </c>
      <c r="E87" s="2">
        <v>44</v>
      </c>
      <c r="F87" s="2">
        <v>99</v>
      </c>
      <c r="G87" s="2">
        <v>64</v>
      </c>
      <c r="H87" s="2">
        <v>39</v>
      </c>
    </row>
    <row r="88" spans="1:8" x14ac:dyDescent="0.25">
      <c r="A88" s="4" t="s">
        <v>24</v>
      </c>
      <c r="B88" s="3" t="s">
        <v>17</v>
      </c>
      <c r="C88" s="4" t="s">
        <v>9</v>
      </c>
      <c r="D88" s="3" t="s">
        <v>79</v>
      </c>
      <c r="E88" s="2">
        <v>68</v>
      </c>
      <c r="F88" s="2">
        <v>59</v>
      </c>
      <c r="G88" s="2">
        <v>66</v>
      </c>
      <c r="H88" s="2">
        <v>40</v>
      </c>
    </row>
    <row r="89" spans="1:8" x14ac:dyDescent="0.25">
      <c r="A89" s="4" t="s">
        <v>24</v>
      </c>
      <c r="B89" s="3" t="s">
        <v>15</v>
      </c>
      <c r="C89" s="4" t="s">
        <v>9</v>
      </c>
      <c r="D89" s="3" t="s">
        <v>78</v>
      </c>
      <c r="E89" s="2">
        <v>28</v>
      </c>
      <c r="F89" s="2">
        <v>135</v>
      </c>
      <c r="G89" s="2">
        <v>76</v>
      </c>
      <c r="H89" s="2">
        <v>33</v>
      </c>
    </row>
    <row r="90" spans="1:8" x14ac:dyDescent="0.25">
      <c r="A90" s="4" t="s">
        <v>59</v>
      </c>
      <c r="B90" s="3" t="s">
        <v>17</v>
      </c>
      <c r="C90" s="4" t="s">
        <v>9</v>
      </c>
      <c r="D90" s="3" t="s">
        <v>77</v>
      </c>
      <c r="E90" s="2">
        <v>124</v>
      </c>
      <c r="F90" s="2">
        <v>92</v>
      </c>
      <c r="G90" s="2">
        <v>84</v>
      </c>
      <c r="H90" s="2">
        <v>23</v>
      </c>
    </row>
    <row r="91" spans="1:8" x14ac:dyDescent="0.25">
      <c r="A91" s="4" t="s">
        <v>59</v>
      </c>
      <c r="B91" s="3" t="s">
        <v>17</v>
      </c>
      <c r="C91" s="4" t="s">
        <v>9</v>
      </c>
      <c r="D91" s="3" t="s">
        <v>76</v>
      </c>
      <c r="E91" s="2">
        <v>3</v>
      </c>
      <c r="F91" s="2">
        <v>37</v>
      </c>
      <c r="G91" s="2">
        <v>62</v>
      </c>
      <c r="H91" s="2">
        <v>140</v>
      </c>
    </row>
    <row r="92" spans="1:8" x14ac:dyDescent="0.25">
      <c r="A92" s="4" t="s">
        <v>57</v>
      </c>
      <c r="B92" s="3" t="s">
        <v>17</v>
      </c>
      <c r="C92" s="4" t="s">
        <v>9</v>
      </c>
      <c r="D92" s="3" t="s">
        <v>75</v>
      </c>
      <c r="E92" s="2">
        <v>98</v>
      </c>
      <c r="F92" s="2">
        <v>53</v>
      </c>
      <c r="G92" s="2">
        <v>72</v>
      </c>
      <c r="H92" s="2">
        <v>58</v>
      </c>
    </row>
    <row r="93" spans="1:8" x14ac:dyDescent="0.25">
      <c r="A93" s="4" t="s">
        <v>65</v>
      </c>
      <c r="B93" s="3" t="s">
        <v>15</v>
      </c>
      <c r="C93" s="4" t="s">
        <v>9</v>
      </c>
      <c r="D93" s="3" t="s">
        <v>74</v>
      </c>
      <c r="E93" s="2">
        <v>31</v>
      </c>
      <c r="F93" s="2">
        <v>23</v>
      </c>
      <c r="G93" s="2">
        <v>94</v>
      </c>
      <c r="H93" s="2">
        <v>129</v>
      </c>
    </row>
    <row r="94" spans="1:8" x14ac:dyDescent="0.25">
      <c r="A94" s="4" t="s">
        <v>7</v>
      </c>
      <c r="B94" s="3" t="s">
        <v>17</v>
      </c>
      <c r="C94" s="4" t="s">
        <v>9</v>
      </c>
      <c r="D94" s="3" t="s">
        <v>73</v>
      </c>
      <c r="E94" s="2">
        <v>132</v>
      </c>
      <c r="F94" s="2">
        <v>154</v>
      </c>
      <c r="G94" s="2">
        <v>84</v>
      </c>
      <c r="H94" s="2">
        <v>40</v>
      </c>
    </row>
    <row r="95" spans="1:8" x14ac:dyDescent="0.25">
      <c r="A95" s="4" t="s">
        <v>24</v>
      </c>
      <c r="B95" s="3" t="s">
        <v>17</v>
      </c>
      <c r="C95" s="4" t="s">
        <v>9</v>
      </c>
      <c r="D95" s="3" t="s">
        <v>72</v>
      </c>
      <c r="E95" s="2">
        <v>41</v>
      </c>
      <c r="F95" s="2">
        <v>148</v>
      </c>
      <c r="G95" s="2">
        <v>89</v>
      </c>
      <c r="H95" s="2">
        <v>112</v>
      </c>
    </row>
    <row r="96" spans="1:8" x14ac:dyDescent="0.25">
      <c r="A96" s="4" t="s">
        <v>24</v>
      </c>
      <c r="B96" s="3" t="s">
        <v>15</v>
      </c>
      <c r="C96" s="4" t="s">
        <v>9</v>
      </c>
      <c r="D96" s="3" t="s">
        <v>71</v>
      </c>
      <c r="E96" s="2">
        <v>160</v>
      </c>
      <c r="F96" s="2">
        <v>119</v>
      </c>
      <c r="G96" s="2">
        <v>96</v>
      </c>
      <c r="H96" s="2">
        <v>42</v>
      </c>
    </row>
    <row r="97" spans="1:8" x14ac:dyDescent="0.25">
      <c r="A97" s="4" t="s">
        <v>24</v>
      </c>
      <c r="B97" s="3" t="s">
        <v>15</v>
      </c>
      <c r="C97" s="4" t="s">
        <v>9</v>
      </c>
      <c r="D97" s="3" t="s">
        <v>70</v>
      </c>
      <c r="E97" s="2">
        <v>57</v>
      </c>
      <c r="F97" s="2">
        <v>200</v>
      </c>
      <c r="G97" s="2">
        <v>86</v>
      </c>
      <c r="H97" s="2">
        <v>45</v>
      </c>
    </row>
    <row r="98" spans="1:8" x14ac:dyDescent="0.25">
      <c r="A98" s="4" t="s">
        <v>59</v>
      </c>
      <c r="B98" s="3" t="s">
        <v>17</v>
      </c>
      <c r="C98" s="4" t="s">
        <v>9</v>
      </c>
      <c r="D98" s="3" t="s">
        <v>69</v>
      </c>
      <c r="E98" s="2">
        <v>151</v>
      </c>
      <c r="F98" s="2">
        <v>166</v>
      </c>
      <c r="G98" s="2">
        <v>78</v>
      </c>
      <c r="H98" s="2">
        <v>144</v>
      </c>
    </row>
    <row r="99" spans="1:8" x14ac:dyDescent="0.25">
      <c r="A99" s="4" t="s">
        <v>59</v>
      </c>
      <c r="B99" s="3" t="s">
        <v>17</v>
      </c>
      <c r="C99" s="4" t="s">
        <v>9</v>
      </c>
      <c r="D99" s="3" t="s">
        <v>68</v>
      </c>
      <c r="E99" s="2">
        <v>149</v>
      </c>
      <c r="F99" s="2">
        <v>179</v>
      </c>
      <c r="G99" s="2">
        <v>24</v>
      </c>
      <c r="H99" s="2">
        <v>71</v>
      </c>
    </row>
    <row r="100" spans="1:8" x14ac:dyDescent="0.25">
      <c r="A100" s="4" t="s">
        <v>57</v>
      </c>
      <c r="B100" s="3" t="s">
        <v>17</v>
      </c>
      <c r="C100" s="4" t="s">
        <v>9</v>
      </c>
      <c r="D100" s="3" t="s">
        <v>67</v>
      </c>
      <c r="E100" s="2">
        <v>78</v>
      </c>
      <c r="F100" s="2">
        <v>131</v>
      </c>
      <c r="G100" s="2">
        <v>45</v>
      </c>
      <c r="H100" s="2">
        <v>137</v>
      </c>
    </row>
    <row r="101" spans="1:8" x14ac:dyDescent="0.25">
      <c r="A101" s="4" t="s">
        <v>24</v>
      </c>
      <c r="B101" s="3" t="s">
        <v>13</v>
      </c>
      <c r="C101" s="4" t="s">
        <v>1</v>
      </c>
      <c r="D101" s="3" t="s">
        <v>66</v>
      </c>
      <c r="E101" s="2">
        <v>124</v>
      </c>
      <c r="F101" s="2">
        <v>20</v>
      </c>
      <c r="G101" s="2">
        <v>17</v>
      </c>
      <c r="H101" s="2">
        <v>101</v>
      </c>
    </row>
    <row r="102" spans="1:8" x14ac:dyDescent="0.25">
      <c r="A102" s="4" t="s">
        <v>65</v>
      </c>
      <c r="B102" s="3" t="s">
        <v>17</v>
      </c>
      <c r="C102" s="4" t="s">
        <v>9</v>
      </c>
      <c r="D102" s="5" t="s">
        <v>64</v>
      </c>
      <c r="E102" s="2">
        <v>44</v>
      </c>
      <c r="F102" s="2">
        <v>128</v>
      </c>
      <c r="G102" s="2">
        <v>24</v>
      </c>
      <c r="H102" s="2">
        <v>98</v>
      </c>
    </row>
    <row r="103" spans="1:8" x14ac:dyDescent="0.25">
      <c r="A103" s="4" t="s">
        <v>7</v>
      </c>
      <c r="B103" s="3" t="s">
        <v>15</v>
      </c>
      <c r="C103" s="4" t="s">
        <v>18</v>
      </c>
      <c r="D103" s="3" t="s">
        <v>63</v>
      </c>
      <c r="E103" s="2">
        <v>76</v>
      </c>
      <c r="F103" s="2">
        <v>62</v>
      </c>
      <c r="G103" s="2">
        <v>37</v>
      </c>
      <c r="H103" s="2">
        <v>86</v>
      </c>
    </row>
    <row r="104" spans="1:8" x14ac:dyDescent="0.25">
      <c r="A104" s="4" t="s">
        <v>24</v>
      </c>
      <c r="B104" s="3" t="s">
        <v>17</v>
      </c>
      <c r="C104" s="4" t="s">
        <v>9</v>
      </c>
      <c r="D104" s="3" t="s">
        <v>62</v>
      </c>
      <c r="E104" s="2">
        <v>195</v>
      </c>
      <c r="F104" s="2">
        <v>38</v>
      </c>
      <c r="G104" s="2">
        <v>43</v>
      </c>
      <c r="H104" s="2">
        <v>148</v>
      </c>
    </row>
    <row r="105" spans="1:8" x14ac:dyDescent="0.25">
      <c r="A105" s="4" t="s">
        <v>24</v>
      </c>
      <c r="B105" s="3" t="s">
        <v>15</v>
      </c>
      <c r="C105" s="4" t="s">
        <v>9</v>
      </c>
      <c r="D105" s="3" t="s">
        <v>61</v>
      </c>
      <c r="E105" s="2">
        <v>59</v>
      </c>
      <c r="F105" s="2">
        <v>106</v>
      </c>
      <c r="G105" s="2">
        <v>83</v>
      </c>
      <c r="H105" s="2">
        <v>109</v>
      </c>
    </row>
    <row r="106" spans="1:8" x14ac:dyDescent="0.25">
      <c r="A106" s="4" t="s">
        <v>59</v>
      </c>
      <c r="B106" s="3" t="s">
        <v>17</v>
      </c>
      <c r="C106" s="4" t="s">
        <v>9</v>
      </c>
      <c r="D106" s="3" t="s">
        <v>60</v>
      </c>
      <c r="E106" s="2">
        <v>94</v>
      </c>
      <c r="F106" s="2">
        <v>130</v>
      </c>
      <c r="G106" s="2">
        <v>10</v>
      </c>
      <c r="H106" s="2">
        <v>52</v>
      </c>
    </row>
    <row r="107" spans="1:8" x14ac:dyDescent="0.25">
      <c r="A107" s="4" t="s">
        <v>59</v>
      </c>
      <c r="B107" s="3" t="s">
        <v>17</v>
      </c>
      <c r="C107" s="4" t="s">
        <v>9</v>
      </c>
      <c r="D107" s="3" t="s">
        <v>58</v>
      </c>
      <c r="E107" s="2">
        <v>60</v>
      </c>
      <c r="F107" s="2">
        <v>137</v>
      </c>
      <c r="G107" s="2">
        <v>19</v>
      </c>
      <c r="H107" s="2">
        <v>89</v>
      </c>
    </row>
    <row r="108" spans="1:8" x14ac:dyDescent="0.25">
      <c r="A108" s="4" t="s">
        <v>57</v>
      </c>
      <c r="B108" s="3" t="s">
        <v>17</v>
      </c>
      <c r="C108" s="4" t="s">
        <v>9</v>
      </c>
      <c r="D108" s="3" t="s">
        <v>56</v>
      </c>
      <c r="E108" s="2">
        <v>84</v>
      </c>
      <c r="F108" s="2">
        <v>155</v>
      </c>
      <c r="G108" s="2">
        <v>79</v>
      </c>
      <c r="H108" s="2">
        <v>27</v>
      </c>
    </row>
    <row r="109" spans="1:8" x14ac:dyDescent="0.25">
      <c r="A109" s="4" t="s">
        <v>24</v>
      </c>
      <c r="B109" s="3" t="s">
        <v>13</v>
      </c>
      <c r="C109" s="4" t="s">
        <v>1</v>
      </c>
      <c r="D109" s="3" t="s">
        <v>55</v>
      </c>
      <c r="E109" s="2">
        <v>151</v>
      </c>
      <c r="F109" s="2">
        <v>121</v>
      </c>
      <c r="G109" s="2">
        <v>15</v>
      </c>
      <c r="H109" s="2">
        <v>66</v>
      </c>
    </row>
    <row r="110" spans="1:8" x14ac:dyDescent="0.25">
      <c r="A110" s="4" t="s">
        <v>7</v>
      </c>
      <c r="B110" s="3" t="s">
        <v>13</v>
      </c>
      <c r="C110" s="4" t="s">
        <v>1</v>
      </c>
      <c r="D110" s="5" t="s">
        <v>54</v>
      </c>
      <c r="E110" s="2">
        <v>165</v>
      </c>
      <c r="F110" s="2">
        <v>24</v>
      </c>
      <c r="G110" s="2">
        <v>78</v>
      </c>
      <c r="H110" s="2">
        <v>52</v>
      </c>
    </row>
    <row r="111" spans="1:8" x14ac:dyDescent="0.25">
      <c r="A111" s="4" t="s">
        <v>24</v>
      </c>
      <c r="B111" s="3" t="s">
        <v>13</v>
      </c>
      <c r="C111" s="4" t="s">
        <v>1</v>
      </c>
      <c r="D111" s="5" t="s">
        <v>53</v>
      </c>
      <c r="E111" s="2">
        <v>146</v>
      </c>
      <c r="F111" s="2">
        <v>47</v>
      </c>
      <c r="G111" s="2">
        <v>89</v>
      </c>
      <c r="H111" s="2">
        <v>143</v>
      </c>
    </row>
    <row r="112" spans="1:8" x14ac:dyDescent="0.25">
      <c r="A112" s="4" t="s">
        <v>22</v>
      </c>
      <c r="B112" s="3" t="s">
        <v>13</v>
      </c>
      <c r="C112" s="4" t="s">
        <v>1</v>
      </c>
      <c r="D112" s="5" t="s">
        <v>52</v>
      </c>
      <c r="E112" s="2">
        <v>102</v>
      </c>
      <c r="F112" s="2">
        <v>42</v>
      </c>
      <c r="G112" s="2">
        <v>91</v>
      </c>
      <c r="H112" s="2">
        <v>46</v>
      </c>
    </row>
    <row r="113" spans="1:8" x14ac:dyDescent="0.25">
      <c r="A113" s="4" t="s">
        <v>24</v>
      </c>
      <c r="B113" s="3" t="s">
        <v>13</v>
      </c>
      <c r="C113" s="4" t="s">
        <v>1</v>
      </c>
      <c r="D113" s="5" t="s">
        <v>51</v>
      </c>
      <c r="E113" s="2">
        <v>29</v>
      </c>
      <c r="F113" s="2">
        <v>58</v>
      </c>
      <c r="G113" s="2">
        <v>46</v>
      </c>
      <c r="H113" s="2">
        <v>43</v>
      </c>
    </row>
    <row r="114" spans="1:8" x14ac:dyDescent="0.25">
      <c r="A114" s="4" t="s">
        <v>7</v>
      </c>
      <c r="B114" s="3" t="s">
        <v>13</v>
      </c>
      <c r="C114" s="4" t="s">
        <v>1</v>
      </c>
      <c r="D114" s="5" t="s">
        <v>50</v>
      </c>
      <c r="E114" s="2">
        <v>123</v>
      </c>
      <c r="F114" s="2">
        <v>26</v>
      </c>
      <c r="G114" s="2">
        <v>72</v>
      </c>
      <c r="H114" s="2">
        <v>83</v>
      </c>
    </row>
    <row r="115" spans="1:8" x14ac:dyDescent="0.25">
      <c r="A115" s="4" t="s">
        <v>24</v>
      </c>
      <c r="B115" s="3" t="s">
        <v>13</v>
      </c>
      <c r="C115" s="4" t="s">
        <v>1</v>
      </c>
      <c r="D115" s="5" t="s">
        <v>49</v>
      </c>
      <c r="E115" s="2">
        <v>186</v>
      </c>
      <c r="F115" s="2">
        <v>165</v>
      </c>
      <c r="G115" s="2">
        <v>14</v>
      </c>
      <c r="H115" s="2">
        <v>123</v>
      </c>
    </row>
    <row r="116" spans="1:8" x14ac:dyDescent="0.25">
      <c r="A116" s="4" t="s">
        <v>22</v>
      </c>
      <c r="B116" s="3" t="s">
        <v>13</v>
      </c>
      <c r="C116" s="4" t="s">
        <v>1</v>
      </c>
      <c r="D116" s="5" t="s">
        <v>48</v>
      </c>
      <c r="E116" s="2">
        <v>172</v>
      </c>
      <c r="F116" s="2">
        <v>136</v>
      </c>
      <c r="G116" s="2">
        <v>91</v>
      </c>
      <c r="H116" s="2">
        <v>119</v>
      </c>
    </row>
    <row r="117" spans="1:8" x14ac:dyDescent="0.25">
      <c r="A117" s="4" t="s">
        <v>24</v>
      </c>
      <c r="B117" s="3" t="s">
        <v>13</v>
      </c>
      <c r="C117" s="4" t="s">
        <v>1</v>
      </c>
      <c r="D117" s="5" t="s">
        <v>47</v>
      </c>
      <c r="E117" s="2">
        <v>144</v>
      </c>
      <c r="F117" s="2">
        <v>133</v>
      </c>
      <c r="G117" s="2">
        <v>95</v>
      </c>
      <c r="H117" s="2">
        <v>35</v>
      </c>
    </row>
    <row r="118" spans="1:8" x14ac:dyDescent="0.25">
      <c r="A118" s="4" t="s">
        <v>7</v>
      </c>
      <c r="B118" s="3" t="s">
        <v>13</v>
      </c>
      <c r="C118" s="4" t="s">
        <v>1</v>
      </c>
      <c r="D118" s="3" t="s">
        <v>46</v>
      </c>
      <c r="E118" s="2">
        <v>103</v>
      </c>
      <c r="F118" s="2">
        <v>135</v>
      </c>
      <c r="G118" s="2">
        <v>30</v>
      </c>
      <c r="H118" s="2">
        <v>145</v>
      </c>
    </row>
    <row r="119" spans="1:8" x14ac:dyDescent="0.25">
      <c r="A119" s="4" t="s">
        <v>24</v>
      </c>
      <c r="B119" s="3" t="s">
        <v>13</v>
      </c>
      <c r="C119" s="4" t="s">
        <v>1</v>
      </c>
      <c r="D119" s="3" t="s">
        <v>45</v>
      </c>
      <c r="E119" s="2">
        <v>169</v>
      </c>
      <c r="F119" s="2">
        <v>78</v>
      </c>
      <c r="G119" s="2">
        <v>8</v>
      </c>
      <c r="H119" s="2">
        <v>100</v>
      </c>
    </row>
    <row r="120" spans="1:8" x14ac:dyDescent="0.25">
      <c r="A120" s="4" t="s">
        <v>22</v>
      </c>
      <c r="B120" s="3" t="s">
        <v>15</v>
      </c>
      <c r="C120" s="4" t="s">
        <v>18</v>
      </c>
      <c r="D120" s="3" t="s">
        <v>44</v>
      </c>
      <c r="E120" s="2">
        <v>20</v>
      </c>
      <c r="F120" s="2">
        <v>96</v>
      </c>
      <c r="G120" s="2">
        <v>45</v>
      </c>
      <c r="H120" s="2">
        <v>129</v>
      </c>
    </row>
    <row r="121" spans="1:8" x14ac:dyDescent="0.25">
      <c r="A121" s="4" t="s">
        <v>24</v>
      </c>
      <c r="B121" s="3" t="s">
        <v>15</v>
      </c>
      <c r="C121" s="4" t="s">
        <v>18</v>
      </c>
      <c r="D121" s="3" t="s">
        <v>43</v>
      </c>
      <c r="E121" s="2">
        <v>173</v>
      </c>
      <c r="F121" s="2">
        <v>73</v>
      </c>
      <c r="G121" s="2">
        <v>65</v>
      </c>
      <c r="H121" s="2">
        <v>93</v>
      </c>
    </row>
    <row r="122" spans="1:8" x14ac:dyDescent="0.25">
      <c r="A122" s="4" t="s">
        <v>7</v>
      </c>
      <c r="B122" s="3" t="s">
        <v>15</v>
      </c>
      <c r="C122" s="4" t="s">
        <v>18</v>
      </c>
      <c r="D122" s="5" t="s">
        <v>42</v>
      </c>
      <c r="E122" s="2">
        <v>125</v>
      </c>
      <c r="F122" s="2">
        <v>78</v>
      </c>
      <c r="G122" s="2">
        <v>25</v>
      </c>
      <c r="H122" s="2">
        <v>17</v>
      </c>
    </row>
    <row r="123" spans="1:8" x14ac:dyDescent="0.25">
      <c r="A123" s="4" t="s">
        <v>24</v>
      </c>
      <c r="B123" s="3" t="s">
        <v>15</v>
      </c>
      <c r="C123" s="4" t="s">
        <v>18</v>
      </c>
      <c r="D123" s="5" t="s">
        <v>41</v>
      </c>
      <c r="E123" s="2">
        <v>58</v>
      </c>
      <c r="F123" s="2">
        <v>127</v>
      </c>
      <c r="G123" s="2">
        <v>18</v>
      </c>
      <c r="H123" s="2">
        <v>63</v>
      </c>
    </row>
    <row r="124" spans="1:8" x14ac:dyDescent="0.25">
      <c r="A124" s="4" t="s">
        <v>22</v>
      </c>
      <c r="B124" s="3" t="s">
        <v>15</v>
      </c>
      <c r="C124" s="4" t="s">
        <v>18</v>
      </c>
      <c r="D124" s="5" t="s">
        <v>40</v>
      </c>
      <c r="E124" s="2">
        <v>93</v>
      </c>
      <c r="F124" s="2">
        <v>184</v>
      </c>
      <c r="G124" s="2">
        <v>61</v>
      </c>
      <c r="H124" s="2">
        <v>27</v>
      </c>
    </row>
    <row r="125" spans="1:8" x14ac:dyDescent="0.25">
      <c r="A125" s="4" t="s">
        <v>24</v>
      </c>
      <c r="B125" s="3" t="s">
        <v>15</v>
      </c>
      <c r="C125" s="4" t="s">
        <v>18</v>
      </c>
      <c r="D125" s="3" t="s">
        <v>39</v>
      </c>
      <c r="E125" s="2">
        <v>115</v>
      </c>
      <c r="F125" s="2">
        <v>173</v>
      </c>
      <c r="G125" s="2">
        <v>66</v>
      </c>
      <c r="H125" s="2">
        <v>84</v>
      </c>
    </row>
    <row r="126" spans="1:8" x14ac:dyDescent="0.25">
      <c r="A126" s="4" t="s">
        <v>7</v>
      </c>
      <c r="B126" s="3" t="s">
        <v>15</v>
      </c>
      <c r="C126" s="4" t="s">
        <v>18</v>
      </c>
      <c r="D126" s="3" t="s">
        <v>38</v>
      </c>
      <c r="E126" s="2">
        <v>76</v>
      </c>
      <c r="F126" s="2">
        <v>20</v>
      </c>
      <c r="G126" s="2">
        <v>68</v>
      </c>
      <c r="H126" s="2">
        <v>119</v>
      </c>
    </row>
    <row r="127" spans="1:8" x14ac:dyDescent="0.25">
      <c r="A127" s="4" t="s">
        <v>24</v>
      </c>
      <c r="B127" s="3" t="s">
        <v>15</v>
      </c>
      <c r="C127" s="4" t="s">
        <v>18</v>
      </c>
      <c r="D127" s="3" t="s">
        <v>28</v>
      </c>
      <c r="E127" s="2">
        <v>194</v>
      </c>
      <c r="F127" s="2">
        <v>93</v>
      </c>
      <c r="G127" s="2">
        <v>33</v>
      </c>
      <c r="H127" s="2">
        <v>35</v>
      </c>
    </row>
    <row r="128" spans="1:8" x14ac:dyDescent="0.25">
      <c r="A128" s="4" t="s">
        <v>22</v>
      </c>
      <c r="B128" s="3" t="s">
        <v>15</v>
      </c>
      <c r="C128" s="4" t="s">
        <v>18</v>
      </c>
      <c r="D128" s="3" t="s">
        <v>27</v>
      </c>
      <c r="E128" s="2">
        <v>46</v>
      </c>
      <c r="F128" s="2">
        <v>161</v>
      </c>
      <c r="G128" s="2">
        <v>19</v>
      </c>
      <c r="H128" s="2">
        <v>139</v>
      </c>
    </row>
    <row r="129" spans="1:8" x14ac:dyDescent="0.25">
      <c r="A129" s="4" t="s">
        <v>24</v>
      </c>
      <c r="B129" s="3" t="s">
        <v>15</v>
      </c>
      <c r="C129" s="4" t="s">
        <v>18</v>
      </c>
      <c r="D129" s="3" t="s">
        <v>26</v>
      </c>
      <c r="E129" s="2">
        <v>57</v>
      </c>
      <c r="F129" s="2">
        <v>134</v>
      </c>
      <c r="G129" s="2">
        <v>100</v>
      </c>
      <c r="H129" s="2">
        <v>92</v>
      </c>
    </row>
    <row r="130" spans="1:8" x14ac:dyDescent="0.25">
      <c r="A130" s="4" t="s">
        <v>7</v>
      </c>
      <c r="B130" s="3" t="s">
        <v>15</v>
      </c>
      <c r="C130" s="4" t="s">
        <v>18</v>
      </c>
      <c r="D130" s="3" t="s">
        <v>25</v>
      </c>
      <c r="E130" s="2">
        <v>100</v>
      </c>
      <c r="F130" s="2">
        <v>188</v>
      </c>
      <c r="G130" s="2">
        <v>42</v>
      </c>
      <c r="H130" s="2">
        <v>103</v>
      </c>
    </row>
    <row r="131" spans="1:8" x14ac:dyDescent="0.25">
      <c r="A131" s="4" t="s">
        <v>24</v>
      </c>
      <c r="B131" s="3" t="s">
        <v>15</v>
      </c>
      <c r="C131" s="4" t="s">
        <v>18</v>
      </c>
      <c r="D131" s="3" t="s">
        <v>23</v>
      </c>
      <c r="E131" s="2">
        <v>30</v>
      </c>
      <c r="F131" s="2">
        <v>88</v>
      </c>
      <c r="G131" s="2">
        <v>94</v>
      </c>
      <c r="H131" s="2">
        <v>117</v>
      </c>
    </row>
    <row r="132" spans="1:8" x14ac:dyDescent="0.25">
      <c r="A132" s="4" t="s">
        <v>22</v>
      </c>
      <c r="B132" s="3" t="s">
        <v>15</v>
      </c>
      <c r="C132" s="4" t="s">
        <v>18</v>
      </c>
      <c r="D132" s="3" t="s">
        <v>21</v>
      </c>
      <c r="E132" s="2">
        <v>103</v>
      </c>
      <c r="F132" s="2">
        <v>124</v>
      </c>
      <c r="G132" s="2">
        <v>98</v>
      </c>
      <c r="H132" s="2">
        <v>91</v>
      </c>
    </row>
    <row r="133" spans="1:8" x14ac:dyDescent="0.25">
      <c r="A133" s="4" t="s">
        <v>24</v>
      </c>
      <c r="B133" s="3" t="s">
        <v>13</v>
      </c>
      <c r="C133" s="4" t="s">
        <v>1</v>
      </c>
      <c r="D133" s="5" t="s">
        <v>37</v>
      </c>
      <c r="E133" s="2">
        <v>66</v>
      </c>
      <c r="F133" s="2">
        <v>142</v>
      </c>
      <c r="G133" s="2">
        <v>82</v>
      </c>
      <c r="H133" s="2">
        <v>86</v>
      </c>
    </row>
    <row r="134" spans="1:8" x14ac:dyDescent="0.25">
      <c r="A134" s="4" t="s">
        <v>7</v>
      </c>
      <c r="B134" s="3" t="s">
        <v>13</v>
      </c>
      <c r="C134" s="4" t="s">
        <v>1</v>
      </c>
      <c r="D134" s="5" t="s">
        <v>36</v>
      </c>
      <c r="E134" s="2">
        <v>14</v>
      </c>
      <c r="F134" s="2">
        <v>67</v>
      </c>
      <c r="G134" s="2">
        <v>100</v>
      </c>
      <c r="H134" s="2">
        <v>82</v>
      </c>
    </row>
    <row r="135" spans="1:8" x14ac:dyDescent="0.25">
      <c r="A135" s="4" t="s">
        <v>24</v>
      </c>
      <c r="B135" s="3" t="s">
        <v>13</v>
      </c>
      <c r="C135" s="4" t="s">
        <v>1</v>
      </c>
      <c r="D135" s="5" t="s">
        <v>35</v>
      </c>
      <c r="E135" s="2">
        <v>94</v>
      </c>
      <c r="F135" s="2">
        <v>36</v>
      </c>
      <c r="G135" s="2">
        <v>54</v>
      </c>
      <c r="H135" s="2">
        <v>22</v>
      </c>
    </row>
    <row r="136" spans="1:8" x14ac:dyDescent="0.25">
      <c r="A136" s="4" t="s">
        <v>22</v>
      </c>
      <c r="B136" s="3" t="s">
        <v>13</v>
      </c>
      <c r="C136" s="4" t="s">
        <v>1</v>
      </c>
      <c r="D136" s="3" t="s">
        <v>34</v>
      </c>
      <c r="E136" s="2">
        <v>73</v>
      </c>
      <c r="F136" s="2">
        <v>175</v>
      </c>
      <c r="G136" s="2">
        <v>84</v>
      </c>
      <c r="H136" s="2">
        <v>133</v>
      </c>
    </row>
    <row r="137" spans="1:8" x14ac:dyDescent="0.25">
      <c r="A137" s="4" t="s">
        <v>24</v>
      </c>
      <c r="B137" s="3" t="s">
        <v>13</v>
      </c>
      <c r="C137" s="4" t="s">
        <v>1</v>
      </c>
      <c r="D137" s="3" t="s">
        <v>33</v>
      </c>
      <c r="E137" s="2">
        <v>17</v>
      </c>
      <c r="F137" s="2">
        <v>82</v>
      </c>
      <c r="G137" s="2">
        <v>16</v>
      </c>
      <c r="H137" s="2">
        <v>122</v>
      </c>
    </row>
    <row r="138" spans="1:8" x14ac:dyDescent="0.25">
      <c r="A138" s="4" t="s">
        <v>7</v>
      </c>
      <c r="B138" s="3" t="s">
        <v>13</v>
      </c>
      <c r="C138" s="4" t="s">
        <v>1</v>
      </c>
      <c r="D138" s="3" t="s">
        <v>32</v>
      </c>
      <c r="E138" s="2">
        <v>16</v>
      </c>
      <c r="F138" s="2">
        <v>185</v>
      </c>
      <c r="G138" s="2">
        <v>83</v>
      </c>
      <c r="H138" s="2">
        <v>44</v>
      </c>
    </row>
    <row r="139" spans="1:8" x14ac:dyDescent="0.25">
      <c r="A139" s="4" t="s">
        <v>30</v>
      </c>
      <c r="B139" s="3" t="s">
        <v>17</v>
      </c>
      <c r="C139" s="4" t="s">
        <v>9</v>
      </c>
      <c r="D139" s="6" t="s">
        <v>31</v>
      </c>
      <c r="E139" s="2">
        <v>105</v>
      </c>
      <c r="F139" s="2">
        <v>157</v>
      </c>
      <c r="G139" s="2">
        <v>32</v>
      </c>
      <c r="H139" s="2">
        <v>91</v>
      </c>
    </row>
    <row r="140" spans="1:8" x14ac:dyDescent="0.25">
      <c r="A140" s="4" t="s">
        <v>30</v>
      </c>
      <c r="B140" s="3" t="s">
        <v>17</v>
      </c>
      <c r="C140" s="4" t="s">
        <v>9</v>
      </c>
      <c r="D140" s="3" t="s">
        <v>29</v>
      </c>
      <c r="E140" s="2">
        <v>131</v>
      </c>
      <c r="F140" s="2">
        <v>29</v>
      </c>
      <c r="G140" s="2">
        <v>38</v>
      </c>
      <c r="H140" s="2">
        <v>123</v>
      </c>
    </row>
    <row r="141" spans="1:8" x14ac:dyDescent="0.25">
      <c r="A141" s="4" t="s">
        <v>24</v>
      </c>
      <c r="B141" s="3" t="s">
        <v>15</v>
      </c>
      <c r="C141" s="4" t="s">
        <v>18</v>
      </c>
      <c r="D141" s="3" t="s">
        <v>28</v>
      </c>
      <c r="E141" s="2">
        <v>30</v>
      </c>
      <c r="F141" s="2">
        <v>191</v>
      </c>
      <c r="G141" s="2">
        <v>64</v>
      </c>
      <c r="H141" s="2">
        <v>98</v>
      </c>
    </row>
    <row r="142" spans="1:8" x14ac:dyDescent="0.25">
      <c r="A142" s="4" t="s">
        <v>22</v>
      </c>
      <c r="B142" s="3" t="s">
        <v>15</v>
      </c>
      <c r="C142" s="4" t="s">
        <v>18</v>
      </c>
      <c r="D142" s="3" t="s">
        <v>27</v>
      </c>
      <c r="E142" s="2">
        <v>47</v>
      </c>
      <c r="F142" s="2">
        <v>20</v>
      </c>
      <c r="G142" s="2">
        <v>79</v>
      </c>
      <c r="H142" s="2">
        <v>115</v>
      </c>
    </row>
    <row r="143" spans="1:8" x14ac:dyDescent="0.25">
      <c r="A143" s="4" t="s">
        <v>24</v>
      </c>
      <c r="B143" s="3" t="s">
        <v>15</v>
      </c>
      <c r="C143" s="4" t="s">
        <v>18</v>
      </c>
      <c r="D143" s="3" t="s">
        <v>26</v>
      </c>
      <c r="E143" s="2">
        <v>188</v>
      </c>
      <c r="F143" s="2">
        <v>102</v>
      </c>
      <c r="G143" s="2">
        <v>98</v>
      </c>
      <c r="H143" s="2">
        <v>147</v>
      </c>
    </row>
    <row r="144" spans="1:8" x14ac:dyDescent="0.25">
      <c r="A144" s="4" t="s">
        <v>7</v>
      </c>
      <c r="B144" s="3" t="s">
        <v>15</v>
      </c>
      <c r="C144" s="4" t="s">
        <v>18</v>
      </c>
      <c r="D144" s="3" t="s">
        <v>25</v>
      </c>
      <c r="E144" s="2">
        <v>93</v>
      </c>
      <c r="F144" s="2">
        <v>182</v>
      </c>
      <c r="G144" s="2">
        <v>49</v>
      </c>
      <c r="H144" s="2">
        <v>85</v>
      </c>
    </row>
    <row r="145" spans="1:8" x14ac:dyDescent="0.25">
      <c r="A145" s="4" t="s">
        <v>24</v>
      </c>
      <c r="B145" s="3" t="s">
        <v>15</v>
      </c>
      <c r="C145" s="4" t="s">
        <v>18</v>
      </c>
      <c r="D145" s="3" t="s">
        <v>23</v>
      </c>
      <c r="E145" s="2">
        <v>139</v>
      </c>
      <c r="F145" s="2">
        <v>51</v>
      </c>
      <c r="G145" s="2">
        <v>40</v>
      </c>
      <c r="H145" s="2">
        <v>30</v>
      </c>
    </row>
    <row r="146" spans="1:8" x14ac:dyDescent="0.25">
      <c r="A146" s="4" t="s">
        <v>22</v>
      </c>
      <c r="B146" s="3" t="s">
        <v>15</v>
      </c>
      <c r="C146" s="4" t="s">
        <v>18</v>
      </c>
      <c r="D146" s="3" t="s">
        <v>21</v>
      </c>
      <c r="E146" s="2">
        <v>107</v>
      </c>
      <c r="F146" s="2">
        <v>54</v>
      </c>
      <c r="G146" s="2">
        <v>72</v>
      </c>
      <c r="H146" s="2">
        <v>144</v>
      </c>
    </row>
    <row r="147" spans="1:8" x14ac:dyDescent="0.25">
      <c r="A147" s="4" t="s">
        <v>5</v>
      </c>
      <c r="B147" s="3" t="s">
        <v>13</v>
      </c>
      <c r="C147" s="4" t="s">
        <v>1</v>
      </c>
      <c r="D147" s="3" t="s">
        <v>6</v>
      </c>
      <c r="E147" s="2">
        <v>72</v>
      </c>
      <c r="F147" s="2">
        <v>183</v>
      </c>
      <c r="G147" s="2">
        <v>45</v>
      </c>
      <c r="H147" s="2">
        <v>34</v>
      </c>
    </row>
    <row r="148" spans="1:8" x14ac:dyDescent="0.25">
      <c r="A148" s="4" t="s">
        <v>5</v>
      </c>
      <c r="B148" s="3" t="s">
        <v>13</v>
      </c>
      <c r="C148" s="4" t="s">
        <v>1</v>
      </c>
      <c r="D148" s="3" t="s">
        <v>4</v>
      </c>
      <c r="E148" s="2">
        <v>140</v>
      </c>
      <c r="F148" s="2">
        <v>173</v>
      </c>
      <c r="G148" s="2">
        <v>54</v>
      </c>
      <c r="H148" s="2">
        <v>135</v>
      </c>
    </row>
    <row r="149" spans="1:8" x14ac:dyDescent="0.25">
      <c r="A149" s="4" t="s">
        <v>3</v>
      </c>
      <c r="B149" s="3" t="s">
        <v>13</v>
      </c>
      <c r="C149" s="4" t="s">
        <v>1</v>
      </c>
      <c r="D149" s="3" t="s">
        <v>0</v>
      </c>
      <c r="E149" s="2">
        <v>187</v>
      </c>
      <c r="F149" s="2">
        <v>89</v>
      </c>
      <c r="G149" s="2">
        <v>22</v>
      </c>
      <c r="H149" s="2">
        <v>139</v>
      </c>
    </row>
    <row r="150" spans="1:8" x14ac:dyDescent="0.25">
      <c r="A150" s="4" t="s">
        <v>7</v>
      </c>
      <c r="B150" s="3" t="s">
        <v>13</v>
      </c>
      <c r="C150" s="4" t="s">
        <v>1</v>
      </c>
      <c r="D150" s="3" t="s">
        <v>20</v>
      </c>
      <c r="E150" s="2">
        <v>98</v>
      </c>
      <c r="F150" s="2">
        <v>56</v>
      </c>
      <c r="G150" s="2">
        <v>100</v>
      </c>
      <c r="H150" s="2">
        <v>134</v>
      </c>
    </row>
    <row r="151" spans="1:8" x14ac:dyDescent="0.25">
      <c r="A151" s="4" t="s">
        <v>7</v>
      </c>
      <c r="B151" s="3" t="s">
        <v>13</v>
      </c>
      <c r="C151" s="4" t="s">
        <v>1</v>
      </c>
      <c r="D151" s="3" t="s">
        <v>19</v>
      </c>
      <c r="E151" s="2">
        <v>114</v>
      </c>
      <c r="F151" s="2">
        <v>110</v>
      </c>
      <c r="G151" s="2">
        <v>72</v>
      </c>
      <c r="H151" s="2">
        <v>55</v>
      </c>
    </row>
    <row r="152" spans="1:8" x14ac:dyDescent="0.25">
      <c r="A152" s="4" t="s">
        <v>5</v>
      </c>
      <c r="B152" s="3" t="s">
        <v>17</v>
      </c>
      <c r="C152" s="4" t="s">
        <v>9</v>
      </c>
      <c r="D152" s="3" t="s">
        <v>11</v>
      </c>
      <c r="E152" s="2">
        <v>183</v>
      </c>
      <c r="F152" s="2">
        <v>91</v>
      </c>
      <c r="G152" s="2">
        <v>85</v>
      </c>
      <c r="H152" s="2">
        <v>75</v>
      </c>
    </row>
    <row r="153" spans="1:8" x14ac:dyDescent="0.25">
      <c r="A153" s="4" t="s">
        <v>5</v>
      </c>
      <c r="B153" s="3" t="s">
        <v>15</v>
      </c>
      <c r="C153" s="4" t="s">
        <v>18</v>
      </c>
      <c r="D153" s="3" t="s">
        <v>8</v>
      </c>
      <c r="E153" s="2">
        <v>172</v>
      </c>
      <c r="F153" s="2">
        <v>79</v>
      </c>
      <c r="G153" s="2">
        <v>99</v>
      </c>
      <c r="H153" s="2">
        <v>42</v>
      </c>
    </row>
    <row r="154" spans="1:8" x14ac:dyDescent="0.25">
      <c r="A154" s="4" t="s">
        <v>3</v>
      </c>
      <c r="B154" s="3" t="s">
        <v>17</v>
      </c>
      <c r="C154" s="4" t="s">
        <v>9</v>
      </c>
      <c r="D154" s="3" t="s">
        <v>16</v>
      </c>
      <c r="E154" s="2">
        <v>187</v>
      </c>
      <c r="F154" s="2">
        <v>45</v>
      </c>
      <c r="G154" s="2">
        <v>84</v>
      </c>
      <c r="H154" s="2">
        <v>22</v>
      </c>
    </row>
    <row r="155" spans="1:8" x14ac:dyDescent="0.25">
      <c r="A155" s="4" t="s">
        <v>7</v>
      </c>
      <c r="B155" s="3" t="s">
        <v>15</v>
      </c>
      <c r="C155" s="4" t="s">
        <v>9</v>
      </c>
      <c r="D155" s="3" t="s">
        <v>14</v>
      </c>
      <c r="E155" s="2">
        <v>11</v>
      </c>
      <c r="F155" s="2">
        <v>19</v>
      </c>
      <c r="G155" s="2">
        <v>42</v>
      </c>
      <c r="H155" s="2">
        <v>27</v>
      </c>
    </row>
    <row r="156" spans="1:8" x14ac:dyDescent="0.25">
      <c r="A156" s="4" t="s">
        <v>7</v>
      </c>
      <c r="B156" s="3" t="s">
        <v>13</v>
      </c>
      <c r="C156" s="4" t="s">
        <v>1</v>
      </c>
      <c r="D156" s="5" t="s">
        <v>12</v>
      </c>
      <c r="E156" s="2">
        <v>187</v>
      </c>
      <c r="F156" s="2">
        <v>13</v>
      </c>
      <c r="G156" s="2">
        <v>23</v>
      </c>
      <c r="H156" s="2">
        <v>58</v>
      </c>
    </row>
    <row r="157" spans="1:8" x14ac:dyDescent="0.25">
      <c r="A157" s="4" t="s">
        <v>5</v>
      </c>
      <c r="B157" s="3" t="s">
        <v>10</v>
      </c>
      <c r="C157" s="4" t="s">
        <v>9</v>
      </c>
      <c r="D157" s="3" t="s">
        <v>11</v>
      </c>
      <c r="E157" s="2">
        <v>183</v>
      </c>
      <c r="F157" s="2">
        <v>91</v>
      </c>
      <c r="G157" s="2">
        <v>85</v>
      </c>
      <c r="H157" s="2">
        <v>75</v>
      </c>
    </row>
    <row r="158" spans="1:8" x14ac:dyDescent="0.25">
      <c r="A158" s="4" t="s">
        <v>5</v>
      </c>
      <c r="B158" s="3" t="s">
        <v>10</v>
      </c>
      <c r="C158" s="4" t="s">
        <v>9</v>
      </c>
      <c r="D158" s="3" t="s">
        <v>8</v>
      </c>
      <c r="E158" s="2">
        <v>172</v>
      </c>
      <c r="F158" s="2">
        <v>79</v>
      </c>
      <c r="G158" s="2">
        <v>99</v>
      </c>
      <c r="H158" s="2">
        <v>42</v>
      </c>
    </row>
    <row r="159" spans="1:8" x14ac:dyDescent="0.25">
      <c r="A159" s="4" t="s">
        <v>7</v>
      </c>
      <c r="B159" s="4" t="s">
        <v>2</v>
      </c>
      <c r="C159" s="4" t="s">
        <v>1</v>
      </c>
      <c r="D159" s="3" t="s">
        <v>6</v>
      </c>
      <c r="E159" s="2">
        <v>72</v>
      </c>
      <c r="F159" s="2">
        <v>183</v>
      </c>
      <c r="G159" s="2">
        <v>45</v>
      </c>
      <c r="H159" s="2">
        <v>34</v>
      </c>
    </row>
    <row r="160" spans="1:8" x14ac:dyDescent="0.25">
      <c r="A160" s="4" t="s">
        <v>5</v>
      </c>
      <c r="B160" s="4" t="s">
        <v>2</v>
      </c>
      <c r="C160" s="4" t="s">
        <v>1</v>
      </c>
      <c r="D160" s="3" t="s">
        <v>4</v>
      </c>
      <c r="E160" s="2">
        <v>140</v>
      </c>
      <c r="F160" s="2">
        <v>173</v>
      </c>
      <c r="G160" s="2">
        <v>54</v>
      </c>
      <c r="H160" s="2">
        <v>135</v>
      </c>
    </row>
    <row r="161" spans="1:8" x14ac:dyDescent="0.25">
      <c r="A161" s="4" t="s">
        <v>3</v>
      </c>
      <c r="B161" s="4" t="s">
        <v>2</v>
      </c>
      <c r="C161" s="4" t="s">
        <v>1</v>
      </c>
      <c r="D161" s="3" t="s">
        <v>0</v>
      </c>
      <c r="E161" s="2">
        <v>187</v>
      </c>
      <c r="F161" s="2">
        <v>89</v>
      </c>
      <c r="G161" s="2">
        <v>22</v>
      </c>
      <c r="H161" s="2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00"/>
  <sheetViews>
    <sheetView zoomScale="120" zoomScaleNormal="120" workbookViewId="0">
      <selection activeCell="B2" sqref="B2"/>
    </sheetView>
  </sheetViews>
  <sheetFormatPr defaultRowHeight="15" x14ac:dyDescent="0.25"/>
  <cols>
    <col min="1" max="1" width="11.7109375" bestFit="1" customWidth="1"/>
    <col min="2" max="2" width="21.140625" bestFit="1" customWidth="1"/>
    <col min="3" max="3" width="14.85546875" bestFit="1" customWidth="1"/>
    <col min="4" max="4" width="10.7109375" customWidth="1"/>
    <col min="5" max="5" width="11.7109375" customWidth="1"/>
    <col min="8" max="8" width="64" bestFit="1" customWidth="1"/>
  </cols>
  <sheetData>
    <row r="1" spans="1:8" ht="15.75" thickBot="1" x14ac:dyDescent="0.3">
      <c r="A1" s="52" t="s">
        <v>305</v>
      </c>
      <c r="B1" s="52" t="s">
        <v>304</v>
      </c>
      <c r="C1" s="52" t="s">
        <v>303</v>
      </c>
      <c r="D1" s="52" t="s">
        <v>222</v>
      </c>
      <c r="E1" s="52" t="s">
        <v>302</v>
      </c>
      <c r="H1" s="51" t="s">
        <v>301</v>
      </c>
    </row>
    <row r="2" spans="1:8" x14ac:dyDescent="0.25">
      <c r="A2" s="4">
        <v>33650120</v>
      </c>
      <c r="B2" s="4">
        <f>VLOOKUP($A2,[1]Data1!$A$1:$AB$100,MATCH('Assignment (3)'!B$1,[1]Data1!$A$1:$AB$1,0),0)</f>
        <v>8834610399</v>
      </c>
      <c r="C2" s="4" t="str">
        <f>VLOOKUP($A2,[1]Data1!$A$1:$AB$100,MATCH('Assignment (3)'!C$1,[1]Data1!$A$1:$AB$1,0),0)</f>
        <v>104-100553469</v>
      </c>
      <c r="D2" s="4">
        <f>VLOOKUP($A2,[1]Data1!$A$1:$AB$100,MATCH('Assignment (3)'!D$1,[1]Data1!$A$1:$AB$1,0),0)</f>
        <v>84340</v>
      </c>
      <c r="E2" s="4">
        <f>VLOOKUP($A2,[1]Data1!$A$1:$AB$100,MATCH('Assignment (3)'!E$1,[1]Data1!$A$1:$AB$1,0),0)</f>
        <v>92774</v>
      </c>
    </row>
    <row r="3" spans="1:8" x14ac:dyDescent="0.25">
      <c r="A3" s="4">
        <v>123959583</v>
      </c>
      <c r="B3" s="4">
        <f>VLOOKUP($A3,[1]Data1!$A$1:$AB$100,MATCH('Assignment (3)'!B$1,[1]Data1!$A$1:$AB$1,0),0)</f>
        <v>2012807905</v>
      </c>
      <c r="C3" s="4">
        <f>VLOOKUP($A3,[1]Data1!$A$1:$AB$100,MATCH('Assignment (3)'!C$1,[1]Data1!$A$1:$AB$1,0),0)</f>
        <v>1098275974</v>
      </c>
      <c r="D3" s="4">
        <f>VLOOKUP($A3,[1]Data1!$A$1:$AB$100,MATCH('Assignment (3)'!D$1,[1]Data1!$A$1:$AB$1,0),0)</f>
        <v>71974</v>
      </c>
      <c r="E3" s="4">
        <f>VLOOKUP($A3,[1]Data1!$A$1:$AB$100,MATCH('Assignment (3)'!E$1,[1]Data1!$A$1:$AB$1,0),0)</f>
        <v>79171.399999999994</v>
      </c>
    </row>
    <row r="4" spans="1:8" x14ac:dyDescent="0.25">
      <c r="A4" s="4">
        <v>123959586</v>
      </c>
      <c r="B4" s="4">
        <f>VLOOKUP($A4,[1]Data1!$A$1:$AB$100,MATCH('Assignment (3)'!B$1,[1]Data1!$A$1:$AB$1,0),0)</f>
        <v>3048886107</v>
      </c>
      <c r="C4" s="4">
        <f>VLOOKUP($A4,[1]Data1!$A$1:$AB$100,MATCH('Assignment (3)'!C$1,[1]Data1!$A$1:$AB$1,0),0)</f>
        <v>1098266379</v>
      </c>
      <c r="D4" s="4">
        <f>VLOOKUP($A4,[1]Data1!$A$1:$AB$100,MATCH('Assignment (3)'!D$1,[1]Data1!$A$1:$AB$1,0),0)</f>
        <v>33015</v>
      </c>
      <c r="E4" s="4">
        <f>VLOOKUP($A4,[1]Data1!$A$1:$AB$100,MATCH('Assignment (3)'!E$1,[1]Data1!$A$1:$AB$1,0),0)</f>
        <v>36316.5</v>
      </c>
    </row>
    <row r="5" spans="1:8" x14ac:dyDescent="0.25">
      <c r="A5" s="4">
        <v>123959590</v>
      </c>
      <c r="B5" s="4">
        <f>VLOOKUP($A5,[1]Data1!$A$1:$AB$100,MATCH('Assignment (3)'!B$1,[1]Data1!$A$1:$AB$1,0),0)</f>
        <v>6475656325</v>
      </c>
      <c r="C5" s="4">
        <f>VLOOKUP($A5,[1]Data1!$A$1:$AB$100,MATCH('Assignment (3)'!C$1,[1]Data1!$A$1:$AB$1,0),0)</f>
        <v>1098273293</v>
      </c>
      <c r="D5" s="4">
        <f>VLOOKUP($A5,[1]Data1!$A$1:$AB$100,MATCH('Assignment (3)'!D$1,[1]Data1!$A$1:$AB$1,0),0)</f>
        <v>41908</v>
      </c>
      <c r="E5" s="4">
        <f>VLOOKUP($A5,[1]Data1!$A$1:$AB$100,MATCH('Assignment (3)'!E$1,[1]Data1!$A$1:$AB$1,0),0)</f>
        <v>46098.8</v>
      </c>
    </row>
    <row r="6" spans="1:8" x14ac:dyDescent="0.25">
      <c r="A6" s="4">
        <v>123959593</v>
      </c>
      <c r="B6" s="4">
        <f>VLOOKUP($A6,[1]Data1!$A$1:$AB$100,MATCH('Assignment (3)'!B$1,[1]Data1!$A$1:$AB$1,0),0)</f>
        <v>7876637952</v>
      </c>
      <c r="C6" s="4">
        <f>VLOOKUP($A6,[1]Data1!$A$1:$AB$100,MATCH('Assignment (3)'!C$1,[1]Data1!$A$1:$AB$1,0),0)</f>
        <v>1098273295</v>
      </c>
      <c r="D6" s="4">
        <f>VLOOKUP($A6,[1]Data1!$A$1:$AB$100,MATCH('Assignment (3)'!D$1,[1]Data1!$A$1:$AB$1,0),0)</f>
        <v>35628</v>
      </c>
      <c r="E6" s="4">
        <f>VLOOKUP($A6,[1]Data1!$A$1:$AB$100,MATCH('Assignment (3)'!E$1,[1]Data1!$A$1:$AB$1,0),0)</f>
        <v>39190.800000000003</v>
      </c>
    </row>
    <row r="7" spans="1:8" x14ac:dyDescent="0.25">
      <c r="A7" s="4">
        <v>123959597</v>
      </c>
      <c r="B7" s="4">
        <f>VLOOKUP($A7,[1]Data1!$A$1:$AB$100,MATCH('Assignment (3)'!B$1,[1]Data1!$A$1:$AB$1,0),0)</f>
        <v>5635055178</v>
      </c>
      <c r="C7" s="4">
        <f>VLOOKUP($A7,[1]Data1!$A$1:$AB$100,MATCH('Assignment (3)'!C$1,[1]Data1!$A$1:$AB$1,0),0)</f>
        <v>1098273292</v>
      </c>
      <c r="D7" s="4">
        <f>VLOOKUP($A7,[1]Data1!$A$1:$AB$100,MATCH('Assignment (3)'!D$1,[1]Data1!$A$1:$AB$1,0),0)</f>
        <v>85864</v>
      </c>
      <c r="E7" s="4">
        <f>VLOOKUP($A7,[1]Data1!$A$1:$AB$100,MATCH('Assignment (3)'!E$1,[1]Data1!$A$1:$AB$1,0),0)</f>
        <v>94450.4</v>
      </c>
    </row>
    <row r="8" spans="1:8" x14ac:dyDescent="0.25">
      <c r="A8" s="4">
        <v>123959598</v>
      </c>
      <c r="B8" s="4">
        <f>VLOOKUP($A8,[1]Data1!$A$1:$AB$100,MATCH('Assignment (3)'!B$1,[1]Data1!$A$1:$AB$1,0),0)</f>
        <v>6963819882</v>
      </c>
      <c r="C8" s="4">
        <f>VLOOKUP($A8,[1]Data1!$A$1:$AB$100,MATCH('Assignment (3)'!C$1,[1]Data1!$A$1:$AB$1,0),0)</f>
        <v>1098275980</v>
      </c>
      <c r="D8" s="4">
        <f>VLOOKUP($A8,[1]Data1!$A$1:$AB$100,MATCH('Assignment (3)'!D$1,[1]Data1!$A$1:$AB$1,0),0)</f>
        <v>76615</v>
      </c>
      <c r="E8" s="4">
        <f>VLOOKUP($A8,[1]Data1!$A$1:$AB$100,MATCH('Assignment (3)'!E$1,[1]Data1!$A$1:$AB$1,0),0)</f>
        <v>84276.5</v>
      </c>
    </row>
    <row r="9" spans="1:8" x14ac:dyDescent="0.25">
      <c r="A9" s="4">
        <v>123959599</v>
      </c>
      <c r="B9" s="4">
        <f>VLOOKUP($A9,[1]Data1!$A$1:$AB$100,MATCH('Assignment (3)'!B$1,[1]Data1!$A$1:$AB$1,0),0)</f>
        <v>6474042661</v>
      </c>
      <c r="C9" s="4">
        <f>VLOOKUP($A9,[1]Data1!$A$1:$AB$100,MATCH('Assignment (3)'!C$1,[1]Data1!$A$1:$AB$1,0),0)</f>
        <v>1098273291</v>
      </c>
      <c r="D9" s="4">
        <f>VLOOKUP($A9,[1]Data1!$A$1:$AB$100,MATCH('Assignment (3)'!D$1,[1]Data1!$A$1:$AB$1,0),0)</f>
        <v>36648</v>
      </c>
      <c r="E9" s="4">
        <f>VLOOKUP($A9,[1]Data1!$A$1:$AB$100,MATCH('Assignment (3)'!E$1,[1]Data1!$A$1:$AB$1,0),0)</f>
        <v>40312.800000000003</v>
      </c>
    </row>
    <row r="10" spans="1:8" x14ac:dyDescent="0.25">
      <c r="A10" s="4">
        <v>123959601</v>
      </c>
      <c r="B10" s="4">
        <f>VLOOKUP($A10,[1]Data1!$A$1:$AB$100,MATCH('Assignment (3)'!B$1,[1]Data1!$A$1:$AB$1,0),0)</f>
        <v>7476161828</v>
      </c>
      <c r="C10" s="4">
        <f>VLOOKUP($A10,[1]Data1!$A$1:$AB$100,MATCH('Assignment (3)'!C$1,[1]Data1!$A$1:$AB$1,0),0)</f>
        <v>1098273300</v>
      </c>
      <c r="D10" s="4">
        <f>VLOOKUP($A10,[1]Data1!$A$1:$AB$100,MATCH('Assignment (3)'!D$1,[1]Data1!$A$1:$AB$1,0),0)</f>
        <v>78686</v>
      </c>
      <c r="E10" s="4">
        <f>VLOOKUP($A10,[1]Data1!$A$1:$AB$100,MATCH('Assignment (3)'!E$1,[1]Data1!$A$1:$AB$1,0),0)</f>
        <v>86554.6</v>
      </c>
    </row>
    <row r="11" spans="1:8" x14ac:dyDescent="0.25">
      <c r="A11" s="4">
        <v>123959602</v>
      </c>
      <c r="B11" s="4">
        <f>VLOOKUP($A11,[1]Data1!$A$1:$AB$100,MATCH('Assignment (3)'!B$1,[1]Data1!$A$1:$AB$1,0),0)</f>
        <v>6328290359</v>
      </c>
      <c r="C11" s="4">
        <f>VLOOKUP($A11,[1]Data1!$A$1:$AB$100,MATCH('Assignment (3)'!C$1,[1]Data1!$A$1:$AB$1,0),0)</f>
        <v>1098273297</v>
      </c>
      <c r="D11" s="4">
        <f>VLOOKUP($A11,[1]Data1!$A$1:$AB$100,MATCH('Assignment (3)'!D$1,[1]Data1!$A$1:$AB$1,0),0)</f>
        <v>32385</v>
      </c>
      <c r="E11" s="4">
        <f>VLOOKUP($A11,[1]Data1!$A$1:$AB$100,MATCH('Assignment (3)'!E$1,[1]Data1!$A$1:$AB$1,0),0)</f>
        <v>35623.5</v>
      </c>
    </row>
    <row r="12" spans="1:8" x14ac:dyDescent="0.25">
      <c r="A12" s="4">
        <v>123959603</v>
      </c>
      <c r="B12" s="4">
        <f>VLOOKUP($A12,[1]Data1!$A$1:$AB$100,MATCH('Assignment (3)'!B$1,[1]Data1!$A$1:$AB$1,0),0)</f>
        <v>8753319098</v>
      </c>
      <c r="C12" s="4">
        <f>VLOOKUP($A12,[1]Data1!$A$1:$AB$100,MATCH('Assignment (3)'!C$1,[1]Data1!$A$1:$AB$1,0),0)</f>
        <v>1098275983</v>
      </c>
      <c r="D12" s="4">
        <f>VLOOKUP($A12,[1]Data1!$A$1:$AB$100,MATCH('Assignment (3)'!D$1,[1]Data1!$A$1:$AB$1,0),0)</f>
        <v>32075</v>
      </c>
      <c r="E12" s="4">
        <f>VLOOKUP($A12,[1]Data1!$A$1:$AB$100,MATCH('Assignment (3)'!E$1,[1]Data1!$A$1:$AB$1,0),0)</f>
        <v>35282.5</v>
      </c>
    </row>
    <row r="13" spans="1:8" x14ac:dyDescent="0.25">
      <c r="A13" s="4">
        <v>123959604</v>
      </c>
      <c r="B13" s="4">
        <f>VLOOKUP($A13,[1]Data1!$A$1:$AB$100,MATCH('Assignment (3)'!B$1,[1]Data1!$A$1:$AB$1,0),0)</f>
        <v>1121139599</v>
      </c>
      <c r="C13" s="4">
        <f>VLOOKUP($A13,[1]Data1!$A$1:$AB$100,MATCH('Assignment (3)'!C$1,[1]Data1!$A$1:$AB$1,0),0)</f>
        <v>1098273299</v>
      </c>
      <c r="D13" s="4">
        <f>VLOOKUP($A13,[1]Data1!$A$1:$AB$100,MATCH('Assignment (3)'!D$1,[1]Data1!$A$1:$AB$1,0),0)</f>
        <v>75133</v>
      </c>
      <c r="E13" s="4">
        <f>VLOOKUP($A13,[1]Data1!$A$1:$AB$100,MATCH('Assignment (3)'!E$1,[1]Data1!$A$1:$AB$1,0),0)</f>
        <v>82646.3</v>
      </c>
    </row>
    <row r="14" spans="1:8" x14ac:dyDescent="0.25">
      <c r="A14" s="4">
        <v>123959608</v>
      </c>
      <c r="B14" s="4">
        <f>VLOOKUP($A14,[1]Data1!$A$1:$AB$100,MATCH('Assignment (3)'!B$1,[1]Data1!$A$1:$AB$1,0),0)</f>
        <v>6872562877</v>
      </c>
      <c r="C14" s="4">
        <f>VLOOKUP($A14,[1]Data1!$A$1:$AB$100,MATCH('Assignment (3)'!C$1,[1]Data1!$A$1:$AB$1,0),0)</f>
        <v>1098275987</v>
      </c>
      <c r="D14" s="4">
        <f>VLOOKUP($A14,[1]Data1!$A$1:$AB$100,MATCH('Assignment (3)'!D$1,[1]Data1!$A$1:$AB$1,0),0)</f>
        <v>63026</v>
      </c>
      <c r="E14" s="4">
        <f>VLOOKUP($A14,[1]Data1!$A$1:$AB$100,MATCH('Assignment (3)'!E$1,[1]Data1!$A$1:$AB$1,0),0)</f>
        <v>69328.600000000006</v>
      </c>
    </row>
    <row r="15" spans="1:8" x14ac:dyDescent="0.25">
      <c r="A15" s="4">
        <v>123959611</v>
      </c>
      <c r="B15" s="4">
        <f>VLOOKUP($A15,[1]Data1!$A$1:$AB$100,MATCH('Assignment (3)'!B$1,[1]Data1!$A$1:$AB$1,0),0)</f>
        <v>2907029929</v>
      </c>
      <c r="C15" s="4">
        <f>VLOOKUP($A15,[1]Data1!$A$1:$AB$100,MATCH('Assignment (3)'!C$1,[1]Data1!$A$1:$AB$1,0),0)</f>
        <v>1098266383</v>
      </c>
      <c r="D15" s="4">
        <f>VLOOKUP($A15,[1]Data1!$A$1:$AB$100,MATCH('Assignment (3)'!D$1,[1]Data1!$A$1:$AB$1,0),0)</f>
        <v>81801</v>
      </c>
      <c r="E15" s="4">
        <f>VLOOKUP($A15,[1]Data1!$A$1:$AB$100,MATCH('Assignment (3)'!E$1,[1]Data1!$A$1:$AB$1,0),0)</f>
        <v>89981.1</v>
      </c>
    </row>
    <row r="16" spans="1:8" x14ac:dyDescent="0.25">
      <c r="A16" s="4">
        <v>123959613</v>
      </c>
      <c r="B16" s="4">
        <f>VLOOKUP($A16,[1]Data1!$A$1:$AB$100,MATCH('Assignment (3)'!B$1,[1]Data1!$A$1:$AB$1,0),0)</f>
        <v>6155855726</v>
      </c>
      <c r="C16" s="4">
        <f>VLOOKUP($A16,[1]Data1!$A$1:$AB$100,MATCH('Assignment (3)'!C$1,[1]Data1!$A$1:$AB$1,0),0)</f>
        <v>1098273296</v>
      </c>
      <c r="D16" s="4">
        <f>VLOOKUP($A16,[1]Data1!$A$1:$AB$100,MATCH('Assignment (3)'!D$1,[1]Data1!$A$1:$AB$1,0),0)</f>
        <v>43444</v>
      </c>
      <c r="E16" s="4">
        <f>VLOOKUP($A16,[1]Data1!$A$1:$AB$100,MATCH('Assignment (3)'!E$1,[1]Data1!$A$1:$AB$1,0),0)</f>
        <v>47788.4</v>
      </c>
    </row>
    <row r="17" spans="1:5" x14ac:dyDescent="0.25">
      <c r="A17" s="4">
        <v>123959616</v>
      </c>
      <c r="B17" s="4">
        <f>VLOOKUP($A17,[1]Data1!$A$1:$AB$100,MATCH('Assignment (3)'!B$1,[1]Data1!$A$1:$AB$1,0),0)</f>
        <v>4287669901</v>
      </c>
      <c r="C17" s="4">
        <f>VLOOKUP($A17,[1]Data1!$A$1:$AB$100,MATCH('Assignment (3)'!C$1,[1]Data1!$A$1:$AB$1,0),0)</f>
        <v>1098273304</v>
      </c>
      <c r="D17" s="4">
        <f>VLOOKUP($A17,[1]Data1!$A$1:$AB$100,MATCH('Assignment (3)'!D$1,[1]Data1!$A$1:$AB$1,0),0)</f>
        <v>60760</v>
      </c>
      <c r="E17" s="4">
        <f>VLOOKUP($A17,[1]Data1!$A$1:$AB$100,MATCH('Assignment (3)'!E$1,[1]Data1!$A$1:$AB$1,0),0)</f>
        <v>66836</v>
      </c>
    </row>
    <row r="18" spans="1:5" x14ac:dyDescent="0.25">
      <c r="A18" s="4">
        <v>123959617</v>
      </c>
      <c r="B18" s="4">
        <f>VLOOKUP($A18,[1]Data1!$A$1:$AB$100,MATCH('Assignment (3)'!B$1,[1]Data1!$A$1:$AB$1,0),0)</f>
        <v>3115220880</v>
      </c>
      <c r="C18" s="4">
        <f>VLOOKUP($A18,[1]Data1!$A$1:$AB$100,MATCH('Assignment (3)'!C$1,[1]Data1!$A$1:$AB$1,0),0)</f>
        <v>1098275988</v>
      </c>
      <c r="D18" s="4">
        <f>VLOOKUP($A18,[1]Data1!$A$1:$AB$100,MATCH('Assignment (3)'!D$1,[1]Data1!$A$1:$AB$1,0),0)</f>
        <v>39303</v>
      </c>
      <c r="E18" s="4">
        <f>VLOOKUP($A18,[1]Data1!$A$1:$AB$100,MATCH('Assignment (3)'!E$1,[1]Data1!$A$1:$AB$1,0),0)</f>
        <v>43233.3</v>
      </c>
    </row>
    <row r="19" spans="1:5" x14ac:dyDescent="0.25">
      <c r="A19" s="4">
        <v>123959618</v>
      </c>
      <c r="B19" s="4">
        <f>VLOOKUP($A19,[1]Data1!$A$1:$AB$100,MATCH('Assignment (3)'!B$1,[1]Data1!$A$1:$AB$1,0),0)</f>
        <v>9193798198</v>
      </c>
      <c r="C19" s="4">
        <f>VLOOKUP($A19,[1]Data1!$A$1:$AB$100,MATCH('Assignment (3)'!C$1,[1]Data1!$A$1:$AB$1,0),0)</f>
        <v>1098275985</v>
      </c>
      <c r="D19" s="4">
        <f>VLOOKUP($A19,[1]Data1!$A$1:$AB$100,MATCH('Assignment (3)'!D$1,[1]Data1!$A$1:$AB$1,0),0)</f>
        <v>58062</v>
      </c>
      <c r="E19" s="4">
        <f>VLOOKUP($A19,[1]Data1!$A$1:$AB$100,MATCH('Assignment (3)'!E$1,[1]Data1!$A$1:$AB$1,0),0)</f>
        <v>63868.2</v>
      </c>
    </row>
    <row r="20" spans="1:5" x14ac:dyDescent="0.25">
      <c r="A20" s="4">
        <v>123959620</v>
      </c>
      <c r="B20" s="4">
        <f>VLOOKUP($A20,[1]Data1!$A$1:$AB$100,MATCH('Assignment (3)'!B$1,[1]Data1!$A$1:$AB$1,0),0)</f>
        <v>7824359555</v>
      </c>
      <c r="C20" s="4">
        <f>VLOOKUP($A20,[1]Data1!$A$1:$AB$100,MATCH('Assignment (3)'!C$1,[1]Data1!$A$1:$AB$1,0),0)</f>
        <v>1098275984</v>
      </c>
      <c r="D20" s="4">
        <f>VLOOKUP($A20,[1]Data1!$A$1:$AB$100,MATCH('Assignment (3)'!D$1,[1]Data1!$A$1:$AB$1,0),0)</f>
        <v>43332</v>
      </c>
      <c r="E20" s="4">
        <f>VLOOKUP($A20,[1]Data1!$A$1:$AB$100,MATCH('Assignment (3)'!E$1,[1]Data1!$A$1:$AB$1,0),0)</f>
        <v>47665.2</v>
      </c>
    </row>
    <row r="21" spans="1:5" x14ac:dyDescent="0.25">
      <c r="A21" s="4">
        <v>123959622</v>
      </c>
      <c r="B21" s="4">
        <f>VLOOKUP($A21,[1]Data1!$A$1:$AB$100,MATCH('Assignment (3)'!B$1,[1]Data1!$A$1:$AB$1,0),0)</f>
        <v>4936509131</v>
      </c>
      <c r="C21" s="4">
        <f>VLOOKUP($A21,[1]Data1!$A$1:$AB$100,MATCH('Assignment (3)'!C$1,[1]Data1!$A$1:$AB$1,0),0)</f>
        <v>1098275119</v>
      </c>
      <c r="D21" s="4">
        <f>VLOOKUP($A21,[1]Data1!$A$1:$AB$100,MATCH('Assignment (3)'!D$1,[1]Data1!$A$1:$AB$1,0),0)</f>
        <v>67193</v>
      </c>
      <c r="E21" s="4">
        <f>VLOOKUP($A21,[1]Data1!$A$1:$AB$100,MATCH('Assignment (3)'!E$1,[1]Data1!$A$1:$AB$1,0),0)</f>
        <v>73912.3</v>
      </c>
    </row>
    <row r="22" spans="1:5" x14ac:dyDescent="0.25">
      <c r="A22" s="4">
        <v>123959624</v>
      </c>
      <c r="B22" s="4">
        <f>VLOOKUP($A22,[1]Data1!$A$1:$AB$100,MATCH('Assignment (3)'!B$1,[1]Data1!$A$1:$AB$1,0),0)</f>
        <v>4695362351</v>
      </c>
      <c r="C22" s="4">
        <f>VLOOKUP($A22,[1]Data1!$A$1:$AB$100,MATCH('Assignment (3)'!C$1,[1]Data1!$A$1:$AB$1,0),0)</f>
        <v>1098275118</v>
      </c>
      <c r="D22" s="4">
        <f>VLOOKUP($A22,[1]Data1!$A$1:$AB$100,MATCH('Assignment (3)'!D$1,[1]Data1!$A$1:$AB$1,0),0)</f>
        <v>57571</v>
      </c>
      <c r="E22" s="4">
        <f>VLOOKUP($A22,[1]Data1!$A$1:$AB$100,MATCH('Assignment (3)'!E$1,[1]Data1!$A$1:$AB$1,0),0)</f>
        <v>63328.1</v>
      </c>
    </row>
    <row r="23" spans="1:5" x14ac:dyDescent="0.25">
      <c r="A23" s="4">
        <v>103959341</v>
      </c>
      <c r="B23" s="4">
        <f>VLOOKUP($A23,[1]Data1!$A$1:$AB$100,MATCH('Assignment (3)'!B$1,[1]Data1!$A$1:$AB$1,0),0)</f>
        <v>4217217219</v>
      </c>
      <c r="C23" s="4">
        <f>VLOOKUP($A23,[1]Data1!$A$1:$AB$100,MATCH('Assignment (3)'!C$1,[1]Data1!$A$1:$AB$1,0),0)</f>
        <v>1021689185</v>
      </c>
      <c r="D23" s="4">
        <f>VLOOKUP($A23,[1]Data1!$A$1:$AB$100,MATCH('Assignment (3)'!D$1,[1]Data1!$A$1:$AB$1,0),0)</f>
        <v>21909</v>
      </c>
      <c r="E23" s="4">
        <f>VLOOKUP($A23,[1]Data1!$A$1:$AB$100,MATCH('Assignment (3)'!E$1,[1]Data1!$A$1:$AB$1,0),0)</f>
        <v>24099.9</v>
      </c>
    </row>
    <row r="24" spans="1:5" x14ac:dyDescent="0.25">
      <c r="A24" s="4">
        <v>103959462</v>
      </c>
      <c r="B24" s="4">
        <f>VLOOKUP($A24,[1]Data1!$A$1:$AB$100,MATCH('Assignment (3)'!B$1,[1]Data1!$A$1:$AB$1,0),0)</f>
        <v>1540408727</v>
      </c>
      <c r="C24" s="4">
        <f>VLOOKUP($A24,[1]Data1!$A$1:$AB$100,MATCH('Assignment (3)'!C$1,[1]Data1!$A$1:$AB$1,0),0)</f>
        <v>1021688938</v>
      </c>
      <c r="D24" s="4">
        <f>VLOOKUP($A24,[1]Data1!$A$1:$AB$100,MATCH('Assignment (3)'!D$1,[1]Data1!$A$1:$AB$1,0),0)</f>
        <v>72062</v>
      </c>
      <c r="E24" s="4">
        <f>VLOOKUP($A24,[1]Data1!$A$1:$AB$100,MATCH('Assignment (3)'!E$1,[1]Data1!$A$1:$AB$1,0),0)</f>
        <v>79268.2</v>
      </c>
    </row>
    <row r="25" spans="1:5" x14ac:dyDescent="0.25">
      <c r="A25" s="4">
        <v>118664052</v>
      </c>
      <c r="B25" s="4">
        <f>VLOOKUP($A25,[1]Data1!$A$1:$AB$100,MATCH('Assignment (3)'!B$1,[1]Data1!$A$1:$AB$1,0),0)</f>
        <v>6942291617</v>
      </c>
      <c r="C25" s="4">
        <f>VLOOKUP($A25,[1]Data1!$A$1:$AB$100,MATCH('Assignment (3)'!C$1,[1]Data1!$A$1:$AB$1,0),0)</f>
        <v>1050363146</v>
      </c>
      <c r="D25" s="4">
        <f>VLOOKUP($A25,[1]Data1!$A$1:$AB$100,MATCH('Assignment (3)'!D$1,[1]Data1!$A$1:$AB$1,0),0)</f>
        <v>30354</v>
      </c>
      <c r="E25" s="4">
        <f>VLOOKUP($A25,[1]Data1!$A$1:$AB$100,MATCH('Assignment (3)'!E$1,[1]Data1!$A$1:$AB$1,0),0)</f>
        <v>33389.4</v>
      </c>
    </row>
    <row r="26" spans="1:5" x14ac:dyDescent="0.25">
      <c r="A26" s="4">
        <v>123959490</v>
      </c>
      <c r="B26" s="4">
        <f>VLOOKUP($A26,[1]Data1!$A$1:$AB$100,MATCH('Assignment (3)'!B$1,[1]Data1!$A$1:$AB$1,0),0)</f>
        <v>8211485862</v>
      </c>
      <c r="C26" s="4">
        <f>VLOOKUP($A26,[1]Data1!$A$1:$AB$100,MATCH('Assignment (3)'!C$1,[1]Data1!$A$1:$AB$1,0),0)</f>
        <v>1098275085</v>
      </c>
      <c r="D26" s="4">
        <f>VLOOKUP($A26,[1]Data1!$A$1:$AB$100,MATCH('Assignment (3)'!D$1,[1]Data1!$A$1:$AB$1,0),0)</f>
        <v>89692</v>
      </c>
      <c r="E26" s="4">
        <f>VLOOKUP($A26,[1]Data1!$A$1:$AB$100,MATCH('Assignment (3)'!E$1,[1]Data1!$A$1:$AB$1,0),0)</f>
        <v>98661.2</v>
      </c>
    </row>
    <row r="27" spans="1:5" x14ac:dyDescent="0.25">
      <c r="A27" s="4">
        <v>123959491</v>
      </c>
      <c r="B27" s="4">
        <f>VLOOKUP($A27,[1]Data1!$A$1:$AB$100,MATCH('Assignment (3)'!B$1,[1]Data1!$A$1:$AB$1,0),0)</f>
        <v>1150517954</v>
      </c>
      <c r="C27" s="4">
        <f>VLOOKUP($A27,[1]Data1!$A$1:$AB$100,MATCH('Assignment (3)'!C$1,[1]Data1!$A$1:$AB$1,0),0)</f>
        <v>1098273268</v>
      </c>
      <c r="D27" s="4">
        <f>VLOOKUP($A27,[1]Data1!$A$1:$AB$100,MATCH('Assignment (3)'!D$1,[1]Data1!$A$1:$AB$1,0),0)</f>
        <v>35629</v>
      </c>
      <c r="E27" s="4">
        <f>VLOOKUP($A27,[1]Data1!$A$1:$AB$100,MATCH('Assignment (3)'!E$1,[1]Data1!$A$1:$AB$1,0),0)</f>
        <v>39191.9</v>
      </c>
    </row>
    <row r="28" spans="1:5" x14ac:dyDescent="0.25">
      <c r="A28" s="4">
        <v>123959492</v>
      </c>
      <c r="B28" s="4">
        <f>VLOOKUP($A28,[1]Data1!$A$1:$AB$100,MATCH('Assignment (3)'!B$1,[1]Data1!$A$1:$AB$1,0),0)</f>
        <v>1232734237</v>
      </c>
      <c r="C28" s="4">
        <f>VLOOKUP($A28,[1]Data1!$A$1:$AB$100,MATCH('Assignment (3)'!C$1,[1]Data1!$A$1:$AB$1,0),0)</f>
        <v>1098273264</v>
      </c>
      <c r="D28" s="4">
        <f>VLOOKUP($A28,[1]Data1!$A$1:$AB$100,MATCH('Assignment (3)'!D$1,[1]Data1!$A$1:$AB$1,0),0)</f>
        <v>75682</v>
      </c>
      <c r="E28" s="4">
        <f>VLOOKUP($A28,[1]Data1!$A$1:$AB$100,MATCH('Assignment (3)'!E$1,[1]Data1!$A$1:$AB$1,0),0)</f>
        <v>83250.2</v>
      </c>
    </row>
    <row r="29" spans="1:5" x14ac:dyDescent="0.25">
      <c r="A29" s="4">
        <v>123959493</v>
      </c>
      <c r="B29" s="4">
        <f>VLOOKUP($A29,[1]Data1!$A$1:$AB$100,MATCH('Assignment (3)'!B$1,[1]Data1!$A$1:$AB$1,0),0)</f>
        <v>6978517439</v>
      </c>
      <c r="C29" s="4">
        <f>VLOOKUP($A29,[1]Data1!$A$1:$AB$100,MATCH('Assignment (3)'!C$1,[1]Data1!$A$1:$AB$1,0),0)</f>
        <v>1098273265</v>
      </c>
      <c r="D29" s="4">
        <f>VLOOKUP($A29,[1]Data1!$A$1:$AB$100,MATCH('Assignment (3)'!D$1,[1]Data1!$A$1:$AB$1,0),0)</f>
        <v>28164</v>
      </c>
      <c r="E29" s="4">
        <f>VLOOKUP($A29,[1]Data1!$A$1:$AB$100,MATCH('Assignment (3)'!E$1,[1]Data1!$A$1:$AB$1,0),0)</f>
        <v>30980.400000000001</v>
      </c>
    </row>
    <row r="30" spans="1:5" x14ac:dyDescent="0.25">
      <c r="A30" s="4">
        <v>123959494</v>
      </c>
      <c r="B30" s="4">
        <f>VLOOKUP($A30,[1]Data1!$A$1:$AB$100,MATCH('Assignment (3)'!B$1,[1]Data1!$A$1:$AB$1,0),0)</f>
        <v>4814218816</v>
      </c>
      <c r="C30" s="4">
        <f>VLOOKUP($A30,[1]Data1!$A$1:$AB$100,MATCH('Assignment (3)'!C$1,[1]Data1!$A$1:$AB$1,0),0)</f>
        <v>1098266367</v>
      </c>
      <c r="D30" s="4">
        <f>VLOOKUP($A30,[1]Data1!$A$1:$AB$100,MATCH('Assignment (3)'!D$1,[1]Data1!$A$1:$AB$1,0),0)</f>
        <v>26420</v>
      </c>
      <c r="E30" s="4">
        <f>VLOOKUP($A30,[1]Data1!$A$1:$AB$100,MATCH('Assignment (3)'!E$1,[1]Data1!$A$1:$AB$1,0),0)</f>
        <v>29062</v>
      </c>
    </row>
    <row r="31" spans="1:5" x14ac:dyDescent="0.25">
      <c r="A31" s="4">
        <v>123959495</v>
      </c>
      <c r="B31" s="4">
        <f>VLOOKUP($A31,[1]Data1!$A$1:$AB$100,MATCH('Assignment (3)'!B$1,[1]Data1!$A$1:$AB$1,0),0)</f>
        <v>4706346693</v>
      </c>
      <c r="C31" s="4">
        <f>VLOOKUP($A31,[1]Data1!$A$1:$AB$100,MATCH('Assignment (3)'!C$1,[1]Data1!$A$1:$AB$1,0),0)</f>
        <v>1098275081</v>
      </c>
      <c r="D31" s="4">
        <f>VLOOKUP($A31,[1]Data1!$A$1:$AB$100,MATCH('Assignment (3)'!D$1,[1]Data1!$A$1:$AB$1,0),0)</f>
        <v>72654</v>
      </c>
      <c r="E31" s="4">
        <f>VLOOKUP($A31,[1]Data1!$A$1:$AB$100,MATCH('Assignment (3)'!E$1,[1]Data1!$A$1:$AB$1,0),0)</f>
        <v>79919.399999999994</v>
      </c>
    </row>
    <row r="32" spans="1:5" x14ac:dyDescent="0.25">
      <c r="A32" s="4">
        <v>123959497</v>
      </c>
      <c r="B32" s="4">
        <f>VLOOKUP($A32,[1]Data1!$A$1:$AB$100,MATCH('Assignment (3)'!B$1,[1]Data1!$A$1:$AB$1,0),0)</f>
        <v>4002087531</v>
      </c>
      <c r="C32" s="4">
        <f>VLOOKUP($A32,[1]Data1!$A$1:$AB$100,MATCH('Assignment (3)'!C$1,[1]Data1!$A$1:$AB$1,0),0)</f>
        <v>1098273263</v>
      </c>
      <c r="D32" s="4">
        <f>VLOOKUP($A32,[1]Data1!$A$1:$AB$100,MATCH('Assignment (3)'!D$1,[1]Data1!$A$1:$AB$1,0),0)</f>
        <v>20116</v>
      </c>
      <c r="E32" s="4">
        <f>VLOOKUP($A32,[1]Data1!$A$1:$AB$100,MATCH('Assignment (3)'!E$1,[1]Data1!$A$1:$AB$1,0),0)</f>
        <v>22127.599999999999</v>
      </c>
    </row>
    <row r="33" spans="1:5" x14ac:dyDescent="0.25">
      <c r="A33" s="4">
        <v>123959498</v>
      </c>
      <c r="B33" s="4">
        <f>VLOOKUP($A33,[1]Data1!$A$1:$AB$100,MATCH('Assignment (3)'!B$1,[1]Data1!$A$1:$AB$1,0),0)</f>
        <v>5286675670</v>
      </c>
      <c r="C33" s="4">
        <f>VLOOKUP($A33,[1]Data1!$A$1:$AB$100,MATCH('Assignment (3)'!C$1,[1]Data1!$A$1:$AB$1,0),0)</f>
        <v>1098275967</v>
      </c>
      <c r="D33" s="4">
        <f>VLOOKUP($A33,[1]Data1!$A$1:$AB$100,MATCH('Assignment (3)'!D$1,[1]Data1!$A$1:$AB$1,0),0)</f>
        <v>54646</v>
      </c>
      <c r="E33" s="4">
        <f>VLOOKUP($A33,[1]Data1!$A$1:$AB$100,MATCH('Assignment (3)'!E$1,[1]Data1!$A$1:$AB$1,0),0)</f>
        <v>60110.6</v>
      </c>
    </row>
    <row r="34" spans="1:5" x14ac:dyDescent="0.25">
      <c r="A34" s="4">
        <v>123959499</v>
      </c>
      <c r="B34" s="4">
        <f>VLOOKUP($A34,[1]Data1!$A$1:$AB$100,MATCH('Assignment (3)'!B$1,[1]Data1!$A$1:$AB$1,0),0)</f>
        <v>4808690404</v>
      </c>
      <c r="C34" s="4">
        <f>VLOOKUP($A34,[1]Data1!$A$1:$AB$100,MATCH('Assignment (3)'!C$1,[1]Data1!$A$1:$AB$1,0),0)</f>
        <v>1098273260</v>
      </c>
      <c r="D34" s="4">
        <f>VLOOKUP($A34,[1]Data1!$A$1:$AB$100,MATCH('Assignment (3)'!D$1,[1]Data1!$A$1:$AB$1,0),0)</f>
        <v>37478</v>
      </c>
      <c r="E34" s="4">
        <f>VLOOKUP($A34,[1]Data1!$A$1:$AB$100,MATCH('Assignment (3)'!E$1,[1]Data1!$A$1:$AB$1,0),0)</f>
        <v>41225.800000000003</v>
      </c>
    </row>
    <row r="35" spans="1:5" x14ac:dyDescent="0.25">
      <c r="A35" s="4">
        <v>123959500</v>
      </c>
      <c r="B35" s="4">
        <f>VLOOKUP($A35,[1]Data1!$A$1:$AB$100,MATCH('Assignment (3)'!B$1,[1]Data1!$A$1:$AB$1,0),0)</f>
        <v>4630971580</v>
      </c>
      <c r="C35" s="4">
        <f>VLOOKUP($A35,[1]Data1!$A$1:$AB$100,MATCH('Assignment (3)'!C$1,[1]Data1!$A$1:$AB$1,0),0)</f>
        <v>1098273267</v>
      </c>
      <c r="D35" s="4">
        <f>VLOOKUP($A35,[1]Data1!$A$1:$AB$100,MATCH('Assignment (3)'!D$1,[1]Data1!$A$1:$AB$1,0),0)</f>
        <v>63038</v>
      </c>
      <c r="E35" s="4">
        <f>VLOOKUP($A35,[1]Data1!$A$1:$AB$100,MATCH('Assignment (3)'!E$1,[1]Data1!$A$1:$AB$1,0),0)</f>
        <v>69341.8</v>
      </c>
    </row>
    <row r="36" spans="1:5" x14ac:dyDescent="0.25">
      <c r="A36" s="4">
        <v>123959501</v>
      </c>
      <c r="B36" s="4">
        <f>VLOOKUP($A36,[1]Data1!$A$1:$AB$100,MATCH('Assignment (3)'!B$1,[1]Data1!$A$1:$AB$1,0),0)</f>
        <v>2339446505</v>
      </c>
      <c r="C36" s="4">
        <f>VLOOKUP($A36,[1]Data1!$A$1:$AB$100,MATCH('Assignment (3)'!C$1,[1]Data1!$A$1:$AB$1,0),0)</f>
        <v>1098275964</v>
      </c>
      <c r="D36" s="4">
        <f>VLOOKUP($A36,[1]Data1!$A$1:$AB$100,MATCH('Assignment (3)'!D$1,[1]Data1!$A$1:$AB$1,0),0)</f>
        <v>59854</v>
      </c>
      <c r="E36" s="4">
        <f>VLOOKUP($A36,[1]Data1!$A$1:$AB$100,MATCH('Assignment (3)'!E$1,[1]Data1!$A$1:$AB$1,0),0)</f>
        <v>65839.399999999994</v>
      </c>
    </row>
    <row r="37" spans="1:5" x14ac:dyDescent="0.25">
      <c r="A37" s="4">
        <v>123959502</v>
      </c>
      <c r="B37" s="4">
        <f>VLOOKUP($A37,[1]Data1!$A$1:$AB$100,MATCH('Assignment (3)'!B$1,[1]Data1!$A$1:$AB$1,0),0)</f>
        <v>9830936321</v>
      </c>
      <c r="C37" s="4">
        <f>VLOOKUP($A37,[1]Data1!$A$1:$AB$100,MATCH('Assignment (3)'!C$1,[1]Data1!$A$1:$AB$1,0),0)</f>
        <v>1098275083</v>
      </c>
      <c r="D37" s="4">
        <f>VLOOKUP($A37,[1]Data1!$A$1:$AB$100,MATCH('Assignment (3)'!D$1,[1]Data1!$A$1:$AB$1,0),0)</f>
        <v>49948</v>
      </c>
      <c r="E37" s="4">
        <f>VLOOKUP($A37,[1]Data1!$A$1:$AB$100,MATCH('Assignment (3)'!E$1,[1]Data1!$A$1:$AB$1,0),0)</f>
        <v>54942.8</v>
      </c>
    </row>
    <row r="38" spans="1:5" x14ac:dyDescent="0.25">
      <c r="A38" s="4">
        <v>123959503</v>
      </c>
      <c r="B38" s="4">
        <f>VLOOKUP($A38,[1]Data1!$A$1:$AB$100,MATCH('Assignment (3)'!B$1,[1]Data1!$A$1:$AB$1,0),0)</f>
        <v>6988287323</v>
      </c>
      <c r="C38" s="4">
        <f>VLOOKUP($A38,[1]Data1!$A$1:$AB$100,MATCH('Assignment (3)'!C$1,[1]Data1!$A$1:$AB$1,0),0)</f>
        <v>1098273269</v>
      </c>
      <c r="D38" s="4">
        <f>VLOOKUP($A38,[1]Data1!$A$1:$AB$100,MATCH('Assignment (3)'!D$1,[1]Data1!$A$1:$AB$1,0),0)</f>
        <v>48170</v>
      </c>
      <c r="E38" s="4">
        <f>VLOOKUP($A38,[1]Data1!$A$1:$AB$100,MATCH('Assignment (3)'!E$1,[1]Data1!$A$1:$AB$1,0),0)</f>
        <v>52987</v>
      </c>
    </row>
    <row r="39" spans="1:5" x14ac:dyDescent="0.25">
      <c r="A39" s="4">
        <v>123959504</v>
      </c>
      <c r="B39" s="4">
        <f>VLOOKUP($A39,[1]Data1!$A$1:$AB$100,MATCH('Assignment (3)'!B$1,[1]Data1!$A$1:$AB$1,0),0)</f>
        <v>2663400982</v>
      </c>
      <c r="C39" s="4">
        <f>VLOOKUP($A39,[1]Data1!$A$1:$AB$100,MATCH('Assignment (3)'!C$1,[1]Data1!$A$1:$AB$1,0),0)</f>
        <v>1098275080</v>
      </c>
      <c r="D39" s="4">
        <f>VLOOKUP($A39,[1]Data1!$A$1:$AB$100,MATCH('Assignment (3)'!D$1,[1]Data1!$A$1:$AB$1,0),0)</f>
        <v>81253</v>
      </c>
      <c r="E39" s="4">
        <f>VLOOKUP($A39,[1]Data1!$A$1:$AB$100,MATCH('Assignment (3)'!E$1,[1]Data1!$A$1:$AB$1,0),0)</f>
        <v>89378.3</v>
      </c>
    </row>
    <row r="40" spans="1:5" x14ac:dyDescent="0.25">
      <c r="A40" s="4">
        <v>123959505</v>
      </c>
      <c r="B40" s="4">
        <f>VLOOKUP($A40,[1]Data1!$A$1:$AB$100,MATCH('Assignment (3)'!B$1,[1]Data1!$A$1:$AB$1,0),0)</f>
        <v>5121182223</v>
      </c>
      <c r="C40" s="4">
        <f>VLOOKUP($A40,[1]Data1!$A$1:$AB$100,MATCH('Assignment (3)'!C$1,[1]Data1!$A$1:$AB$1,0),0)</f>
        <v>1098275963</v>
      </c>
      <c r="D40" s="4">
        <f>VLOOKUP($A40,[1]Data1!$A$1:$AB$100,MATCH('Assignment (3)'!D$1,[1]Data1!$A$1:$AB$1,0),0)</f>
        <v>25613</v>
      </c>
      <c r="E40" s="4">
        <f>VLOOKUP($A40,[1]Data1!$A$1:$AB$100,MATCH('Assignment (3)'!E$1,[1]Data1!$A$1:$AB$1,0),0)</f>
        <v>28174.3</v>
      </c>
    </row>
    <row r="41" spans="1:5" x14ac:dyDescent="0.25">
      <c r="A41" s="4">
        <v>123959773</v>
      </c>
      <c r="B41" s="4">
        <f>VLOOKUP($A41,[1]Data1!$A$1:$AB$100,MATCH('Assignment (3)'!B$1,[1]Data1!$A$1:$AB$1,0),0)</f>
        <v>8948690415</v>
      </c>
      <c r="C41" s="4">
        <f>VLOOKUP($A41,[1]Data1!$A$1:$AB$100,MATCH('Assignment (3)'!C$1,[1]Data1!$A$1:$AB$1,0),0)</f>
        <v>1098275150</v>
      </c>
      <c r="D41" s="4">
        <f>VLOOKUP($A41,[1]Data1!$A$1:$AB$100,MATCH('Assignment (3)'!D$1,[1]Data1!$A$1:$AB$1,0),0)</f>
        <v>26339</v>
      </c>
      <c r="E41" s="4">
        <f>VLOOKUP($A41,[1]Data1!$A$1:$AB$100,MATCH('Assignment (3)'!E$1,[1]Data1!$A$1:$AB$1,0),0)</f>
        <v>28972.9</v>
      </c>
    </row>
    <row r="42" spans="1:5" x14ac:dyDescent="0.25">
      <c r="A42" s="4">
        <v>123959810</v>
      </c>
      <c r="B42" s="4">
        <f>VLOOKUP($A42,[1]Data1!$A$1:$AB$100,MATCH('Assignment (3)'!B$1,[1]Data1!$A$1:$AB$1,0),0)</f>
        <v>1967963716</v>
      </c>
      <c r="C42" s="4">
        <f>VLOOKUP($A42,[1]Data1!$A$1:$AB$100,MATCH('Assignment (3)'!C$1,[1]Data1!$A$1:$AB$1,0),0)</f>
        <v>1098276053</v>
      </c>
      <c r="D42" s="4">
        <f>VLOOKUP($A42,[1]Data1!$A$1:$AB$100,MATCH('Assignment (3)'!D$1,[1]Data1!$A$1:$AB$1,0),0)</f>
        <v>43898</v>
      </c>
      <c r="E42" s="4">
        <f>VLOOKUP($A42,[1]Data1!$A$1:$AB$100,MATCH('Assignment (3)'!E$1,[1]Data1!$A$1:$AB$1,0),0)</f>
        <v>48287.8</v>
      </c>
    </row>
    <row r="43" spans="1:5" x14ac:dyDescent="0.25">
      <c r="A43" s="4">
        <v>124229231</v>
      </c>
      <c r="B43" s="4">
        <f>VLOOKUP($A43,[1]Data1!$A$1:$AB$100,MATCH('Assignment (3)'!B$1,[1]Data1!$A$1:$AB$1,0),0)</f>
        <v>4105454944</v>
      </c>
      <c r="C43" s="4">
        <f>VLOOKUP($A43,[1]Data1!$A$1:$AB$100,MATCH('Assignment (3)'!C$1,[1]Data1!$A$1:$AB$1,0),0)</f>
        <v>1099521001</v>
      </c>
      <c r="D43" s="4">
        <f>VLOOKUP($A43,[1]Data1!$A$1:$AB$100,MATCH('Assignment (3)'!D$1,[1]Data1!$A$1:$AB$1,0),0)</f>
        <v>22683</v>
      </c>
      <c r="E43" s="4">
        <f>VLOOKUP($A43,[1]Data1!$A$1:$AB$100,MATCH('Assignment (3)'!E$1,[1]Data1!$A$1:$AB$1,0),0)</f>
        <v>24951.3</v>
      </c>
    </row>
    <row r="44" spans="1:5" x14ac:dyDescent="0.25">
      <c r="A44" s="4">
        <v>100341666</v>
      </c>
      <c r="B44" s="4">
        <f>VLOOKUP($A44,[1]Data1!$A$1:$AB$100,MATCH('Assignment (3)'!B$1,[1]Data1!$A$1:$AB$1,0),0)</f>
        <v>2031268470</v>
      </c>
      <c r="C44" s="4">
        <f>VLOOKUP($A44,[1]Data1!$A$1:$AB$100,MATCH('Assignment (3)'!C$1,[1]Data1!$A$1:$AB$1,0),0)</f>
        <v>1008525908</v>
      </c>
      <c r="D44" s="4">
        <f>VLOOKUP($A44,[1]Data1!$A$1:$AB$100,MATCH('Assignment (3)'!D$1,[1]Data1!$A$1:$AB$1,0),0)</f>
        <v>64827</v>
      </c>
      <c r="E44" s="4">
        <f>VLOOKUP($A44,[1]Data1!$A$1:$AB$100,MATCH('Assignment (3)'!E$1,[1]Data1!$A$1:$AB$1,0),0)</f>
        <v>71309.7</v>
      </c>
    </row>
    <row r="45" spans="1:5" x14ac:dyDescent="0.25">
      <c r="A45" s="4">
        <v>110223190</v>
      </c>
      <c r="B45" s="4">
        <f>VLOOKUP($A45,[1]Data1!$A$1:$AB$100,MATCH('Assignment (3)'!B$1,[1]Data1!$A$1:$AB$1,0),0)</f>
        <v>5558966591</v>
      </c>
      <c r="C45" s="4">
        <f>VLOOKUP($A45,[1]Data1!$A$1:$AB$100,MATCH('Assignment (3)'!C$1,[1]Data1!$A$1:$AB$1,0),0)</f>
        <v>1027084932</v>
      </c>
      <c r="D45" s="4">
        <f>VLOOKUP($A45,[1]Data1!$A$1:$AB$100,MATCH('Assignment (3)'!D$1,[1]Data1!$A$1:$AB$1,0),0)</f>
        <v>87354</v>
      </c>
      <c r="E45" s="4">
        <f>VLOOKUP($A45,[1]Data1!$A$1:$AB$100,MATCH('Assignment (3)'!E$1,[1]Data1!$A$1:$AB$1,0),0)</f>
        <v>96089.4</v>
      </c>
    </row>
    <row r="46" spans="1:5" x14ac:dyDescent="0.25">
      <c r="A46" s="4">
        <v>111500048</v>
      </c>
      <c r="B46" s="4">
        <f>VLOOKUP($A46,[1]Data1!$A$1:$AB$100,MATCH('Assignment (3)'!B$1,[1]Data1!$A$1:$AB$1,0),0)</f>
        <v>6305478942</v>
      </c>
      <c r="C46" s="4">
        <f>VLOOKUP($A46,[1]Data1!$A$1:$AB$100,MATCH('Assignment (3)'!C$1,[1]Data1!$A$1:$AB$1,0),0)</f>
        <v>1028218304</v>
      </c>
      <c r="D46" s="4">
        <f>VLOOKUP($A46,[1]Data1!$A$1:$AB$100,MATCH('Assignment (3)'!D$1,[1]Data1!$A$1:$AB$1,0),0)</f>
        <v>58060</v>
      </c>
      <c r="E46" s="4">
        <f>VLOOKUP($A46,[1]Data1!$A$1:$AB$100,MATCH('Assignment (3)'!E$1,[1]Data1!$A$1:$AB$1,0),0)</f>
        <v>63866</v>
      </c>
    </row>
    <row r="47" spans="1:5" x14ac:dyDescent="0.25">
      <c r="A47" s="4">
        <v>111534652</v>
      </c>
      <c r="B47" s="4">
        <f>VLOOKUP($A47,[1]Data1!$A$1:$AB$100,MATCH('Assignment (3)'!B$1,[1]Data1!$A$1:$AB$1,0),0)</f>
        <v>2335573928</v>
      </c>
      <c r="C47" s="4">
        <f>VLOOKUP($A47,[1]Data1!$A$1:$AB$100,MATCH('Assignment (3)'!C$1,[1]Data1!$A$1:$AB$1,0),0)</f>
        <v>1028249266</v>
      </c>
      <c r="D47" s="4">
        <f>VLOOKUP($A47,[1]Data1!$A$1:$AB$100,MATCH('Assignment (3)'!D$1,[1]Data1!$A$1:$AB$1,0),0)</f>
        <v>55146</v>
      </c>
      <c r="E47" s="4">
        <f>VLOOKUP($A47,[1]Data1!$A$1:$AB$100,MATCH('Assignment (3)'!E$1,[1]Data1!$A$1:$AB$1,0),0)</f>
        <v>60660.6</v>
      </c>
    </row>
    <row r="48" spans="1:5" x14ac:dyDescent="0.25">
      <c r="A48" s="4">
        <v>111614487</v>
      </c>
      <c r="B48" s="4">
        <f>VLOOKUP($A48,[1]Data1!$A$1:$AB$100,MATCH('Assignment (3)'!B$1,[1]Data1!$A$1:$AB$1,0),0)</f>
        <v>4521401257</v>
      </c>
      <c r="C48" s="4">
        <f>VLOOKUP($A48,[1]Data1!$A$1:$AB$100,MATCH('Assignment (3)'!C$1,[1]Data1!$A$1:$AB$1,0),0)</f>
        <v>1028322119</v>
      </c>
      <c r="D48" s="4">
        <f>VLOOKUP($A48,[1]Data1!$A$1:$AB$100,MATCH('Assignment (3)'!D$1,[1]Data1!$A$1:$AB$1,0),0)</f>
        <v>36377</v>
      </c>
      <c r="E48" s="4">
        <f>VLOOKUP($A48,[1]Data1!$A$1:$AB$100,MATCH('Assignment (3)'!E$1,[1]Data1!$A$1:$AB$1,0),0)</f>
        <v>40014.699999999997</v>
      </c>
    </row>
    <row r="49" spans="1:5" x14ac:dyDescent="0.25">
      <c r="A49" s="4">
        <v>125690469</v>
      </c>
      <c r="B49" s="4">
        <f>VLOOKUP($A49,[1]Data1!$A$1:$AB$100,MATCH('Assignment (3)'!B$1,[1]Data1!$A$1:$AB$1,0),0)</f>
        <v>4541909305</v>
      </c>
      <c r="C49" s="4">
        <f>VLOOKUP($A49,[1]Data1!$A$1:$AB$100,MATCH('Assignment (3)'!C$1,[1]Data1!$A$1:$AB$1,0),0)</f>
        <v>1116212387</v>
      </c>
      <c r="D49" s="4">
        <f>VLOOKUP($A49,[1]Data1!$A$1:$AB$100,MATCH('Assignment (3)'!D$1,[1]Data1!$A$1:$AB$1,0),0)</f>
        <v>86345</v>
      </c>
      <c r="E49" s="4">
        <f>VLOOKUP($A49,[1]Data1!$A$1:$AB$100,MATCH('Assignment (3)'!E$1,[1]Data1!$A$1:$AB$1,0),0)</f>
        <v>94979.5</v>
      </c>
    </row>
    <row r="50" spans="1:5" x14ac:dyDescent="0.25">
      <c r="A50" s="4">
        <v>125732137</v>
      </c>
      <c r="B50" s="4">
        <f>VLOOKUP($A50,[1]Data1!$A$1:$AB$100,MATCH('Assignment (3)'!B$1,[1]Data1!$A$1:$AB$1,0),0)</f>
        <v>3173503997</v>
      </c>
      <c r="C50" s="4">
        <f>VLOOKUP($A50,[1]Data1!$A$1:$AB$100,MATCH('Assignment (3)'!C$1,[1]Data1!$A$1:$AB$1,0),0)</f>
        <v>1116282349</v>
      </c>
      <c r="D50" s="4">
        <f>VLOOKUP($A50,[1]Data1!$A$1:$AB$100,MATCH('Assignment (3)'!D$1,[1]Data1!$A$1:$AB$1,0),0)</f>
        <v>29461</v>
      </c>
      <c r="E50" s="4">
        <f>VLOOKUP($A50,[1]Data1!$A$1:$AB$100,MATCH('Assignment (3)'!E$1,[1]Data1!$A$1:$AB$1,0),0)</f>
        <v>32407.1</v>
      </c>
    </row>
    <row r="51" spans="1:5" x14ac:dyDescent="0.25">
      <c r="A51" s="4">
        <v>125732313</v>
      </c>
      <c r="B51" s="4">
        <f>VLOOKUP($A51,[1]Data1!$A$1:$AB$100,MATCH('Assignment (3)'!B$1,[1]Data1!$A$1:$AB$1,0),0)</f>
        <v>8278860396</v>
      </c>
      <c r="C51" s="4">
        <f>VLOOKUP($A51,[1]Data1!$A$1:$AB$100,MATCH('Assignment (3)'!C$1,[1]Data1!$A$1:$AB$1,0),0)</f>
        <v>1116269515</v>
      </c>
      <c r="D51" s="4">
        <f>VLOOKUP($A51,[1]Data1!$A$1:$AB$100,MATCH('Assignment (3)'!D$1,[1]Data1!$A$1:$AB$1,0),0)</f>
        <v>42001</v>
      </c>
      <c r="E51" s="4">
        <f>VLOOKUP($A51,[1]Data1!$A$1:$AB$100,MATCH('Assignment (3)'!E$1,[1]Data1!$A$1:$AB$1,0),0)</f>
        <v>46201.1</v>
      </c>
    </row>
    <row r="52" spans="1:5" x14ac:dyDescent="0.25">
      <c r="A52" s="4">
        <v>125931313</v>
      </c>
      <c r="B52" s="4">
        <f>VLOOKUP($A52,[1]Data1!$A$1:$AB$100,MATCH('Assignment (3)'!B$1,[1]Data1!$A$1:$AB$1,0),0)</f>
        <v>3994916674</v>
      </c>
      <c r="C52" s="4">
        <f>VLOOKUP($A52,[1]Data1!$A$1:$AB$100,MATCH('Assignment (3)'!C$1,[1]Data1!$A$1:$AB$1,0),0)</f>
        <v>1118273342</v>
      </c>
      <c r="D52" s="4">
        <f>VLOOKUP($A52,[1]Data1!$A$1:$AB$100,MATCH('Assignment (3)'!D$1,[1]Data1!$A$1:$AB$1,0),0)</f>
        <v>25668</v>
      </c>
      <c r="E52" s="4">
        <f>VLOOKUP($A52,[1]Data1!$A$1:$AB$100,MATCH('Assignment (3)'!E$1,[1]Data1!$A$1:$AB$1,0),0)</f>
        <v>28234.799999999999</v>
      </c>
    </row>
    <row r="53" spans="1:5" x14ac:dyDescent="0.25">
      <c r="A53" s="4">
        <v>121084012</v>
      </c>
      <c r="B53" s="4">
        <f>VLOOKUP($A53,[1]Data1!$A$1:$AB$100,MATCH('Assignment (3)'!B$1,[1]Data1!$A$1:$AB$1,0),0)</f>
        <v>7501157490</v>
      </c>
      <c r="C53" s="4">
        <f>VLOOKUP($A53,[1]Data1!$A$1:$AB$100,MATCH('Assignment (3)'!C$1,[1]Data1!$A$1:$AB$1,0),0)</f>
        <v>1072024865</v>
      </c>
      <c r="D53" s="4">
        <f>VLOOKUP($A53,[1]Data1!$A$1:$AB$100,MATCH('Assignment (3)'!D$1,[1]Data1!$A$1:$AB$1,0),0)</f>
        <v>60155</v>
      </c>
      <c r="E53" s="4">
        <f>VLOOKUP($A53,[1]Data1!$A$1:$AB$100,MATCH('Assignment (3)'!E$1,[1]Data1!$A$1:$AB$1,0),0)</f>
        <v>66170.5</v>
      </c>
    </row>
    <row r="54" spans="1:5" x14ac:dyDescent="0.25">
      <c r="A54" s="4">
        <v>121084174</v>
      </c>
      <c r="B54" s="4">
        <f>VLOOKUP($A54,[1]Data1!$A$1:$AB$100,MATCH('Assignment (3)'!B$1,[1]Data1!$A$1:$AB$1,0),0)</f>
        <v>3697060472</v>
      </c>
      <c r="C54" s="4">
        <f>VLOOKUP($A54,[1]Data1!$A$1:$AB$100,MATCH('Assignment (3)'!C$1,[1]Data1!$A$1:$AB$1,0),0)</f>
        <v>1072023975</v>
      </c>
      <c r="D54" s="4">
        <f>VLOOKUP($A54,[1]Data1!$A$1:$AB$100,MATCH('Assignment (3)'!D$1,[1]Data1!$A$1:$AB$1,0),0)</f>
        <v>77202</v>
      </c>
      <c r="E54" s="4">
        <f>VLOOKUP($A54,[1]Data1!$A$1:$AB$100,MATCH('Assignment (3)'!E$1,[1]Data1!$A$1:$AB$1,0),0)</f>
        <v>84922.2</v>
      </c>
    </row>
    <row r="55" spans="1:5" x14ac:dyDescent="0.25">
      <c r="A55" s="50">
        <v>117774615</v>
      </c>
      <c r="B55" s="4">
        <f>VLOOKUP($A55,[1]Data1!$A$1:$AB$100,MATCH('Assignment (3)'!B$1,[1]Data1!$A$1:$AB$1,0),0)</f>
        <v>3827778772</v>
      </c>
      <c r="C55" s="4">
        <f>VLOOKUP($A55,[1]Data1!$A$1:$AB$100,MATCH('Assignment (3)'!C$1,[1]Data1!$A$1:$AB$1,0),0)</f>
        <v>1042022533</v>
      </c>
      <c r="D55" s="4">
        <f>VLOOKUP($A55,[1]Data1!$A$1:$AB$100,MATCH('Assignment (3)'!D$1,[1]Data1!$A$1:$AB$1,0),0)</f>
        <v>46461</v>
      </c>
      <c r="E55" s="4">
        <f>VLOOKUP($A55,[1]Data1!$A$1:$AB$100,MATCH('Assignment (3)'!E$1,[1]Data1!$A$1:$AB$1,0),0)</f>
        <v>51107.1</v>
      </c>
    </row>
    <row r="56" spans="1:5" x14ac:dyDescent="0.25">
      <c r="A56" s="4">
        <v>116853778</v>
      </c>
      <c r="B56" s="4">
        <f>VLOOKUP($A56,[1]Data1!$A$1:$AB$100,MATCH('Assignment (3)'!B$1,[1]Data1!$A$1:$AB$1,0),0)</f>
        <v>4979599524</v>
      </c>
      <c r="C56" s="4">
        <f>VLOOKUP($A56,[1]Data1!$A$1:$AB$100,MATCH('Assignment (3)'!C$1,[1]Data1!$A$1:$AB$1,0),0)</f>
        <v>1039307520</v>
      </c>
      <c r="D56" s="4">
        <f>VLOOKUP($A56,[1]Data1!$A$1:$AB$100,MATCH('Assignment (3)'!D$1,[1]Data1!$A$1:$AB$1,0),0)</f>
        <v>69307</v>
      </c>
      <c r="E56" s="4">
        <f>VLOOKUP($A56,[1]Data1!$A$1:$AB$100,MATCH('Assignment (3)'!E$1,[1]Data1!$A$1:$AB$1,0),0)</f>
        <v>76237.7</v>
      </c>
    </row>
    <row r="57" spans="1:5" x14ac:dyDescent="0.25">
      <c r="A57" s="50">
        <v>117774579</v>
      </c>
      <c r="B57" s="4">
        <f>VLOOKUP($A57,[1]Data1!$A$1:$AB$100,MATCH('Assignment (3)'!B$1,[1]Data1!$A$1:$AB$1,0),0)</f>
        <v>8586307839</v>
      </c>
      <c r="C57" s="4">
        <f>VLOOKUP($A57,[1]Data1!$A$1:$AB$100,MATCH('Assignment (3)'!C$1,[1]Data1!$A$1:$AB$1,0),0)</f>
        <v>1042022196</v>
      </c>
      <c r="D57" s="4">
        <f>VLOOKUP($A57,[1]Data1!$A$1:$AB$100,MATCH('Assignment (3)'!D$1,[1]Data1!$A$1:$AB$1,0),0)</f>
        <v>18847</v>
      </c>
      <c r="E57" s="4">
        <f>VLOOKUP($A57,[1]Data1!$A$1:$AB$100,MATCH('Assignment (3)'!E$1,[1]Data1!$A$1:$AB$1,0),0)</f>
        <v>20731.7</v>
      </c>
    </row>
    <row r="58" spans="1:5" x14ac:dyDescent="0.25">
      <c r="A58" s="50">
        <v>117774577</v>
      </c>
      <c r="B58" s="4">
        <f>VLOOKUP($A58,[1]Data1!$A$1:$AB$100,MATCH('Assignment (3)'!B$1,[1]Data1!$A$1:$AB$1,0),0)</f>
        <v>4928537161</v>
      </c>
      <c r="C58" s="4">
        <f>VLOOKUP($A58,[1]Data1!$A$1:$AB$100,MATCH('Assignment (3)'!C$1,[1]Data1!$A$1:$AB$1,0),0)</f>
        <v>1042022356</v>
      </c>
      <c r="D58" s="4">
        <f>VLOOKUP($A58,[1]Data1!$A$1:$AB$100,MATCH('Assignment (3)'!D$1,[1]Data1!$A$1:$AB$1,0),0)</f>
        <v>25185</v>
      </c>
      <c r="E58" s="4">
        <f>VLOOKUP($A58,[1]Data1!$A$1:$AB$100,MATCH('Assignment (3)'!E$1,[1]Data1!$A$1:$AB$1,0),0)</f>
        <v>27703.5</v>
      </c>
    </row>
    <row r="59" spans="1:5" x14ac:dyDescent="0.25">
      <c r="A59" s="4">
        <v>114323029</v>
      </c>
      <c r="B59" s="4">
        <f>VLOOKUP($A59,[1]Data1!$A$1:$AB$100,MATCH('Assignment (3)'!B$1,[1]Data1!$A$1:$AB$1,0),0)</f>
        <v>3580708663</v>
      </c>
      <c r="C59" s="4">
        <f>VLOOKUP($A59,[1]Data1!$A$1:$AB$100,MATCH('Assignment (3)'!C$1,[1]Data1!$A$1:$AB$1,0),0)</f>
        <v>1032227075</v>
      </c>
      <c r="D59" s="4">
        <f>VLOOKUP($A59,[1]Data1!$A$1:$AB$100,MATCH('Assignment (3)'!D$1,[1]Data1!$A$1:$AB$1,0),0)</f>
        <v>85341</v>
      </c>
      <c r="E59" s="4">
        <f>VLOOKUP($A59,[1]Data1!$A$1:$AB$100,MATCH('Assignment (3)'!E$1,[1]Data1!$A$1:$AB$1,0),0)</f>
        <v>93875.1</v>
      </c>
    </row>
    <row r="60" spans="1:5" x14ac:dyDescent="0.25">
      <c r="A60" s="4">
        <v>47148308</v>
      </c>
      <c r="B60" s="4">
        <f>VLOOKUP($A60,[1]Data1!$A$1:$AB$100,MATCH('Assignment (3)'!B$1,[1]Data1!$A$1:$AB$1,0),0)</f>
        <v>8797823336</v>
      </c>
      <c r="C60" s="4" t="str">
        <f>VLOOKUP($A60,[1]Data1!$A$1:$AB$100,MATCH('Assignment (3)'!C$1,[1]Data1!$A$1:$AB$1,0),0)</f>
        <v>104-101293784</v>
      </c>
      <c r="D60" s="4">
        <f>VLOOKUP($A60,[1]Data1!$A$1:$AB$100,MATCH('Assignment (3)'!D$1,[1]Data1!$A$1:$AB$1,0),0)</f>
        <v>81801</v>
      </c>
      <c r="E60" s="4">
        <f>VLOOKUP($A60,[1]Data1!$A$1:$AB$100,MATCH('Assignment (3)'!E$1,[1]Data1!$A$1:$AB$1,0),0)</f>
        <v>89981.1</v>
      </c>
    </row>
    <row r="61" spans="1:5" x14ac:dyDescent="0.25">
      <c r="A61" s="4">
        <v>47148160</v>
      </c>
      <c r="B61" s="4">
        <f>VLOOKUP($A61,[1]Data1!$A$1:$AB$100,MATCH('Assignment (3)'!B$1,[1]Data1!$A$1:$AB$1,0),0)</f>
        <v>5330158426</v>
      </c>
      <c r="C61" s="4" t="str">
        <f>VLOOKUP($A61,[1]Data1!$A$1:$AB$100,MATCH('Assignment (3)'!C$1,[1]Data1!$A$1:$AB$1,0),0)</f>
        <v>104-101293773</v>
      </c>
      <c r="D61" s="4">
        <f>VLOOKUP($A61,[1]Data1!$A$1:$AB$100,MATCH('Assignment (3)'!D$1,[1]Data1!$A$1:$AB$1,0),0)</f>
        <v>52131</v>
      </c>
      <c r="E61" s="4">
        <f>VLOOKUP($A61,[1]Data1!$A$1:$AB$100,MATCH('Assignment (3)'!E$1,[1]Data1!$A$1:$AB$1,0),0)</f>
        <v>57344.1</v>
      </c>
    </row>
    <row r="62" spans="1:5" x14ac:dyDescent="0.25">
      <c r="A62" s="4">
        <v>47148897</v>
      </c>
      <c r="B62" s="4">
        <f>VLOOKUP($A62,[1]Data1!$A$1:$AB$100,MATCH('Assignment (3)'!B$1,[1]Data1!$A$1:$AB$1,0),0)</f>
        <v>2969294501</v>
      </c>
      <c r="C62" s="4" t="str">
        <f>VLOOKUP($A62,[1]Data1!$A$1:$AB$100,MATCH('Assignment (3)'!C$1,[1]Data1!$A$1:$AB$1,0),0)</f>
        <v>104-101293828</v>
      </c>
      <c r="D62" s="4">
        <f>VLOOKUP($A62,[1]Data1!$A$1:$AB$100,MATCH('Assignment (3)'!D$1,[1]Data1!$A$1:$AB$1,0),0)</f>
        <v>42267</v>
      </c>
      <c r="E62" s="4">
        <f>VLOOKUP($A62,[1]Data1!$A$1:$AB$100,MATCH('Assignment (3)'!E$1,[1]Data1!$A$1:$AB$1,0),0)</f>
        <v>46493.7</v>
      </c>
    </row>
    <row r="63" spans="1:5" x14ac:dyDescent="0.25">
      <c r="A63" s="4">
        <v>44023200</v>
      </c>
      <c r="B63" s="4">
        <f>VLOOKUP($A63,[1]Data1!$A$1:$AB$100,MATCH('Assignment (3)'!B$1,[1]Data1!$A$1:$AB$1,0),0)</f>
        <v>6501062562</v>
      </c>
      <c r="C63" s="4" t="str">
        <f>VLOOKUP($A63,[1]Data1!$A$1:$AB$100,MATCH('Assignment (3)'!C$1,[1]Data1!$A$1:$AB$1,0),0)</f>
        <v>104-101098420</v>
      </c>
      <c r="D63" s="4">
        <f>VLOOKUP($A63,[1]Data1!$A$1:$AB$100,MATCH('Assignment (3)'!D$1,[1]Data1!$A$1:$AB$1,0),0)</f>
        <v>61774</v>
      </c>
      <c r="E63" s="4">
        <f>VLOOKUP($A63,[1]Data1!$A$1:$AB$100,MATCH('Assignment (3)'!E$1,[1]Data1!$A$1:$AB$1,0),0)</f>
        <v>67951.399999999994</v>
      </c>
    </row>
    <row r="64" spans="1:5" x14ac:dyDescent="0.25">
      <c r="A64" s="4">
        <v>123959623</v>
      </c>
      <c r="B64" s="4">
        <f>VLOOKUP($A64,[1]Data1!$A$1:$AB$100,MATCH('Assignment (3)'!B$1,[1]Data1!$A$1:$AB$1,0),0)</f>
        <v>5050439039</v>
      </c>
      <c r="C64" s="4">
        <f>VLOOKUP($A64,[1]Data1!$A$1:$AB$100,MATCH('Assignment (3)'!C$1,[1]Data1!$A$1:$AB$1,0),0)</f>
        <v>1098275114</v>
      </c>
      <c r="D64" s="4">
        <f>VLOOKUP($A64,[1]Data1!$A$1:$AB$100,MATCH('Assignment (3)'!D$1,[1]Data1!$A$1:$AB$1,0),0)</f>
        <v>70720</v>
      </c>
      <c r="E64" s="4">
        <f>VLOOKUP($A64,[1]Data1!$A$1:$AB$100,MATCH('Assignment (3)'!E$1,[1]Data1!$A$1:$AB$1,0),0)</f>
        <v>77792</v>
      </c>
    </row>
    <row r="65" spans="1:5" x14ac:dyDescent="0.25">
      <c r="A65" s="4">
        <v>123959627</v>
      </c>
      <c r="B65" s="4">
        <f>VLOOKUP($A65,[1]Data1!$A$1:$AB$100,MATCH('Assignment (3)'!B$1,[1]Data1!$A$1:$AB$1,0),0)</f>
        <v>3675333670</v>
      </c>
      <c r="C65" s="4">
        <f>VLOOKUP($A65,[1]Data1!$A$1:$AB$100,MATCH('Assignment (3)'!C$1,[1]Data1!$A$1:$AB$1,0),0)</f>
        <v>1098275120</v>
      </c>
      <c r="D65" s="4">
        <f>VLOOKUP($A65,[1]Data1!$A$1:$AB$100,MATCH('Assignment (3)'!D$1,[1]Data1!$A$1:$AB$1,0),0)</f>
        <v>18440</v>
      </c>
      <c r="E65" s="4">
        <f>VLOOKUP($A65,[1]Data1!$A$1:$AB$100,MATCH('Assignment (3)'!E$1,[1]Data1!$A$1:$AB$1,0),0)</f>
        <v>20284</v>
      </c>
    </row>
    <row r="66" spans="1:5" x14ac:dyDescent="0.25">
      <c r="A66" s="4">
        <v>123959629</v>
      </c>
      <c r="B66" s="4">
        <f>VLOOKUP($A66,[1]Data1!$A$1:$AB$100,MATCH('Assignment (3)'!B$1,[1]Data1!$A$1:$AB$1,0),0)</f>
        <v>3176888415</v>
      </c>
      <c r="C66" s="4">
        <f>VLOOKUP($A66,[1]Data1!$A$1:$AB$100,MATCH('Assignment (3)'!C$1,[1]Data1!$A$1:$AB$1,0),0)</f>
        <v>1098275992</v>
      </c>
      <c r="D66" s="4">
        <f>VLOOKUP($A66,[1]Data1!$A$1:$AB$100,MATCH('Assignment (3)'!D$1,[1]Data1!$A$1:$AB$1,0),0)</f>
        <v>68838</v>
      </c>
      <c r="E66" s="4">
        <f>VLOOKUP($A66,[1]Data1!$A$1:$AB$100,MATCH('Assignment (3)'!E$1,[1]Data1!$A$1:$AB$1,0),0)</f>
        <v>75721.8</v>
      </c>
    </row>
    <row r="67" spans="1:5" x14ac:dyDescent="0.25">
      <c r="A67" s="4">
        <v>118780210</v>
      </c>
      <c r="B67" s="4">
        <f>VLOOKUP($A67,[1]Data1!$A$1:$AB$100,MATCH('Assignment (3)'!B$1,[1]Data1!$A$1:$AB$1,0),0)</f>
        <v>8148287229</v>
      </c>
      <c r="C67" s="4">
        <f>VLOOKUP($A67,[1]Data1!$A$1:$AB$100,MATCH('Assignment (3)'!C$1,[1]Data1!$A$1:$AB$1,0),0)</f>
        <v>1051775781</v>
      </c>
      <c r="D67" s="4">
        <f>VLOOKUP($A67,[1]Data1!$A$1:$AB$100,MATCH('Assignment (3)'!D$1,[1]Data1!$A$1:$AB$1,0),0)</f>
        <v>86313</v>
      </c>
      <c r="E67" s="4">
        <f>VLOOKUP($A67,[1]Data1!$A$1:$AB$100,MATCH('Assignment (3)'!E$1,[1]Data1!$A$1:$AB$1,0),0)</f>
        <v>94944.3</v>
      </c>
    </row>
    <row r="68" spans="1:5" x14ac:dyDescent="0.25">
      <c r="A68" s="4">
        <v>128761647</v>
      </c>
      <c r="B68" s="4">
        <f>VLOOKUP($A68,[1]Data1!$A$1:$AB$100,MATCH('Assignment (3)'!B$1,[1]Data1!$A$1:$AB$1,0),0)</f>
        <v>2641746519</v>
      </c>
      <c r="C68" s="4">
        <f>VLOOKUP($A68,[1]Data1!$A$1:$AB$100,MATCH('Assignment (3)'!C$1,[1]Data1!$A$1:$AB$1,0),0)</f>
        <v>1143095795</v>
      </c>
      <c r="D68" s="4">
        <f>VLOOKUP($A68,[1]Data1!$A$1:$AB$100,MATCH('Assignment (3)'!D$1,[1]Data1!$A$1:$AB$1,0),0)</f>
        <v>26414</v>
      </c>
      <c r="E68" s="4">
        <f>VLOOKUP($A68,[1]Data1!$A$1:$AB$100,MATCH('Assignment (3)'!E$1,[1]Data1!$A$1:$AB$1,0),0)</f>
        <v>29055.4</v>
      </c>
    </row>
    <row r="69" spans="1:5" x14ac:dyDescent="0.25">
      <c r="A69" s="4">
        <v>114372427</v>
      </c>
      <c r="B69" s="4">
        <f>VLOOKUP($A69,[1]Data1!$A$1:$AB$100,MATCH('Assignment (3)'!B$1,[1]Data1!$A$1:$AB$1,0),0)</f>
        <v>1839663765</v>
      </c>
      <c r="C69" s="4">
        <f>VLOOKUP($A69,[1]Data1!$A$1:$AB$100,MATCH('Assignment (3)'!C$1,[1]Data1!$A$1:$AB$1,0),0)</f>
        <v>1032280733</v>
      </c>
      <c r="D69" s="4">
        <f>VLOOKUP($A69,[1]Data1!$A$1:$AB$100,MATCH('Assignment (3)'!D$1,[1]Data1!$A$1:$AB$1,0),0)</f>
        <v>53656</v>
      </c>
      <c r="E69" s="4">
        <f>VLOOKUP($A69,[1]Data1!$A$1:$AB$100,MATCH('Assignment (3)'!E$1,[1]Data1!$A$1:$AB$1,0),0)</f>
        <v>59021.599999999999</v>
      </c>
    </row>
    <row r="70" spans="1:5" x14ac:dyDescent="0.25">
      <c r="A70" s="50">
        <v>117774584</v>
      </c>
      <c r="B70" s="4">
        <f>VLOOKUP($A70,[1]Data1!$A$1:$AB$100,MATCH('Assignment (3)'!B$1,[1]Data1!$A$1:$AB$1,0),0)</f>
        <v>3723037040</v>
      </c>
      <c r="C70" s="4">
        <f>VLOOKUP($A70,[1]Data1!$A$1:$AB$100,MATCH('Assignment (3)'!C$1,[1]Data1!$A$1:$AB$1,0),0)</f>
        <v>1042022528</v>
      </c>
      <c r="D70" s="4">
        <f>VLOOKUP($A70,[1]Data1!$A$1:$AB$100,MATCH('Assignment (3)'!D$1,[1]Data1!$A$1:$AB$1,0),0)</f>
        <v>35541</v>
      </c>
      <c r="E70" s="4">
        <f>VLOOKUP($A70,[1]Data1!$A$1:$AB$100,MATCH('Assignment (3)'!E$1,[1]Data1!$A$1:$AB$1,0),0)</f>
        <v>39095.1</v>
      </c>
    </row>
    <row r="71" spans="1:5" x14ac:dyDescent="0.25">
      <c r="A71" s="50">
        <v>117774585</v>
      </c>
      <c r="B71" s="4">
        <f>VLOOKUP($A71,[1]Data1!$A$1:$AB$100,MATCH('Assignment (3)'!B$1,[1]Data1!$A$1:$AB$1,0),0)</f>
        <v>2588287349</v>
      </c>
      <c r="C71" s="4">
        <f>VLOOKUP($A71,[1]Data1!$A$1:$AB$100,MATCH('Assignment (3)'!C$1,[1]Data1!$A$1:$AB$1,0),0)</f>
        <v>1042021441</v>
      </c>
      <c r="D71" s="4">
        <f>VLOOKUP($A71,[1]Data1!$A$1:$AB$100,MATCH('Assignment (3)'!D$1,[1]Data1!$A$1:$AB$1,0),0)</f>
        <v>17197</v>
      </c>
      <c r="E71" s="4">
        <f>VLOOKUP($A71,[1]Data1!$A$1:$AB$100,MATCH('Assignment (3)'!E$1,[1]Data1!$A$1:$AB$1,0),0)</f>
        <v>18916.7</v>
      </c>
    </row>
    <row r="72" spans="1:5" x14ac:dyDescent="0.25">
      <c r="A72" s="4">
        <v>114372394</v>
      </c>
      <c r="B72" s="4">
        <f>VLOOKUP($A72,[1]Data1!$A$1:$AB$100,MATCH('Assignment (3)'!B$1,[1]Data1!$A$1:$AB$1,0),0)</f>
        <v>7517291255</v>
      </c>
      <c r="C72" s="4">
        <f>VLOOKUP($A72,[1]Data1!$A$1:$AB$100,MATCH('Assignment (3)'!C$1,[1]Data1!$A$1:$AB$1,0),0)</f>
        <v>1032280674</v>
      </c>
      <c r="D72" s="4">
        <f>VLOOKUP($A72,[1]Data1!$A$1:$AB$100,MATCH('Assignment (3)'!D$1,[1]Data1!$A$1:$AB$1,0),0)</f>
        <v>85217</v>
      </c>
      <c r="E72" s="4">
        <f>VLOOKUP($A72,[1]Data1!$A$1:$AB$100,MATCH('Assignment (3)'!E$1,[1]Data1!$A$1:$AB$1,0),0)</f>
        <v>93738.7</v>
      </c>
    </row>
    <row r="73" spans="1:5" x14ac:dyDescent="0.25">
      <c r="A73" s="4">
        <v>127653082</v>
      </c>
      <c r="B73" s="4">
        <f>VLOOKUP($A73,[1]Data1!$A$1:$AB$100,MATCH('Assignment (3)'!B$1,[1]Data1!$A$1:$AB$1,0),0)</f>
        <v>7550495873</v>
      </c>
      <c r="C73" s="4">
        <f>VLOOKUP($A73,[1]Data1!$A$1:$AB$100,MATCH('Assignment (3)'!C$1,[1]Data1!$A$1:$AB$1,0),0)</f>
        <v>1137644182</v>
      </c>
      <c r="D73" s="4">
        <f>VLOOKUP($A73,[1]Data1!$A$1:$AB$100,MATCH('Assignment (3)'!D$1,[1]Data1!$A$1:$AB$1,0),0)</f>
        <v>64390</v>
      </c>
      <c r="E73" s="4">
        <f>VLOOKUP($A73,[1]Data1!$A$1:$AB$100,MATCH('Assignment (3)'!E$1,[1]Data1!$A$1:$AB$1,0),0)</f>
        <v>70829</v>
      </c>
    </row>
    <row r="74" spans="1:5" x14ac:dyDescent="0.25">
      <c r="A74" s="4">
        <v>127653099</v>
      </c>
      <c r="B74" s="4">
        <f>VLOOKUP($A74,[1]Data1!$A$1:$AB$100,MATCH('Assignment (3)'!B$1,[1]Data1!$A$1:$AB$1,0),0)</f>
        <v>9610001693</v>
      </c>
      <c r="C74" s="4">
        <f>VLOOKUP($A74,[1]Data1!$A$1:$AB$100,MATCH('Assignment (3)'!C$1,[1]Data1!$A$1:$AB$1,0),0)</f>
        <v>1137644185</v>
      </c>
      <c r="D74" s="4">
        <f>VLOOKUP($A74,[1]Data1!$A$1:$AB$100,MATCH('Assignment (3)'!D$1,[1]Data1!$A$1:$AB$1,0),0)</f>
        <v>65624</v>
      </c>
      <c r="E74" s="4">
        <f>VLOOKUP($A74,[1]Data1!$A$1:$AB$100,MATCH('Assignment (3)'!E$1,[1]Data1!$A$1:$AB$1,0),0)</f>
        <v>72186.399999999994</v>
      </c>
    </row>
    <row r="75" spans="1:5" x14ac:dyDescent="0.25">
      <c r="A75" s="4">
        <v>117665684</v>
      </c>
      <c r="B75" s="4">
        <f>VLOOKUP($A75,[1]Data1!$A$1:$AB$100,MATCH('Assignment (3)'!B$1,[1]Data1!$A$1:$AB$1,0),0)</f>
        <v>6266485459</v>
      </c>
      <c r="C75" s="4">
        <f>VLOOKUP($A75,[1]Data1!$A$1:$AB$100,MATCH('Assignment (3)'!C$1,[1]Data1!$A$1:$AB$1,0),0)</f>
        <v>1041691674</v>
      </c>
      <c r="D75" s="4">
        <f>VLOOKUP($A75,[1]Data1!$A$1:$AB$100,MATCH('Assignment (3)'!D$1,[1]Data1!$A$1:$AB$1,0),0)</f>
        <v>64222</v>
      </c>
      <c r="E75" s="4">
        <f>VLOOKUP($A75,[1]Data1!$A$1:$AB$100,MATCH('Assignment (3)'!E$1,[1]Data1!$A$1:$AB$1,0),0)</f>
        <v>70644.2</v>
      </c>
    </row>
    <row r="76" spans="1:5" x14ac:dyDescent="0.25">
      <c r="A76" s="4">
        <v>129275150</v>
      </c>
      <c r="B76" s="4">
        <f>VLOOKUP($A76,[1]Data1!$A$1:$AB$100,MATCH('Assignment (3)'!B$1,[1]Data1!$A$1:$AB$1,0),0)</f>
        <v>6280553637</v>
      </c>
      <c r="C76" s="4">
        <f>VLOOKUP($A76,[1]Data1!$A$1:$AB$100,MATCH('Assignment (3)'!C$1,[1]Data1!$A$1:$AB$1,0),0)</f>
        <v>1144726057</v>
      </c>
      <c r="D76" s="4">
        <f>VLOOKUP($A76,[1]Data1!$A$1:$AB$100,MATCH('Assignment (3)'!D$1,[1]Data1!$A$1:$AB$1,0),0)</f>
        <v>42300</v>
      </c>
      <c r="E76" s="4">
        <f>VLOOKUP($A76,[1]Data1!$A$1:$AB$100,MATCH('Assignment (3)'!E$1,[1]Data1!$A$1:$AB$1,0),0)</f>
        <v>46530</v>
      </c>
    </row>
    <row r="77" spans="1:5" x14ac:dyDescent="0.25">
      <c r="A77" s="4">
        <v>114453909</v>
      </c>
      <c r="B77" s="4">
        <f>VLOOKUP($A77,[1]Data1!$A$1:$AB$100,MATCH('Assignment (3)'!B$1,[1]Data1!$A$1:$AB$1,0),0)</f>
        <v>4239192170</v>
      </c>
      <c r="C77" s="4">
        <f>VLOOKUP($A77,[1]Data1!$A$1:$AB$100,MATCH('Assignment (3)'!C$1,[1]Data1!$A$1:$AB$1,0),0)</f>
        <v>1032495226</v>
      </c>
      <c r="D77" s="4">
        <f>VLOOKUP($A77,[1]Data1!$A$1:$AB$100,MATCH('Assignment (3)'!D$1,[1]Data1!$A$1:$AB$1,0),0)</f>
        <v>57987</v>
      </c>
      <c r="E77" s="4">
        <f>VLOOKUP($A77,[1]Data1!$A$1:$AB$100,MATCH('Assignment (3)'!E$1,[1]Data1!$A$1:$AB$1,0),0)</f>
        <v>63785.7</v>
      </c>
    </row>
    <row r="78" spans="1:5" x14ac:dyDescent="0.25">
      <c r="A78" s="4">
        <v>127834877</v>
      </c>
      <c r="B78" s="4">
        <f>VLOOKUP($A78,[1]Data1!$A$1:$AB$100,MATCH('Assignment (3)'!B$1,[1]Data1!$A$1:$AB$1,0),0)</f>
        <v>5972300162</v>
      </c>
      <c r="C78" s="4">
        <f>VLOOKUP($A78,[1]Data1!$A$1:$AB$100,MATCH('Assignment (3)'!C$1,[1]Data1!$A$1:$AB$1,0),0)</f>
        <v>1138891541</v>
      </c>
      <c r="D78" s="4">
        <f>VLOOKUP($A78,[1]Data1!$A$1:$AB$100,MATCH('Assignment (3)'!D$1,[1]Data1!$A$1:$AB$1,0),0)</f>
        <v>73834</v>
      </c>
      <c r="E78" s="4">
        <f>VLOOKUP($A78,[1]Data1!$A$1:$AB$100,MATCH('Assignment (3)'!E$1,[1]Data1!$A$1:$AB$1,0),0)</f>
        <v>81217.399999999994</v>
      </c>
    </row>
    <row r="79" spans="1:5" x14ac:dyDescent="0.25">
      <c r="A79" s="4">
        <v>125783773</v>
      </c>
      <c r="B79" s="4">
        <f>VLOOKUP($A79,[1]Data1!$A$1:$AB$100,MATCH('Assignment (3)'!B$1,[1]Data1!$A$1:$AB$1,0),0)</f>
        <v>6702663821</v>
      </c>
      <c r="C79" s="4">
        <f>VLOOKUP($A79,[1]Data1!$A$1:$AB$100,MATCH('Assignment (3)'!C$1,[1]Data1!$A$1:$AB$1,0),0)</f>
        <v>1116579734</v>
      </c>
      <c r="D79" s="4">
        <f>VLOOKUP($A79,[1]Data1!$A$1:$AB$100,MATCH('Assignment (3)'!D$1,[1]Data1!$A$1:$AB$1,0),0)</f>
        <v>50956</v>
      </c>
      <c r="E79" s="4">
        <f>VLOOKUP($A79,[1]Data1!$A$1:$AB$100,MATCH('Assignment (3)'!E$1,[1]Data1!$A$1:$AB$1,0),0)</f>
        <v>56051.6</v>
      </c>
    </row>
    <row r="80" spans="1:5" x14ac:dyDescent="0.25">
      <c r="A80" s="4">
        <v>125783775</v>
      </c>
      <c r="B80" s="4">
        <f>VLOOKUP($A80,[1]Data1!$A$1:$AB$100,MATCH('Assignment (3)'!B$1,[1]Data1!$A$1:$AB$1,0),0)</f>
        <v>1661562041</v>
      </c>
      <c r="C80" s="4">
        <f>VLOOKUP($A80,[1]Data1!$A$1:$AB$100,MATCH('Assignment (3)'!C$1,[1]Data1!$A$1:$AB$1,0),0)</f>
        <v>1116579738</v>
      </c>
      <c r="D80" s="4">
        <f>VLOOKUP($A80,[1]Data1!$A$1:$AB$100,MATCH('Assignment (3)'!D$1,[1]Data1!$A$1:$AB$1,0),0)</f>
        <v>68369</v>
      </c>
      <c r="E80" s="4">
        <f>VLOOKUP($A80,[1]Data1!$A$1:$AB$100,MATCH('Assignment (3)'!E$1,[1]Data1!$A$1:$AB$1,0),0)</f>
        <v>75205.899999999994</v>
      </c>
    </row>
    <row r="81" spans="1:5" x14ac:dyDescent="0.25">
      <c r="A81" s="4">
        <v>47426936</v>
      </c>
      <c r="B81" s="4">
        <f>VLOOKUP($A81,[1]Data1!$A$1:$AB$100,MATCH('Assignment (3)'!B$1,[1]Data1!$A$1:$AB$1,0),0)</f>
        <v>9479927352</v>
      </c>
      <c r="C81" s="4" t="str">
        <f>VLOOKUP($A81,[1]Data1!$A$1:$AB$100,MATCH('Assignment (3)'!C$1,[1]Data1!$A$1:$AB$1,0),0)</f>
        <v>104-101311642</v>
      </c>
      <c r="D81" s="4">
        <f>VLOOKUP($A81,[1]Data1!$A$1:$AB$100,MATCH('Assignment (3)'!D$1,[1]Data1!$A$1:$AB$1,0),0)</f>
        <v>77479</v>
      </c>
      <c r="E81" s="4">
        <f>VLOOKUP($A81,[1]Data1!$A$1:$AB$100,MATCH('Assignment (3)'!E$1,[1]Data1!$A$1:$AB$1,0),0)</f>
        <v>85226.9</v>
      </c>
    </row>
    <row r="82" spans="1:5" x14ac:dyDescent="0.25">
      <c r="A82" s="4">
        <v>47426865</v>
      </c>
      <c r="B82" s="4">
        <f>VLOOKUP($A82,[1]Data1!$A$1:$AB$100,MATCH('Assignment (3)'!B$1,[1]Data1!$A$1:$AB$1,0),0)</f>
        <v>2318098549</v>
      </c>
      <c r="C82" s="4" t="str">
        <f>VLOOKUP($A82,[1]Data1!$A$1:$AB$100,MATCH('Assignment (3)'!C$1,[1]Data1!$A$1:$AB$1,0),0)</f>
        <v>104-101311638</v>
      </c>
      <c r="D82" s="4">
        <f>VLOOKUP($A82,[1]Data1!$A$1:$AB$100,MATCH('Assignment (3)'!D$1,[1]Data1!$A$1:$AB$1,0),0)</f>
        <v>26192</v>
      </c>
      <c r="E82" s="4">
        <f>VLOOKUP($A82,[1]Data1!$A$1:$AB$100,MATCH('Assignment (3)'!E$1,[1]Data1!$A$1:$AB$1,0),0)</f>
        <v>28811.200000000001</v>
      </c>
    </row>
    <row r="83" spans="1:5" x14ac:dyDescent="0.25">
      <c r="A83" s="4">
        <v>47422964</v>
      </c>
      <c r="B83" s="4">
        <f>VLOOKUP($A83,[1]Data1!$A$1:$AB$100,MATCH('Assignment (3)'!B$1,[1]Data1!$A$1:$AB$1,0),0)</f>
        <v>1909869156</v>
      </c>
      <c r="C83" s="4" t="str">
        <f>VLOOKUP($A83,[1]Data1!$A$1:$AB$100,MATCH('Assignment (3)'!C$1,[1]Data1!$A$1:$AB$1,0),0)</f>
        <v>104-101311298</v>
      </c>
      <c r="D83" s="4">
        <f>VLOOKUP($A83,[1]Data1!$A$1:$AB$100,MATCH('Assignment (3)'!D$1,[1]Data1!$A$1:$AB$1,0),0)</f>
        <v>23765</v>
      </c>
      <c r="E83" s="4">
        <f>VLOOKUP($A83,[1]Data1!$A$1:$AB$100,MATCH('Assignment (3)'!E$1,[1]Data1!$A$1:$AB$1,0),0)</f>
        <v>26141.5</v>
      </c>
    </row>
    <row r="84" spans="1:5" x14ac:dyDescent="0.25">
      <c r="A84" s="4">
        <v>47148975</v>
      </c>
      <c r="B84" s="4">
        <f>VLOOKUP($A84,[1]Data1!$A$1:$AB$100,MATCH('Assignment (3)'!B$1,[1]Data1!$A$1:$AB$1,0),0)</f>
        <v>4327754139</v>
      </c>
      <c r="C84" s="4" t="str">
        <f>VLOOKUP($A84,[1]Data1!$A$1:$AB$100,MATCH('Assignment (3)'!C$1,[1]Data1!$A$1:$AB$1,0),0)</f>
        <v>104-101293838</v>
      </c>
      <c r="D84" s="4">
        <f>VLOOKUP($A84,[1]Data1!$A$1:$AB$100,MATCH('Assignment (3)'!D$1,[1]Data1!$A$1:$AB$1,0),0)</f>
        <v>75032</v>
      </c>
      <c r="E84" s="4">
        <f>VLOOKUP($A84,[1]Data1!$A$1:$AB$100,MATCH('Assignment (3)'!E$1,[1]Data1!$A$1:$AB$1,0),0)</f>
        <v>82535.199999999997</v>
      </c>
    </row>
    <row r="85" spans="1:5" x14ac:dyDescent="0.25">
      <c r="A85" s="4">
        <v>47148939</v>
      </c>
      <c r="B85" s="4">
        <f>VLOOKUP($A85,[1]Data1!$A$1:$AB$100,MATCH('Assignment (3)'!B$1,[1]Data1!$A$1:$AB$1,0),0)</f>
        <v>9994928088</v>
      </c>
      <c r="C85" s="4" t="str">
        <f>VLOOKUP($A85,[1]Data1!$A$1:$AB$100,MATCH('Assignment (3)'!C$1,[1]Data1!$A$1:$AB$1,0),0)</f>
        <v>104-101293833</v>
      </c>
      <c r="D85" s="4">
        <f>VLOOKUP($A85,[1]Data1!$A$1:$AB$100,MATCH('Assignment (3)'!D$1,[1]Data1!$A$1:$AB$1,0),0)</f>
        <v>39562</v>
      </c>
      <c r="E85" s="4">
        <f>VLOOKUP($A85,[1]Data1!$A$1:$AB$100,MATCH('Assignment (3)'!E$1,[1]Data1!$A$1:$AB$1,0),0)</f>
        <v>43518.2</v>
      </c>
    </row>
    <row r="86" spans="1:5" x14ac:dyDescent="0.25">
      <c r="A86" s="4">
        <v>47148472</v>
      </c>
      <c r="B86" s="4">
        <f>VLOOKUP($A86,[1]Data1!$A$1:$AB$100,MATCH('Assignment (3)'!B$1,[1]Data1!$A$1:$AB$1,0),0)</f>
        <v>1382904979</v>
      </c>
      <c r="C86" s="4" t="str">
        <f>VLOOKUP($A86,[1]Data1!$A$1:$AB$100,MATCH('Assignment (3)'!C$1,[1]Data1!$A$1:$AB$1,0),0)</f>
        <v>104-101293799</v>
      </c>
      <c r="D86" s="4">
        <f>VLOOKUP($A86,[1]Data1!$A$1:$AB$100,MATCH('Assignment (3)'!D$1,[1]Data1!$A$1:$AB$1,0),0)</f>
        <v>17327</v>
      </c>
      <c r="E86" s="4">
        <f>VLOOKUP($A86,[1]Data1!$A$1:$AB$100,MATCH('Assignment (3)'!E$1,[1]Data1!$A$1:$AB$1,0),0)</f>
        <v>19059.7</v>
      </c>
    </row>
    <row r="87" spans="1:5" x14ac:dyDescent="0.25">
      <c r="A87" s="4">
        <v>47148361</v>
      </c>
      <c r="B87" s="4">
        <f>VLOOKUP($A87,[1]Data1!$A$1:$AB$100,MATCH('Assignment (3)'!B$1,[1]Data1!$A$1:$AB$1,0),0)</f>
        <v>1367824146</v>
      </c>
      <c r="C87" s="4" t="str">
        <f>VLOOKUP($A87,[1]Data1!$A$1:$AB$100,MATCH('Assignment (3)'!C$1,[1]Data1!$A$1:$AB$1,0),0)</f>
        <v>104-101293789</v>
      </c>
      <c r="D87" s="4">
        <f>VLOOKUP($A87,[1]Data1!$A$1:$AB$100,MATCH('Assignment (3)'!D$1,[1]Data1!$A$1:$AB$1,0),0)</f>
        <v>22273</v>
      </c>
      <c r="E87" s="4">
        <f>VLOOKUP($A87,[1]Data1!$A$1:$AB$100,MATCH('Assignment (3)'!E$1,[1]Data1!$A$1:$AB$1,0),0)</f>
        <v>24500.3</v>
      </c>
    </row>
    <row r="88" spans="1:5" x14ac:dyDescent="0.25">
      <c r="A88" s="4">
        <v>47149787</v>
      </c>
      <c r="B88" s="4">
        <f>VLOOKUP($A88,[1]Data1!$A$1:$AB$100,MATCH('Assignment (3)'!B$1,[1]Data1!$A$1:$AB$1,0),0)</f>
        <v>6047278395</v>
      </c>
      <c r="C88" s="4" t="str">
        <f>VLOOKUP($A88,[1]Data1!$A$1:$AB$100,MATCH('Assignment (3)'!C$1,[1]Data1!$A$1:$AB$1,0),0)</f>
        <v>104-101293886</v>
      </c>
      <c r="D88" s="4">
        <f>VLOOKUP($A88,[1]Data1!$A$1:$AB$100,MATCH('Assignment (3)'!D$1,[1]Data1!$A$1:$AB$1,0),0)</f>
        <v>80046</v>
      </c>
      <c r="E88" s="4">
        <f>VLOOKUP($A88,[1]Data1!$A$1:$AB$100,MATCH('Assignment (3)'!E$1,[1]Data1!$A$1:$AB$1,0),0)</f>
        <v>88050.6</v>
      </c>
    </row>
    <row r="89" spans="1:5" x14ac:dyDescent="0.25">
      <c r="A89" s="4">
        <v>123479015</v>
      </c>
      <c r="B89" s="4">
        <f>VLOOKUP($A89,[1]Data1!$A$1:$AB$100,MATCH('Assignment (3)'!B$1,[1]Data1!$A$1:$AB$1,0),0)</f>
        <v>6356640341</v>
      </c>
      <c r="C89" s="4">
        <f>VLOOKUP($A89,[1]Data1!$A$1:$AB$100,MATCH('Assignment (3)'!C$1,[1]Data1!$A$1:$AB$1,0),0)</f>
        <v>1093130487</v>
      </c>
      <c r="D89" s="4">
        <f>VLOOKUP($A89,[1]Data1!$A$1:$AB$100,MATCH('Assignment (3)'!D$1,[1]Data1!$A$1:$AB$1,0),0)</f>
        <v>66456</v>
      </c>
      <c r="E89" s="4">
        <f>VLOOKUP($A89,[1]Data1!$A$1:$AB$100,MATCH('Assignment (3)'!E$1,[1]Data1!$A$1:$AB$1,0),0)</f>
        <v>73101.600000000006</v>
      </c>
    </row>
    <row r="90" spans="1:5" x14ac:dyDescent="0.25">
      <c r="A90" s="4">
        <v>123479020</v>
      </c>
      <c r="B90" s="4">
        <f>VLOOKUP($A90,[1]Data1!$A$1:$AB$100,MATCH('Assignment (3)'!B$1,[1]Data1!$A$1:$AB$1,0),0)</f>
        <v>5715678280</v>
      </c>
      <c r="C90" s="4">
        <f>VLOOKUP($A90,[1]Data1!$A$1:$AB$100,MATCH('Assignment (3)'!C$1,[1]Data1!$A$1:$AB$1,0),0)</f>
        <v>1093155061</v>
      </c>
      <c r="D90" s="4">
        <f>VLOOKUP($A90,[1]Data1!$A$1:$AB$100,MATCH('Assignment (3)'!D$1,[1]Data1!$A$1:$AB$1,0),0)</f>
        <v>40083</v>
      </c>
      <c r="E90" s="4">
        <f>VLOOKUP($A90,[1]Data1!$A$1:$AB$100,MATCH('Assignment (3)'!E$1,[1]Data1!$A$1:$AB$1,0),0)</f>
        <v>44091.3</v>
      </c>
    </row>
    <row r="91" spans="1:5" x14ac:dyDescent="0.25">
      <c r="A91" s="4">
        <v>47149047</v>
      </c>
      <c r="B91" s="4">
        <f>VLOOKUP($A91,[1]Data1!$A$1:$AB$100,MATCH('Assignment (3)'!B$1,[1]Data1!$A$1:$AB$1,0),0)</f>
        <v>6342227627</v>
      </c>
      <c r="C91" s="4" t="str">
        <f>VLOOKUP($A91,[1]Data1!$A$1:$AB$100,MATCH('Assignment (3)'!C$1,[1]Data1!$A$1:$AB$1,0),0)</f>
        <v>104-101293851</v>
      </c>
      <c r="D91" s="4">
        <f>VLOOKUP($A91,[1]Data1!$A$1:$AB$100,MATCH('Assignment (3)'!D$1,[1]Data1!$A$1:$AB$1,0),0)</f>
        <v>32904</v>
      </c>
      <c r="E91" s="4">
        <f>VLOOKUP($A91,[1]Data1!$A$1:$AB$100,MATCH('Assignment (3)'!E$1,[1]Data1!$A$1:$AB$1,0),0)</f>
        <v>36194.400000000001</v>
      </c>
    </row>
    <row r="92" spans="1:5" x14ac:dyDescent="0.25">
      <c r="A92" s="4">
        <v>108730195</v>
      </c>
      <c r="B92" s="4">
        <f>VLOOKUP($A92,[1]Data1!$A$1:$AB$100,MATCH('Assignment (3)'!B$1,[1]Data1!$A$1:$AB$1,0),0)</f>
        <v>8066700091</v>
      </c>
      <c r="C92" s="4">
        <f>VLOOKUP($A92,[1]Data1!$A$1:$AB$100,MATCH('Assignment (3)'!C$1,[1]Data1!$A$1:$AB$1,0),0)</f>
        <v>1026391254</v>
      </c>
      <c r="D92" s="4">
        <f>VLOOKUP($A92,[1]Data1!$A$1:$AB$100,MATCH('Assignment (3)'!D$1,[1]Data1!$A$1:$AB$1,0),0)</f>
        <v>70592</v>
      </c>
      <c r="E92" s="4">
        <f>VLOOKUP($A92,[1]Data1!$A$1:$AB$100,MATCH('Assignment (3)'!E$1,[1]Data1!$A$1:$AB$1,0),0)</f>
        <v>77651.199999999997</v>
      </c>
    </row>
    <row r="93" spans="1:5" x14ac:dyDescent="0.25">
      <c r="A93" s="4">
        <v>123479013</v>
      </c>
      <c r="B93" s="4">
        <f>VLOOKUP($A93,[1]Data1!$A$1:$AB$100,MATCH('Assignment (3)'!B$1,[1]Data1!$A$1:$AB$1,0),0)</f>
        <v>7765905883</v>
      </c>
      <c r="C93" s="4">
        <f>VLOOKUP($A93,[1]Data1!$A$1:$AB$100,MATCH('Assignment (3)'!C$1,[1]Data1!$A$1:$AB$1,0),0)</f>
        <v>1093130491</v>
      </c>
      <c r="D93" s="4">
        <f>VLOOKUP($A93,[1]Data1!$A$1:$AB$100,MATCH('Assignment (3)'!D$1,[1]Data1!$A$1:$AB$1,0),0)</f>
        <v>37655</v>
      </c>
      <c r="E93" s="4">
        <f>VLOOKUP($A93,[1]Data1!$A$1:$AB$100,MATCH('Assignment (3)'!E$1,[1]Data1!$A$1:$AB$1,0),0)</f>
        <v>41420.5</v>
      </c>
    </row>
    <row r="94" spans="1:5" x14ac:dyDescent="0.25">
      <c r="A94" s="4">
        <v>123479019</v>
      </c>
      <c r="B94" s="4">
        <f>VLOOKUP($A94,[1]Data1!$A$1:$AB$100,MATCH('Assignment (3)'!B$1,[1]Data1!$A$1:$AB$1,0),0)</f>
        <v>1960980799</v>
      </c>
      <c r="C94" s="4">
        <f>VLOOKUP($A94,[1]Data1!$A$1:$AB$100,MATCH('Assignment (3)'!C$1,[1]Data1!$A$1:$AB$1,0),0)</f>
        <v>1093080713</v>
      </c>
      <c r="D94" s="4">
        <f>VLOOKUP($A94,[1]Data1!$A$1:$AB$100,MATCH('Assignment (3)'!D$1,[1]Data1!$A$1:$AB$1,0),0)</f>
        <v>42944</v>
      </c>
      <c r="E94" s="4">
        <f>VLOOKUP($A94,[1]Data1!$A$1:$AB$100,MATCH('Assignment (3)'!E$1,[1]Data1!$A$1:$AB$1,0),0)</f>
        <v>47238.400000000001</v>
      </c>
    </row>
    <row r="95" spans="1:5" x14ac:dyDescent="0.25">
      <c r="A95" s="4">
        <v>43570555</v>
      </c>
      <c r="B95" s="4">
        <f>VLOOKUP($A95,[1]Data1!$A$1:$AB$100,MATCH('Assignment (3)'!B$1,[1]Data1!$A$1:$AB$1,0),0)</f>
        <v>5381881190</v>
      </c>
      <c r="C95" s="4" t="str">
        <f>VLOOKUP($A95,[1]Data1!$A$1:$AB$100,MATCH('Assignment (3)'!C$1,[1]Data1!$A$1:$AB$1,0),0)</f>
        <v>104-101068807</v>
      </c>
      <c r="D95" s="4">
        <f>VLOOKUP($A95,[1]Data1!$A$1:$AB$100,MATCH('Assignment (3)'!D$1,[1]Data1!$A$1:$AB$1,0),0)</f>
        <v>78799</v>
      </c>
      <c r="E95" s="4">
        <f>VLOOKUP($A95,[1]Data1!$A$1:$AB$100,MATCH('Assignment (3)'!E$1,[1]Data1!$A$1:$AB$1,0),0)</f>
        <v>86678.9</v>
      </c>
    </row>
    <row r="96" spans="1:5" x14ac:dyDescent="0.25">
      <c r="A96" s="4">
        <v>123479022</v>
      </c>
      <c r="B96" s="4">
        <f>VLOOKUP($A96,[1]Data1!$A$1:$AB$100,MATCH('Assignment (3)'!B$1,[1]Data1!$A$1:$AB$1,0),0)</f>
        <v>8841175419</v>
      </c>
      <c r="C96" s="4">
        <f>VLOOKUP($A96,[1]Data1!$A$1:$AB$100,MATCH('Assignment (3)'!C$1,[1]Data1!$A$1:$AB$1,0),0)</f>
        <v>1093130488</v>
      </c>
      <c r="D96" s="4">
        <f>VLOOKUP($A96,[1]Data1!$A$1:$AB$100,MATCH('Assignment (3)'!D$1,[1]Data1!$A$1:$AB$1,0),0)</f>
        <v>28340</v>
      </c>
      <c r="E96" s="4">
        <f>VLOOKUP($A96,[1]Data1!$A$1:$AB$100,MATCH('Assignment (3)'!E$1,[1]Data1!$A$1:$AB$1,0),0)</f>
        <v>31174</v>
      </c>
    </row>
    <row r="97" spans="1:5" x14ac:dyDescent="0.25">
      <c r="A97" s="4">
        <v>123479026</v>
      </c>
      <c r="B97" s="4">
        <f>VLOOKUP($A97,[1]Data1!$A$1:$AB$100,MATCH('Assignment (3)'!B$1,[1]Data1!$A$1:$AB$1,0),0)</f>
        <v>6394276963</v>
      </c>
      <c r="C97" s="4">
        <f>VLOOKUP($A97,[1]Data1!$A$1:$AB$100,MATCH('Assignment (3)'!C$1,[1]Data1!$A$1:$AB$1,0),0)</f>
        <v>1093130496</v>
      </c>
      <c r="D97" s="4">
        <f>VLOOKUP($A97,[1]Data1!$A$1:$AB$100,MATCH('Assignment (3)'!D$1,[1]Data1!$A$1:$AB$1,0),0)</f>
        <v>90376</v>
      </c>
      <c r="E97" s="4">
        <f>VLOOKUP($A97,[1]Data1!$A$1:$AB$100,MATCH('Assignment (3)'!E$1,[1]Data1!$A$1:$AB$1,0),0)</f>
        <v>99413.6</v>
      </c>
    </row>
    <row r="98" spans="1:5" x14ac:dyDescent="0.25">
      <c r="A98" s="4">
        <v>123479034</v>
      </c>
      <c r="B98" s="4">
        <f>VLOOKUP($A98,[1]Data1!$A$1:$AB$100,MATCH('Assignment (3)'!B$1,[1]Data1!$A$1:$AB$1,0),0)</f>
        <v>7233681243</v>
      </c>
      <c r="C98" s="4">
        <f>VLOOKUP($A98,[1]Data1!$A$1:$AB$100,MATCH('Assignment (3)'!C$1,[1]Data1!$A$1:$AB$1,0),0)</f>
        <v>1093130504</v>
      </c>
      <c r="D98" s="4">
        <f>VLOOKUP($A98,[1]Data1!$A$1:$AB$100,MATCH('Assignment (3)'!D$1,[1]Data1!$A$1:$AB$1,0),0)</f>
        <v>49502</v>
      </c>
      <c r="E98" s="4">
        <f>VLOOKUP($A98,[1]Data1!$A$1:$AB$100,MATCH('Assignment (3)'!E$1,[1]Data1!$A$1:$AB$1,0),0)</f>
        <v>54452.2</v>
      </c>
    </row>
    <row r="99" spans="1:5" x14ac:dyDescent="0.25">
      <c r="A99" s="4">
        <v>123479037</v>
      </c>
      <c r="B99" s="4">
        <f>VLOOKUP($A99,[1]Data1!$A$1:$AB$100,MATCH('Assignment (3)'!B$1,[1]Data1!$A$1:$AB$1,0),0)</f>
        <v>7782784166</v>
      </c>
      <c r="C99" s="4">
        <f>VLOOKUP($A99,[1]Data1!$A$1:$AB$100,MATCH('Assignment (3)'!C$1,[1]Data1!$A$1:$AB$1,0),0)</f>
        <v>1093155065</v>
      </c>
      <c r="D99" s="4">
        <f>VLOOKUP($A99,[1]Data1!$A$1:$AB$100,MATCH('Assignment (3)'!D$1,[1]Data1!$A$1:$AB$1,0),0)</f>
        <v>61713</v>
      </c>
      <c r="E99" s="4">
        <f>VLOOKUP($A99,[1]Data1!$A$1:$AB$100,MATCH('Assignment (3)'!E$1,[1]Data1!$A$1:$AB$1,0),0)</f>
        <v>67884.3</v>
      </c>
    </row>
    <row r="100" spans="1:5" x14ac:dyDescent="0.25">
      <c r="A100" s="4">
        <v>123479040</v>
      </c>
      <c r="B100" s="4">
        <f>VLOOKUP($A100,[1]Data1!$A$1:$AB$100,MATCH('Assignment (3)'!B$1,[1]Data1!$A$1:$AB$1,0),0)</f>
        <v>5029870174</v>
      </c>
      <c r="C100" s="4">
        <f>VLOOKUP($A100,[1]Data1!$A$1:$AB$100,MATCH('Assignment (3)'!C$1,[1]Data1!$A$1:$AB$1,0),0)</f>
        <v>1093130505</v>
      </c>
      <c r="D100" s="4">
        <f>VLOOKUP($A100,[1]Data1!$A$1:$AB$100,MATCH('Assignment (3)'!D$1,[1]Data1!$A$1:$AB$1,0),0)</f>
        <v>32593</v>
      </c>
      <c r="E100" s="4">
        <f>VLOOKUP($A100,[1]Data1!$A$1:$AB$100,MATCH('Assignment (3)'!E$1,[1]Data1!$A$1:$AB$1,0),0)</f>
        <v>35852.300000000003</v>
      </c>
    </row>
  </sheetData>
  <conditionalFormatting sqref="A2:A10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50"/>
  <sheetViews>
    <sheetView workbookViewId="0">
      <selection activeCell="K17" sqref="K17:N19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7.42578125" bestFit="1" customWidth="1"/>
    <col min="7" max="7" width="10.5703125" bestFit="1" customWidth="1"/>
    <col min="10" max="10" width="20.7109375" bestFit="1" customWidth="1"/>
    <col min="11" max="11" width="13.42578125" bestFit="1" customWidth="1"/>
    <col min="13" max="13" width="10.28515625" bestFit="1" customWidth="1"/>
    <col min="14" max="14" width="13.42578125" bestFit="1" customWidth="1"/>
  </cols>
  <sheetData>
    <row r="1" spans="1:16" x14ac:dyDescent="0.25">
      <c r="A1" s="45" t="s">
        <v>268</v>
      </c>
      <c r="B1" s="41" t="s">
        <v>262</v>
      </c>
      <c r="C1" s="41" t="s">
        <v>265</v>
      </c>
      <c r="D1" s="41" t="s">
        <v>260</v>
      </c>
      <c r="E1" s="41" t="s">
        <v>267</v>
      </c>
      <c r="F1" s="41" t="s">
        <v>266</v>
      </c>
      <c r="G1" s="44" t="s">
        <v>222</v>
      </c>
      <c r="J1" s="41" t="s">
        <v>262</v>
      </c>
      <c r="K1" s="43" t="s">
        <v>264</v>
      </c>
      <c r="M1" s="41" t="s">
        <v>265</v>
      </c>
      <c r="N1" s="43" t="s">
        <v>264</v>
      </c>
    </row>
    <row r="2" spans="1:16" x14ac:dyDescent="0.25">
      <c r="A2" s="31" t="s">
        <v>245</v>
      </c>
      <c r="B2" s="31" t="s">
        <v>250</v>
      </c>
      <c r="C2" s="31" t="s">
        <v>243</v>
      </c>
      <c r="D2" s="32" t="s">
        <v>247</v>
      </c>
      <c r="E2" s="31" t="s">
        <v>241</v>
      </c>
      <c r="F2" s="30">
        <v>36892</v>
      </c>
      <c r="G2" s="29">
        <v>5000</v>
      </c>
      <c r="J2" s="31" t="s">
        <v>250</v>
      </c>
      <c r="K2" s="4">
        <f>AVERAGEIF($B$2:$B$750,J2,G2:G750)</f>
        <v>7020.9444444444443</v>
      </c>
      <c r="M2" s="31" t="s">
        <v>243</v>
      </c>
      <c r="N2" s="4">
        <f>AVERAGEIF($C$2:$C$750,M2,$G$2:$G$750)</f>
        <v>9274.149284253579</v>
      </c>
    </row>
    <row r="3" spans="1:16" x14ac:dyDescent="0.25">
      <c r="A3" s="31" t="s">
        <v>249</v>
      </c>
      <c r="B3" s="31" t="s">
        <v>244</v>
      </c>
      <c r="C3" s="31" t="s">
        <v>248</v>
      </c>
      <c r="D3" s="32" t="s">
        <v>247</v>
      </c>
      <c r="E3" s="31" t="s">
        <v>246</v>
      </c>
      <c r="F3" s="30">
        <v>36923</v>
      </c>
      <c r="G3" s="29">
        <v>14571</v>
      </c>
      <c r="J3" s="31" t="s">
        <v>244</v>
      </c>
      <c r="K3" s="4">
        <f>AVERAGEIF($B$2:$B$750,J3,G3:G751)</f>
        <v>9141.3258928571431</v>
      </c>
      <c r="M3" s="31" t="s">
        <v>248</v>
      </c>
      <c r="N3" s="4">
        <f>AVERAGEIF($C$2:$C$750,M3,$G$2:$G$750)</f>
        <v>8902.1730769230762</v>
      </c>
    </row>
    <row r="4" spans="1:16" x14ac:dyDescent="0.25">
      <c r="A4" s="31" t="s">
        <v>257</v>
      </c>
      <c r="B4" s="31" t="s">
        <v>252</v>
      </c>
      <c r="C4" s="31" t="s">
        <v>243</v>
      </c>
      <c r="D4" s="32" t="s">
        <v>247</v>
      </c>
      <c r="E4" s="31" t="s">
        <v>241</v>
      </c>
      <c r="F4" s="30">
        <v>36951</v>
      </c>
      <c r="G4" s="29">
        <v>500</v>
      </c>
      <c r="J4" s="31" t="s">
        <v>252</v>
      </c>
      <c r="K4" s="4">
        <f>AVERAGEIF($B$2:$B$750,J4,G4:G752)</f>
        <v>8225.4607508532426</v>
      </c>
    </row>
    <row r="5" spans="1:16" x14ac:dyDescent="0.25">
      <c r="A5" s="31" t="s">
        <v>253</v>
      </c>
      <c r="B5" s="31" t="s">
        <v>244</v>
      </c>
      <c r="C5" s="31" t="s">
        <v>243</v>
      </c>
      <c r="D5" s="32" t="s">
        <v>247</v>
      </c>
      <c r="E5" s="31" t="s">
        <v>241</v>
      </c>
      <c r="F5" s="30">
        <v>36982</v>
      </c>
      <c r="G5" s="29">
        <v>15000</v>
      </c>
      <c r="J5" s="31" t="s">
        <v>254</v>
      </c>
      <c r="K5" s="4">
        <f>AVERAGEIF($B$2:$B$750,J5,G5:G753)</f>
        <v>9341.4974358974359</v>
      </c>
    </row>
    <row r="6" spans="1:16" x14ac:dyDescent="0.25">
      <c r="A6" s="31" t="s">
        <v>245</v>
      </c>
      <c r="B6" s="31" t="s">
        <v>254</v>
      </c>
      <c r="C6" s="31" t="s">
        <v>243</v>
      </c>
      <c r="D6" s="32" t="s">
        <v>251</v>
      </c>
      <c r="E6" s="31" t="s">
        <v>241</v>
      </c>
      <c r="F6" s="30">
        <v>37012</v>
      </c>
      <c r="G6" s="29">
        <v>4623</v>
      </c>
    </row>
    <row r="7" spans="1:16" x14ac:dyDescent="0.25">
      <c r="A7" s="31" t="s">
        <v>253</v>
      </c>
      <c r="B7" s="31" t="s">
        <v>254</v>
      </c>
      <c r="C7" s="31" t="s">
        <v>243</v>
      </c>
      <c r="D7" s="32" t="s">
        <v>242</v>
      </c>
      <c r="E7" s="31" t="s">
        <v>246</v>
      </c>
      <c r="F7" s="30">
        <v>37043</v>
      </c>
      <c r="G7" s="29">
        <v>8721</v>
      </c>
      <c r="J7" s="42" t="s">
        <v>263</v>
      </c>
    </row>
    <row r="8" spans="1:16" x14ac:dyDescent="0.25">
      <c r="A8" s="31" t="s">
        <v>256</v>
      </c>
      <c r="B8" s="31" t="s">
        <v>254</v>
      </c>
      <c r="C8" s="31" t="s">
        <v>243</v>
      </c>
      <c r="D8" s="32" t="s">
        <v>251</v>
      </c>
      <c r="E8" s="31" t="s">
        <v>241</v>
      </c>
      <c r="F8" s="30">
        <v>37073</v>
      </c>
      <c r="G8" s="29">
        <v>15276</v>
      </c>
    </row>
    <row r="9" spans="1:16" x14ac:dyDescent="0.25">
      <c r="A9" s="31" t="s">
        <v>253</v>
      </c>
      <c r="B9" s="31" t="s">
        <v>254</v>
      </c>
      <c r="C9" s="31" t="s">
        <v>243</v>
      </c>
      <c r="D9" s="32" t="s">
        <v>242</v>
      </c>
      <c r="E9" s="31" t="s">
        <v>241</v>
      </c>
      <c r="F9" s="30">
        <v>37104</v>
      </c>
      <c r="G9" s="29">
        <v>5000</v>
      </c>
      <c r="J9" s="41" t="s">
        <v>262</v>
      </c>
      <c r="K9" s="38" t="s">
        <v>243</v>
      </c>
      <c r="L9" s="38" t="s">
        <v>248</v>
      </c>
    </row>
    <row r="10" spans="1:16" x14ac:dyDescent="0.25">
      <c r="A10" s="31" t="s">
        <v>249</v>
      </c>
      <c r="B10" s="31" t="s">
        <v>244</v>
      </c>
      <c r="C10" s="31" t="s">
        <v>248</v>
      </c>
      <c r="D10" s="32" t="s">
        <v>242</v>
      </c>
      <c r="E10" s="31" t="s">
        <v>241</v>
      </c>
      <c r="F10" s="30">
        <v>37135</v>
      </c>
      <c r="G10" s="29">
        <v>15759</v>
      </c>
      <c r="J10" s="31" t="s">
        <v>250</v>
      </c>
      <c r="K10" s="4">
        <f t="shared" ref="K10:L13" si="0">AVERAGEIF($B$2:$B$750,$J10,$G$2:$G$750)</f>
        <v>7020.9444444444443</v>
      </c>
      <c r="L10" s="4">
        <f t="shared" si="0"/>
        <v>7020.9444444444443</v>
      </c>
    </row>
    <row r="11" spans="1:16" x14ac:dyDescent="0.25">
      <c r="A11" s="31" t="s">
        <v>245</v>
      </c>
      <c r="B11" s="31" t="s">
        <v>244</v>
      </c>
      <c r="C11" s="31" t="s">
        <v>243</v>
      </c>
      <c r="D11" s="32" t="s">
        <v>242</v>
      </c>
      <c r="E11" s="31" t="s">
        <v>241</v>
      </c>
      <c r="F11" s="30">
        <v>37165</v>
      </c>
      <c r="G11" s="29">
        <v>12000</v>
      </c>
      <c r="J11" s="31" t="s">
        <v>244</v>
      </c>
      <c r="K11" s="4">
        <f t="shared" si="0"/>
        <v>14865.32</v>
      </c>
      <c r="L11" s="4">
        <f t="shared" si="0"/>
        <v>14865.32</v>
      </c>
    </row>
    <row r="12" spans="1:16" x14ac:dyDescent="0.25">
      <c r="A12" s="31" t="s">
        <v>256</v>
      </c>
      <c r="B12" s="31" t="s">
        <v>254</v>
      </c>
      <c r="C12" s="31" t="s">
        <v>248</v>
      </c>
      <c r="D12" s="32" t="s">
        <v>251</v>
      </c>
      <c r="E12" s="31" t="s">
        <v>241</v>
      </c>
      <c r="F12" s="30">
        <v>37196</v>
      </c>
      <c r="G12" s="29">
        <v>7177</v>
      </c>
      <c r="J12" s="31" t="s">
        <v>252</v>
      </c>
      <c r="K12" s="4">
        <f t="shared" si="0"/>
        <v>5334.1774744027307</v>
      </c>
      <c r="L12" s="4">
        <f t="shared" si="0"/>
        <v>5334.1774744027307</v>
      </c>
    </row>
    <row r="13" spans="1:16" x14ac:dyDescent="0.25">
      <c r="A13" s="31" t="s">
        <v>257</v>
      </c>
      <c r="B13" s="31" t="s">
        <v>254</v>
      </c>
      <c r="C13" s="31" t="s">
        <v>243</v>
      </c>
      <c r="D13" s="32" t="s">
        <v>242</v>
      </c>
      <c r="E13" s="31" t="s">
        <v>241</v>
      </c>
      <c r="F13" s="30">
        <v>37226</v>
      </c>
      <c r="G13" s="29">
        <v>6837</v>
      </c>
      <c r="J13" s="31" t="s">
        <v>254</v>
      </c>
      <c r="K13" s="4">
        <f t="shared" si="0"/>
        <v>8662.8666666666668</v>
      </c>
      <c r="L13" s="4">
        <f t="shared" si="0"/>
        <v>8662.8666666666668</v>
      </c>
    </row>
    <row r="14" spans="1:16" ht="15.75" thickBot="1" x14ac:dyDescent="0.3">
      <c r="A14" s="31" t="s">
        <v>255</v>
      </c>
      <c r="B14" s="31" t="s">
        <v>252</v>
      </c>
      <c r="C14" s="31" t="s">
        <v>243</v>
      </c>
      <c r="D14" s="32" t="s">
        <v>242</v>
      </c>
      <c r="E14" s="31" t="s">
        <v>241</v>
      </c>
      <c r="F14" s="30">
        <v>36892</v>
      </c>
      <c r="G14" s="29">
        <v>3171</v>
      </c>
    </row>
    <row r="15" spans="1:16" ht="15.75" thickBot="1" x14ac:dyDescent="0.3">
      <c r="A15" s="31" t="s">
        <v>249</v>
      </c>
      <c r="B15" s="31" t="s">
        <v>254</v>
      </c>
      <c r="C15" s="31" t="s">
        <v>243</v>
      </c>
      <c r="D15" s="32" t="s">
        <v>247</v>
      </c>
      <c r="E15" s="31" t="s">
        <v>241</v>
      </c>
      <c r="F15" s="30">
        <v>36923</v>
      </c>
      <c r="G15" s="29">
        <v>50000</v>
      </c>
      <c r="J15" s="40" t="s">
        <v>243</v>
      </c>
      <c r="L15" s="53" t="s">
        <v>261</v>
      </c>
      <c r="M15" s="54"/>
      <c r="N15" s="54"/>
      <c r="O15" s="54"/>
      <c r="P15" s="55"/>
    </row>
    <row r="16" spans="1:16" x14ac:dyDescent="0.25">
      <c r="A16" s="31" t="s">
        <v>253</v>
      </c>
      <c r="B16" s="31" t="s">
        <v>252</v>
      </c>
      <c r="C16" s="31" t="s">
        <v>243</v>
      </c>
      <c r="D16" s="32" t="s">
        <v>251</v>
      </c>
      <c r="E16" s="31" t="s">
        <v>246</v>
      </c>
      <c r="F16" s="30">
        <v>36951</v>
      </c>
      <c r="G16" s="29">
        <v>4690</v>
      </c>
      <c r="J16" s="39" t="s">
        <v>260</v>
      </c>
      <c r="K16" s="38" t="s">
        <v>250</v>
      </c>
      <c r="L16" s="37" t="s">
        <v>244</v>
      </c>
      <c r="M16" s="37" t="s">
        <v>252</v>
      </c>
      <c r="N16" s="37" t="s">
        <v>254</v>
      </c>
    </row>
    <row r="17" spans="1:14" x14ac:dyDescent="0.25">
      <c r="A17" s="31" t="s">
        <v>245</v>
      </c>
      <c r="B17" s="31" t="s">
        <v>252</v>
      </c>
      <c r="C17" s="31" t="s">
        <v>243</v>
      </c>
      <c r="D17" s="32" t="s">
        <v>247</v>
      </c>
      <c r="E17" s="31" t="s">
        <v>241</v>
      </c>
      <c r="F17" s="30">
        <v>36982</v>
      </c>
      <c r="G17" s="29">
        <v>12438</v>
      </c>
      <c r="J17" s="32" t="s">
        <v>247</v>
      </c>
      <c r="K17" s="4">
        <f t="shared" ref="K17:N19" si="1">AVERAGEIFS($G$2:$G$750,$D$2:$D$750,$J17,$B$2:$B$750,K$16)</f>
        <v>6773.75</v>
      </c>
      <c r="L17" s="4">
        <f t="shared" si="1"/>
        <v>14075.56880733945</v>
      </c>
      <c r="M17" s="4">
        <f t="shared" si="1"/>
        <v>5078.5</v>
      </c>
      <c r="N17" s="4">
        <f t="shared" si="1"/>
        <v>8947.0404040404046</v>
      </c>
    </row>
    <row r="18" spans="1:14" x14ac:dyDescent="0.25">
      <c r="A18" s="31" t="s">
        <v>249</v>
      </c>
      <c r="B18" s="31" t="s">
        <v>252</v>
      </c>
      <c r="C18" s="31" t="s">
        <v>243</v>
      </c>
      <c r="D18" s="32" t="s">
        <v>251</v>
      </c>
      <c r="E18" s="31" t="s">
        <v>241</v>
      </c>
      <c r="F18" s="30">
        <v>37012</v>
      </c>
      <c r="G18" s="29">
        <v>5000</v>
      </c>
      <c r="J18" s="32" t="s">
        <v>251</v>
      </c>
      <c r="K18" s="4">
        <f t="shared" si="1"/>
        <v>8958.2666666666664</v>
      </c>
      <c r="L18" s="4">
        <f t="shared" si="1"/>
        <v>18965.183333333334</v>
      </c>
      <c r="M18" s="4">
        <f t="shared" si="1"/>
        <v>6151.5263157894733</v>
      </c>
      <c r="N18" s="4">
        <f t="shared" si="1"/>
        <v>7662.5245901639346</v>
      </c>
    </row>
    <row r="19" spans="1:14" x14ac:dyDescent="0.25">
      <c r="A19" s="31" t="s">
        <v>249</v>
      </c>
      <c r="B19" s="31" t="s">
        <v>254</v>
      </c>
      <c r="C19" s="31" t="s">
        <v>243</v>
      </c>
      <c r="D19" s="32" t="s">
        <v>251</v>
      </c>
      <c r="E19" s="31" t="s">
        <v>246</v>
      </c>
      <c r="F19" s="30">
        <v>37043</v>
      </c>
      <c r="G19" s="29">
        <v>7000</v>
      </c>
      <c r="J19" s="32" t="s">
        <v>242</v>
      </c>
      <c r="K19" s="4">
        <f t="shared" si="1"/>
        <v>2000</v>
      </c>
      <c r="L19" s="4">
        <f t="shared" si="1"/>
        <v>12009.803571428571</v>
      </c>
      <c r="M19" s="4">
        <f t="shared" si="1"/>
        <v>4966.0169491525421</v>
      </c>
      <c r="N19" s="4">
        <f t="shared" si="1"/>
        <v>9602.5142857142855</v>
      </c>
    </row>
    <row r="20" spans="1:14" x14ac:dyDescent="0.25">
      <c r="A20" s="31" t="s">
        <v>253</v>
      </c>
      <c r="B20" s="31" t="s">
        <v>252</v>
      </c>
      <c r="C20" s="31" t="s">
        <v>243</v>
      </c>
      <c r="D20" s="32" t="s">
        <v>247</v>
      </c>
      <c r="E20" s="31" t="s">
        <v>241</v>
      </c>
      <c r="F20" s="30">
        <v>37073</v>
      </c>
      <c r="G20" s="29">
        <v>11957</v>
      </c>
    </row>
    <row r="21" spans="1:14" x14ac:dyDescent="0.25">
      <c r="A21" s="31" t="s">
        <v>253</v>
      </c>
      <c r="B21" s="31" t="s">
        <v>244</v>
      </c>
      <c r="C21" s="31" t="s">
        <v>243</v>
      </c>
      <c r="D21" s="32" t="s">
        <v>251</v>
      </c>
      <c r="E21" s="31" t="s">
        <v>241</v>
      </c>
      <c r="F21" s="30">
        <v>37104</v>
      </c>
      <c r="G21" s="29">
        <v>13636</v>
      </c>
    </row>
    <row r="22" spans="1:14" x14ac:dyDescent="0.25">
      <c r="A22" s="31" t="s">
        <v>255</v>
      </c>
      <c r="B22" s="31" t="s">
        <v>244</v>
      </c>
      <c r="C22" s="31" t="s">
        <v>243</v>
      </c>
      <c r="D22" s="32" t="s">
        <v>247</v>
      </c>
      <c r="E22" s="31" t="s">
        <v>246</v>
      </c>
      <c r="F22" s="30">
        <v>37135</v>
      </c>
      <c r="G22" s="29">
        <v>16000</v>
      </c>
    </row>
    <row r="23" spans="1:14" x14ac:dyDescent="0.25">
      <c r="A23" s="31" t="s">
        <v>249</v>
      </c>
      <c r="B23" s="31" t="s">
        <v>252</v>
      </c>
      <c r="C23" s="31" t="s">
        <v>243</v>
      </c>
      <c r="D23" s="32" t="s">
        <v>247</v>
      </c>
      <c r="E23" s="31" t="s">
        <v>241</v>
      </c>
      <c r="F23" s="30">
        <v>37165</v>
      </c>
      <c r="G23" s="29">
        <v>5879</v>
      </c>
    </row>
    <row r="24" spans="1:14" x14ac:dyDescent="0.25">
      <c r="A24" s="31" t="s">
        <v>253</v>
      </c>
      <c r="B24" s="31" t="s">
        <v>254</v>
      </c>
      <c r="C24" s="31" t="s">
        <v>243</v>
      </c>
      <c r="D24" s="32" t="s">
        <v>247</v>
      </c>
      <c r="E24" s="31" t="s">
        <v>241</v>
      </c>
      <c r="F24" s="30">
        <v>37196</v>
      </c>
      <c r="G24" s="29">
        <v>4000</v>
      </c>
    </row>
    <row r="25" spans="1:14" x14ac:dyDescent="0.25">
      <c r="A25" s="31" t="s">
        <v>253</v>
      </c>
      <c r="B25" s="31" t="s">
        <v>244</v>
      </c>
      <c r="C25" s="31" t="s">
        <v>248</v>
      </c>
      <c r="D25" s="32" t="s">
        <v>251</v>
      </c>
      <c r="E25" s="31" t="s">
        <v>241</v>
      </c>
      <c r="F25" s="30">
        <v>37226</v>
      </c>
      <c r="G25" s="29">
        <v>10000</v>
      </c>
    </row>
    <row r="26" spans="1:14" x14ac:dyDescent="0.25">
      <c r="A26" s="31" t="s">
        <v>245</v>
      </c>
      <c r="B26" s="31" t="s">
        <v>252</v>
      </c>
      <c r="C26" s="31" t="s">
        <v>243</v>
      </c>
      <c r="D26" s="32" t="s">
        <v>251</v>
      </c>
      <c r="E26" s="31" t="s">
        <v>241</v>
      </c>
      <c r="F26" s="30">
        <v>36892</v>
      </c>
      <c r="G26" s="29">
        <v>7427</v>
      </c>
    </row>
    <row r="27" spans="1:14" x14ac:dyDescent="0.25">
      <c r="A27" s="31" t="s">
        <v>249</v>
      </c>
      <c r="B27" s="31" t="s">
        <v>252</v>
      </c>
      <c r="C27" s="31" t="s">
        <v>243</v>
      </c>
      <c r="D27" s="32" t="s">
        <v>251</v>
      </c>
      <c r="E27" s="31" t="s">
        <v>246</v>
      </c>
      <c r="F27" s="30">
        <v>36923</v>
      </c>
      <c r="G27" s="29">
        <v>4500</v>
      </c>
    </row>
    <row r="28" spans="1:14" x14ac:dyDescent="0.25">
      <c r="A28" s="31" t="s">
        <v>256</v>
      </c>
      <c r="B28" s="31" t="s">
        <v>252</v>
      </c>
      <c r="C28" s="31" t="s">
        <v>248</v>
      </c>
      <c r="D28" s="32" t="s">
        <v>247</v>
      </c>
      <c r="E28" s="31" t="s">
        <v>241</v>
      </c>
      <c r="F28" s="30">
        <v>36951</v>
      </c>
      <c r="G28" s="29">
        <v>12962</v>
      </c>
    </row>
    <row r="29" spans="1:14" x14ac:dyDescent="0.25">
      <c r="A29" s="31" t="s">
        <v>256</v>
      </c>
      <c r="B29" s="31" t="s">
        <v>252</v>
      </c>
      <c r="C29" s="31" t="s">
        <v>243</v>
      </c>
      <c r="D29" s="32" t="s">
        <v>247</v>
      </c>
      <c r="E29" s="31" t="s">
        <v>246</v>
      </c>
      <c r="F29" s="30">
        <v>36982</v>
      </c>
      <c r="G29" s="29">
        <v>500</v>
      </c>
    </row>
    <row r="30" spans="1:14" x14ac:dyDescent="0.25">
      <c r="A30" s="31" t="s">
        <v>253</v>
      </c>
      <c r="B30" s="31" t="s">
        <v>252</v>
      </c>
      <c r="C30" s="31" t="s">
        <v>248</v>
      </c>
      <c r="D30" s="32" t="s">
        <v>247</v>
      </c>
      <c r="E30" s="31" t="s">
        <v>246</v>
      </c>
      <c r="F30" s="30">
        <v>37012</v>
      </c>
      <c r="G30" s="29">
        <v>5364</v>
      </c>
    </row>
    <row r="31" spans="1:14" x14ac:dyDescent="0.25">
      <c r="A31" s="31" t="s">
        <v>255</v>
      </c>
      <c r="B31" s="31" t="s">
        <v>244</v>
      </c>
      <c r="C31" s="31" t="s">
        <v>248</v>
      </c>
      <c r="D31" s="32" t="s">
        <v>251</v>
      </c>
      <c r="E31" s="31" t="s">
        <v>241</v>
      </c>
      <c r="F31" s="30">
        <v>37043</v>
      </c>
      <c r="G31" s="29">
        <v>45000</v>
      </c>
    </row>
    <row r="32" spans="1:14" x14ac:dyDescent="0.25">
      <c r="A32" s="31" t="s">
        <v>255</v>
      </c>
      <c r="B32" s="31" t="s">
        <v>252</v>
      </c>
      <c r="C32" s="31" t="s">
        <v>248</v>
      </c>
      <c r="D32" s="32" t="s">
        <v>251</v>
      </c>
      <c r="E32" s="31" t="s">
        <v>241</v>
      </c>
      <c r="F32" s="30">
        <v>37073</v>
      </c>
      <c r="G32" s="29">
        <v>14867</v>
      </c>
    </row>
    <row r="33" spans="1:7" x14ac:dyDescent="0.25">
      <c r="A33" s="31" t="s">
        <v>255</v>
      </c>
      <c r="B33" s="31" t="s">
        <v>252</v>
      </c>
      <c r="C33" s="31" t="s">
        <v>248</v>
      </c>
      <c r="D33" s="32" t="s">
        <v>247</v>
      </c>
      <c r="E33" s="31" t="s">
        <v>246</v>
      </c>
      <c r="F33" s="30">
        <v>37104</v>
      </c>
      <c r="G33" s="29">
        <v>13061</v>
      </c>
    </row>
    <row r="34" spans="1:7" x14ac:dyDescent="0.25">
      <c r="A34" s="31" t="s">
        <v>253</v>
      </c>
      <c r="B34" s="31" t="s">
        <v>244</v>
      </c>
      <c r="C34" s="31" t="s">
        <v>248</v>
      </c>
      <c r="D34" s="32" t="s">
        <v>247</v>
      </c>
      <c r="E34" s="31" t="s">
        <v>246</v>
      </c>
      <c r="F34" s="30">
        <v>37135</v>
      </c>
      <c r="G34" s="29">
        <v>11779</v>
      </c>
    </row>
    <row r="35" spans="1:7" x14ac:dyDescent="0.25">
      <c r="A35" s="31" t="s">
        <v>256</v>
      </c>
      <c r="B35" s="31" t="s">
        <v>252</v>
      </c>
      <c r="C35" s="31" t="s">
        <v>243</v>
      </c>
      <c r="D35" s="32" t="s">
        <v>247</v>
      </c>
      <c r="E35" s="31" t="s">
        <v>246</v>
      </c>
      <c r="F35" s="30">
        <v>37165</v>
      </c>
      <c r="G35" s="29">
        <v>4995</v>
      </c>
    </row>
    <row r="36" spans="1:7" x14ac:dyDescent="0.25">
      <c r="A36" s="31" t="s">
        <v>256</v>
      </c>
      <c r="B36" s="31" t="s">
        <v>254</v>
      </c>
      <c r="C36" s="31" t="s">
        <v>243</v>
      </c>
      <c r="D36" s="32" t="s">
        <v>247</v>
      </c>
      <c r="E36" s="31" t="s">
        <v>246</v>
      </c>
      <c r="F36" s="30">
        <v>37196</v>
      </c>
      <c r="G36" s="29">
        <v>10096</v>
      </c>
    </row>
    <row r="37" spans="1:7" x14ac:dyDescent="0.25">
      <c r="A37" s="31" t="s">
        <v>253</v>
      </c>
      <c r="B37" s="31" t="s">
        <v>254</v>
      </c>
      <c r="C37" s="31" t="s">
        <v>243</v>
      </c>
      <c r="D37" s="32" t="s">
        <v>247</v>
      </c>
      <c r="E37" s="31" t="s">
        <v>246</v>
      </c>
      <c r="F37" s="30">
        <v>37226</v>
      </c>
      <c r="G37" s="29">
        <v>14861</v>
      </c>
    </row>
    <row r="38" spans="1:7" x14ac:dyDescent="0.25">
      <c r="A38" s="31" t="s">
        <v>253</v>
      </c>
      <c r="B38" s="31" t="s">
        <v>252</v>
      </c>
      <c r="C38" s="31" t="s">
        <v>248</v>
      </c>
      <c r="D38" s="32" t="s">
        <v>247</v>
      </c>
      <c r="E38" s="31" t="s">
        <v>246</v>
      </c>
      <c r="F38" s="30">
        <v>36892</v>
      </c>
      <c r="G38" s="29">
        <v>500</v>
      </c>
    </row>
    <row r="39" spans="1:7" x14ac:dyDescent="0.25">
      <c r="A39" s="31" t="s">
        <v>253</v>
      </c>
      <c r="B39" s="31" t="s">
        <v>252</v>
      </c>
      <c r="C39" s="31" t="s">
        <v>243</v>
      </c>
      <c r="D39" s="32" t="s">
        <v>247</v>
      </c>
      <c r="E39" s="31" t="s">
        <v>241</v>
      </c>
      <c r="F39" s="30">
        <v>36923</v>
      </c>
      <c r="G39" s="29">
        <v>5524</v>
      </c>
    </row>
    <row r="40" spans="1:7" x14ac:dyDescent="0.25">
      <c r="A40" s="31" t="s">
        <v>249</v>
      </c>
      <c r="B40" s="31" t="s">
        <v>254</v>
      </c>
      <c r="C40" s="31" t="s">
        <v>248</v>
      </c>
      <c r="D40" s="32" t="s">
        <v>251</v>
      </c>
      <c r="E40" s="31" t="s">
        <v>246</v>
      </c>
      <c r="F40" s="30">
        <v>36951</v>
      </c>
      <c r="G40" s="29">
        <v>5862</v>
      </c>
    </row>
    <row r="41" spans="1:7" x14ac:dyDescent="0.25">
      <c r="A41" s="31" t="s">
        <v>256</v>
      </c>
      <c r="B41" s="31" t="s">
        <v>254</v>
      </c>
      <c r="C41" s="31" t="s">
        <v>248</v>
      </c>
      <c r="D41" s="32" t="s">
        <v>247</v>
      </c>
      <c r="E41" s="31" t="s">
        <v>241</v>
      </c>
      <c r="F41" s="30">
        <v>36982</v>
      </c>
      <c r="G41" s="29">
        <v>12592</v>
      </c>
    </row>
    <row r="42" spans="1:7" x14ac:dyDescent="0.25">
      <c r="A42" s="31" t="s">
        <v>256</v>
      </c>
      <c r="B42" s="31" t="s">
        <v>252</v>
      </c>
      <c r="C42" s="31" t="s">
        <v>248</v>
      </c>
      <c r="D42" s="32" t="s">
        <v>242</v>
      </c>
      <c r="E42" s="31" t="s">
        <v>246</v>
      </c>
      <c r="F42" s="30">
        <v>37012</v>
      </c>
      <c r="G42" s="29">
        <v>7188</v>
      </c>
    </row>
    <row r="43" spans="1:7" x14ac:dyDescent="0.25">
      <c r="A43" s="31" t="s">
        <v>256</v>
      </c>
      <c r="B43" s="31" t="s">
        <v>252</v>
      </c>
      <c r="C43" s="31" t="s">
        <v>248</v>
      </c>
      <c r="D43" s="32" t="s">
        <v>251</v>
      </c>
      <c r="E43" s="31" t="s">
        <v>246</v>
      </c>
      <c r="F43" s="30">
        <v>37043</v>
      </c>
      <c r="G43" s="29">
        <v>9159</v>
      </c>
    </row>
    <row r="44" spans="1:7" x14ac:dyDescent="0.25">
      <c r="A44" s="31" t="s">
        <v>255</v>
      </c>
      <c r="B44" s="31" t="s">
        <v>252</v>
      </c>
      <c r="C44" s="31" t="s">
        <v>248</v>
      </c>
      <c r="D44" s="32" t="s">
        <v>247</v>
      </c>
      <c r="E44" s="31" t="s">
        <v>241</v>
      </c>
      <c r="F44" s="30">
        <v>37073</v>
      </c>
      <c r="G44" s="29">
        <v>9208</v>
      </c>
    </row>
    <row r="45" spans="1:7" x14ac:dyDescent="0.25">
      <c r="A45" s="31" t="s">
        <v>255</v>
      </c>
      <c r="B45" s="31" t="s">
        <v>254</v>
      </c>
      <c r="C45" s="31" t="s">
        <v>248</v>
      </c>
      <c r="D45" s="32" t="s">
        <v>251</v>
      </c>
      <c r="E45" s="31" t="s">
        <v>241</v>
      </c>
      <c r="F45" s="30">
        <v>37104</v>
      </c>
      <c r="G45" s="29">
        <v>5756</v>
      </c>
    </row>
    <row r="46" spans="1:7" x14ac:dyDescent="0.25">
      <c r="A46" s="31" t="s">
        <v>255</v>
      </c>
      <c r="B46" s="31" t="s">
        <v>252</v>
      </c>
      <c r="C46" s="31" t="s">
        <v>248</v>
      </c>
      <c r="D46" s="32" t="s">
        <v>247</v>
      </c>
      <c r="E46" s="31" t="s">
        <v>246</v>
      </c>
      <c r="F46" s="30">
        <v>37135</v>
      </c>
      <c r="G46" s="29">
        <v>14480</v>
      </c>
    </row>
    <row r="47" spans="1:7" x14ac:dyDescent="0.25">
      <c r="A47" s="31" t="s">
        <v>256</v>
      </c>
      <c r="B47" s="31" t="s">
        <v>244</v>
      </c>
      <c r="C47" s="31" t="s">
        <v>243</v>
      </c>
      <c r="D47" s="32" t="s">
        <v>251</v>
      </c>
      <c r="E47" s="31" t="s">
        <v>246</v>
      </c>
      <c r="F47" s="30">
        <v>37165</v>
      </c>
      <c r="G47" s="29">
        <v>7028</v>
      </c>
    </row>
    <row r="48" spans="1:7" x14ac:dyDescent="0.25">
      <c r="A48" s="31" t="s">
        <v>256</v>
      </c>
      <c r="B48" s="31" t="s">
        <v>252</v>
      </c>
      <c r="C48" s="31" t="s">
        <v>248</v>
      </c>
      <c r="D48" s="32" t="s">
        <v>251</v>
      </c>
      <c r="E48" s="31" t="s">
        <v>241</v>
      </c>
      <c r="F48" s="30">
        <v>37196</v>
      </c>
      <c r="G48" s="29">
        <v>9397</v>
      </c>
    </row>
    <row r="49" spans="1:7" x14ac:dyDescent="0.25">
      <c r="A49" s="31" t="s">
        <v>253</v>
      </c>
      <c r="B49" s="31" t="s">
        <v>244</v>
      </c>
      <c r="C49" s="31" t="s">
        <v>243</v>
      </c>
      <c r="D49" s="32" t="s">
        <v>251</v>
      </c>
      <c r="E49" s="31" t="s">
        <v>246</v>
      </c>
      <c r="F49" s="30">
        <v>37226</v>
      </c>
      <c r="G49" s="29">
        <v>14067</v>
      </c>
    </row>
    <row r="50" spans="1:7" x14ac:dyDescent="0.25">
      <c r="A50" s="31" t="s">
        <v>253</v>
      </c>
      <c r="B50" s="31" t="s">
        <v>252</v>
      </c>
      <c r="C50" s="31" t="s">
        <v>248</v>
      </c>
      <c r="D50" s="32" t="s">
        <v>242</v>
      </c>
      <c r="E50" s="31" t="s">
        <v>241</v>
      </c>
      <c r="F50" s="30">
        <v>36892</v>
      </c>
      <c r="G50" s="29">
        <v>500</v>
      </c>
    </row>
    <row r="51" spans="1:7" x14ac:dyDescent="0.25">
      <c r="A51" s="31" t="s">
        <v>253</v>
      </c>
      <c r="B51" s="31" t="s">
        <v>244</v>
      </c>
      <c r="C51" s="31" t="s">
        <v>243</v>
      </c>
      <c r="D51" s="32" t="s">
        <v>242</v>
      </c>
      <c r="E51" s="31" t="s">
        <v>246</v>
      </c>
      <c r="F51" s="30">
        <v>36923</v>
      </c>
      <c r="G51" s="29">
        <v>12429</v>
      </c>
    </row>
    <row r="52" spans="1:7" x14ac:dyDescent="0.25">
      <c r="A52" s="31" t="s">
        <v>249</v>
      </c>
      <c r="B52" s="31" t="s">
        <v>254</v>
      </c>
      <c r="C52" s="31" t="s">
        <v>243</v>
      </c>
      <c r="D52" s="32" t="s">
        <v>247</v>
      </c>
      <c r="E52" s="31" t="s">
        <v>241</v>
      </c>
      <c r="F52" s="30">
        <v>36951</v>
      </c>
      <c r="G52" s="29">
        <v>5538</v>
      </c>
    </row>
    <row r="53" spans="1:7" x14ac:dyDescent="0.25">
      <c r="A53" s="31" t="s">
        <v>249</v>
      </c>
      <c r="B53" s="31" t="s">
        <v>254</v>
      </c>
      <c r="C53" s="31" t="s">
        <v>248</v>
      </c>
      <c r="D53" s="32" t="s">
        <v>247</v>
      </c>
      <c r="E53" s="31" t="s">
        <v>241</v>
      </c>
      <c r="F53" s="30">
        <v>36982</v>
      </c>
      <c r="G53" s="29">
        <v>12953</v>
      </c>
    </row>
    <row r="54" spans="1:7" x14ac:dyDescent="0.25">
      <c r="A54" s="31" t="s">
        <v>249</v>
      </c>
      <c r="B54" s="31" t="s">
        <v>254</v>
      </c>
      <c r="C54" s="31" t="s">
        <v>243</v>
      </c>
      <c r="D54" s="32" t="s">
        <v>251</v>
      </c>
      <c r="E54" s="31" t="s">
        <v>241</v>
      </c>
      <c r="F54" s="30">
        <v>37012</v>
      </c>
      <c r="G54" s="29">
        <v>8190</v>
      </c>
    </row>
    <row r="55" spans="1:7" x14ac:dyDescent="0.25">
      <c r="A55" s="31" t="s">
        <v>249</v>
      </c>
      <c r="B55" s="31" t="s">
        <v>254</v>
      </c>
      <c r="C55" s="31" t="s">
        <v>248</v>
      </c>
      <c r="D55" s="32" t="s">
        <v>247</v>
      </c>
      <c r="E55" s="31" t="s">
        <v>241</v>
      </c>
      <c r="F55" s="30">
        <v>37043</v>
      </c>
      <c r="G55" s="29">
        <v>4348</v>
      </c>
    </row>
    <row r="56" spans="1:7" x14ac:dyDescent="0.25">
      <c r="A56" s="31" t="s">
        <v>255</v>
      </c>
      <c r="B56" s="31" t="s">
        <v>254</v>
      </c>
      <c r="C56" s="31" t="s">
        <v>248</v>
      </c>
      <c r="D56" s="32" t="s">
        <v>251</v>
      </c>
      <c r="E56" s="31" t="s">
        <v>241</v>
      </c>
      <c r="F56" s="30">
        <v>37073</v>
      </c>
      <c r="G56" s="29">
        <v>6071</v>
      </c>
    </row>
    <row r="57" spans="1:7" x14ac:dyDescent="0.25">
      <c r="A57" s="31" t="s">
        <v>255</v>
      </c>
      <c r="B57" s="31" t="s">
        <v>244</v>
      </c>
      <c r="C57" s="31" t="s">
        <v>243</v>
      </c>
      <c r="D57" s="32" t="s">
        <v>251</v>
      </c>
      <c r="E57" s="31" t="s">
        <v>246</v>
      </c>
      <c r="F57" s="30">
        <v>37104</v>
      </c>
      <c r="G57" s="29">
        <v>13000</v>
      </c>
    </row>
    <row r="58" spans="1:7" x14ac:dyDescent="0.25">
      <c r="A58" s="31" t="s">
        <v>255</v>
      </c>
      <c r="B58" s="31" t="s">
        <v>244</v>
      </c>
      <c r="C58" s="31" t="s">
        <v>243</v>
      </c>
      <c r="D58" s="32" t="s">
        <v>242</v>
      </c>
      <c r="E58" s="31" t="s">
        <v>246</v>
      </c>
      <c r="F58" s="30">
        <v>37135</v>
      </c>
      <c r="G58" s="29">
        <v>15000</v>
      </c>
    </row>
    <row r="59" spans="1:7" x14ac:dyDescent="0.25">
      <c r="A59" s="31" t="s">
        <v>255</v>
      </c>
      <c r="B59" s="31" t="s">
        <v>244</v>
      </c>
      <c r="C59" s="31" t="s">
        <v>243</v>
      </c>
      <c r="D59" s="32" t="s">
        <v>242</v>
      </c>
      <c r="E59" s="31" t="s">
        <v>241</v>
      </c>
      <c r="F59" s="30">
        <v>37165</v>
      </c>
      <c r="G59" s="29">
        <v>12824</v>
      </c>
    </row>
    <row r="60" spans="1:7" x14ac:dyDescent="0.25">
      <c r="A60" s="31" t="s">
        <v>253</v>
      </c>
      <c r="B60" s="31" t="s">
        <v>252</v>
      </c>
      <c r="C60" s="31" t="s">
        <v>248</v>
      </c>
      <c r="D60" s="32" t="s">
        <v>251</v>
      </c>
      <c r="E60" s="31" t="s">
        <v>246</v>
      </c>
      <c r="F60" s="30">
        <v>37196</v>
      </c>
      <c r="G60" s="29">
        <v>250</v>
      </c>
    </row>
    <row r="61" spans="1:7" x14ac:dyDescent="0.25">
      <c r="A61" s="31" t="s">
        <v>253</v>
      </c>
      <c r="B61" s="31" t="s">
        <v>252</v>
      </c>
      <c r="C61" s="31" t="s">
        <v>243</v>
      </c>
      <c r="D61" s="32" t="s">
        <v>247</v>
      </c>
      <c r="E61" s="31" t="s">
        <v>241</v>
      </c>
      <c r="F61" s="30">
        <v>37226</v>
      </c>
      <c r="G61" s="29">
        <v>3000</v>
      </c>
    </row>
    <row r="62" spans="1:7" x14ac:dyDescent="0.25">
      <c r="A62" s="31" t="s">
        <v>253</v>
      </c>
      <c r="B62" s="31" t="s">
        <v>250</v>
      </c>
      <c r="C62" s="31" t="s">
        <v>248</v>
      </c>
      <c r="D62" s="32" t="s">
        <v>247</v>
      </c>
      <c r="E62" s="31" t="s">
        <v>241</v>
      </c>
      <c r="F62" s="30">
        <v>36892</v>
      </c>
      <c r="G62" s="29">
        <v>9095</v>
      </c>
    </row>
    <row r="63" spans="1:7" x14ac:dyDescent="0.25">
      <c r="A63" s="31" t="s">
        <v>253</v>
      </c>
      <c r="B63" s="31" t="s">
        <v>252</v>
      </c>
      <c r="C63" s="31" t="s">
        <v>243</v>
      </c>
      <c r="D63" s="32" t="s">
        <v>247</v>
      </c>
      <c r="E63" s="31" t="s">
        <v>241</v>
      </c>
      <c r="F63" s="30">
        <v>36923</v>
      </c>
      <c r="G63" s="29">
        <v>240</v>
      </c>
    </row>
    <row r="64" spans="1:7" x14ac:dyDescent="0.25">
      <c r="A64" s="31" t="s">
        <v>255</v>
      </c>
      <c r="B64" s="31" t="s">
        <v>252</v>
      </c>
      <c r="C64" s="31" t="s">
        <v>243</v>
      </c>
      <c r="D64" s="32" t="s">
        <v>242</v>
      </c>
      <c r="E64" s="31" t="s">
        <v>241</v>
      </c>
      <c r="F64" s="30">
        <v>36951</v>
      </c>
      <c r="G64" s="29">
        <v>3075</v>
      </c>
    </row>
    <row r="65" spans="1:7" x14ac:dyDescent="0.25">
      <c r="A65" s="31" t="s">
        <v>255</v>
      </c>
      <c r="B65" s="31" t="s">
        <v>254</v>
      </c>
      <c r="C65" s="31" t="s">
        <v>248</v>
      </c>
      <c r="D65" s="32" t="s">
        <v>247</v>
      </c>
      <c r="E65" s="31" t="s">
        <v>241</v>
      </c>
      <c r="F65" s="30">
        <v>36982</v>
      </c>
      <c r="G65" s="29">
        <v>4309</v>
      </c>
    </row>
    <row r="66" spans="1:7" x14ac:dyDescent="0.25">
      <c r="A66" s="31" t="s">
        <v>253</v>
      </c>
      <c r="B66" s="31" t="s">
        <v>244</v>
      </c>
      <c r="C66" s="31" t="s">
        <v>243</v>
      </c>
      <c r="D66" s="32" t="s">
        <v>242</v>
      </c>
      <c r="E66" s="31" t="s">
        <v>241</v>
      </c>
      <c r="F66" s="30">
        <v>37012</v>
      </c>
      <c r="G66" s="29">
        <v>12000</v>
      </c>
    </row>
    <row r="67" spans="1:7" x14ac:dyDescent="0.25">
      <c r="A67" s="31" t="s">
        <v>249</v>
      </c>
      <c r="B67" s="31" t="s">
        <v>252</v>
      </c>
      <c r="C67" s="31" t="s">
        <v>243</v>
      </c>
      <c r="D67" s="32" t="s">
        <v>247</v>
      </c>
      <c r="E67" s="31" t="s">
        <v>241</v>
      </c>
      <c r="F67" s="30">
        <v>37043</v>
      </c>
      <c r="G67" s="29">
        <v>4000</v>
      </c>
    </row>
    <row r="68" spans="1:7" x14ac:dyDescent="0.25">
      <c r="A68" s="31" t="s">
        <v>249</v>
      </c>
      <c r="B68" s="31" t="s">
        <v>252</v>
      </c>
      <c r="C68" s="31" t="s">
        <v>243</v>
      </c>
      <c r="D68" s="32" t="s">
        <v>251</v>
      </c>
      <c r="E68" s="31" t="s">
        <v>241</v>
      </c>
      <c r="F68" s="30">
        <v>37073</v>
      </c>
      <c r="G68" s="29">
        <v>4000</v>
      </c>
    </row>
    <row r="69" spans="1:7" x14ac:dyDescent="0.25">
      <c r="A69" s="31" t="s">
        <v>253</v>
      </c>
      <c r="B69" s="31" t="s">
        <v>250</v>
      </c>
      <c r="C69" s="31" t="s">
        <v>243</v>
      </c>
      <c r="D69" s="32" t="s">
        <v>242</v>
      </c>
      <c r="E69" s="31" t="s">
        <v>241</v>
      </c>
      <c r="F69" s="30">
        <v>37104</v>
      </c>
      <c r="G69" s="29">
        <v>2000</v>
      </c>
    </row>
    <row r="70" spans="1:7" x14ac:dyDescent="0.25">
      <c r="A70" s="31" t="s">
        <v>249</v>
      </c>
      <c r="B70" s="31" t="s">
        <v>244</v>
      </c>
      <c r="C70" s="31" t="s">
        <v>243</v>
      </c>
      <c r="D70" s="32" t="s">
        <v>251</v>
      </c>
      <c r="E70" s="31" t="s">
        <v>246</v>
      </c>
      <c r="F70" s="30">
        <v>37135</v>
      </c>
      <c r="G70" s="29">
        <v>5025</v>
      </c>
    </row>
    <row r="71" spans="1:7" x14ac:dyDescent="0.25">
      <c r="A71" s="31" t="s">
        <v>249</v>
      </c>
      <c r="B71" s="31" t="s">
        <v>254</v>
      </c>
      <c r="C71" s="31" t="s">
        <v>243</v>
      </c>
      <c r="D71" s="32" t="s">
        <v>242</v>
      </c>
      <c r="E71" s="31" t="s">
        <v>241</v>
      </c>
      <c r="F71" s="30">
        <v>37165</v>
      </c>
      <c r="G71" s="29">
        <v>65000</v>
      </c>
    </row>
    <row r="72" spans="1:7" x14ac:dyDescent="0.25">
      <c r="A72" s="31" t="s">
        <v>253</v>
      </c>
      <c r="B72" s="31" t="s">
        <v>254</v>
      </c>
      <c r="C72" s="31" t="s">
        <v>248</v>
      </c>
      <c r="D72" s="32" t="s">
        <v>251</v>
      </c>
      <c r="E72" s="31" t="s">
        <v>241</v>
      </c>
      <c r="F72" s="30">
        <v>37196</v>
      </c>
      <c r="G72" s="29">
        <v>6307</v>
      </c>
    </row>
    <row r="73" spans="1:7" x14ac:dyDescent="0.25">
      <c r="A73" s="31" t="s">
        <v>253</v>
      </c>
      <c r="B73" s="31" t="s">
        <v>252</v>
      </c>
      <c r="C73" s="31" t="s">
        <v>243</v>
      </c>
      <c r="D73" s="32" t="s">
        <v>251</v>
      </c>
      <c r="E73" s="31" t="s">
        <v>241</v>
      </c>
      <c r="F73" s="30">
        <v>37226</v>
      </c>
      <c r="G73" s="29">
        <v>5000</v>
      </c>
    </row>
    <row r="74" spans="1:7" x14ac:dyDescent="0.25">
      <c r="A74" s="31" t="s">
        <v>253</v>
      </c>
      <c r="B74" s="31" t="s">
        <v>244</v>
      </c>
      <c r="C74" s="31" t="s">
        <v>243</v>
      </c>
      <c r="D74" s="32" t="s">
        <v>251</v>
      </c>
      <c r="E74" s="31" t="s">
        <v>241</v>
      </c>
      <c r="F74" s="30">
        <v>36892</v>
      </c>
      <c r="G74" s="29">
        <v>12203</v>
      </c>
    </row>
    <row r="75" spans="1:7" x14ac:dyDescent="0.25">
      <c r="A75" s="31" t="s">
        <v>253</v>
      </c>
      <c r="B75" s="31" t="s">
        <v>254</v>
      </c>
      <c r="C75" s="31" t="s">
        <v>243</v>
      </c>
      <c r="D75" s="32" t="s">
        <v>247</v>
      </c>
      <c r="E75" s="31" t="s">
        <v>241</v>
      </c>
      <c r="F75" s="30">
        <v>36923</v>
      </c>
      <c r="G75" s="29">
        <v>6000</v>
      </c>
    </row>
    <row r="76" spans="1:7" x14ac:dyDescent="0.25">
      <c r="A76" s="31" t="s">
        <v>249</v>
      </c>
      <c r="B76" s="31" t="s">
        <v>252</v>
      </c>
      <c r="C76" s="31" t="s">
        <v>248</v>
      </c>
      <c r="D76" s="32" t="s">
        <v>251</v>
      </c>
      <c r="E76" s="31" t="s">
        <v>241</v>
      </c>
      <c r="F76" s="30">
        <v>36951</v>
      </c>
      <c r="G76" s="29">
        <v>13215</v>
      </c>
    </row>
    <row r="77" spans="1:7" x14ac:dyDescent="0.25">
      <c r="A77" s="31" t="s">
        <v>249</v>
      </c>
      <c r="B77" s="31" t="s">
        <v>244</v>
      </c>
      <c r="C77" s="31" t="s">
        <v>243</v>
      </c>
      <c r="D77" s="32" t="s">
        <v>247</v>
      </c>
      <c r="E77" s="31" t="s">
        <v>241</v>
      </c>
      <c r="F77" s="30">
        <v>36982</v>
      </c>
      <c r="G77" s="29">
        <v>35000</v>
      </c>
    </row>
    <row r="78" spans="1:7" x14ac:dyDescent="0.25">
      <c r="A78" s="31" t="s">
        <v>253</v>
      </c>
      <c r="B78" s="31" t="s">
        <v>244</v>
      </c>
      <c r="C78" s="31" t="s">
        <v>243</v>
      </c>
      <c r="D78" s="32" t="s">
        <v>247</v>
      </c>
      <c r="E78" s="31" t="s">
        <v>241</v>
      </c>
      <c r="F78" s="30">
        <v>37012</v>
      </c>
      <c r="G78" s="29">
        <v>13000</v>
      </c>
    </row>
    <row r="79" spans="1:7" x14ac:dyDescent="0.25">
      <c r="A79" s="31" t="s">
        <v>256</v>
      </c>
      <c r="B79" s="31" t="s">
        <v>244</v>
      </c>
      <c r="C79" s="31" t="s">
        <v>243</v>
      </c>
      <c r="D79" s="32" t="s">
        <v>247</v>
      </c>
      <c r="E79" s="31" t="s">
        <v>241</v>
      </c>
      <c r="F79" s="30">
        <v>37043</v>
      </c>
      <c r="G79" s="29">
        <v>14548</v>
      </c>
    </row>
    <row r="80" spans="1:7" x14ac:dyDescent="0.25">
      <c r="A80" s="31" t="s">
        <v>256</v>
      </c>
      <c r="B80" s="31" t="s">
        <v>252</v>
      </c>
      <c r="C80" s="31" t="s">
        <v>248</v>
      </c>
      <c r="D80" s="32" t="s">
        <v>247</v>
      </c>
      <c r="E80" s="31" t="s">
        <v>241</v>
      </c>
      <c r="F80" s="30">
        <v>37073</v>
      </c>
      <c r="G80" s="29">
        <v>500</v>
      </c>
    </row>
    <row r="81" spans="1:7" x14ac:dyDescent="0.25">
      <c r="A81" s="31" t="s">
        <v>249</v>
      </c>
      <c r="B81" s="31" t="s">
        <v>244</v>
      </c>
      <c r="C81" s="31" t="s">
        <v>243</v>
      </c>
      <c r="D81" s="32" t="s">
        <v>247</v>
      </c>
      <c r="E81" s="31" t="s">
        <v>246</v>
      </c>
      <c r="F81" s="30">
        <v>37104</v>
      </c>
      <c r="G81" s="29">
        <v>11000</v>
      </c>
    </row>
    <row r="82" spans="1:7" x14ac:dyDescent="0.25">
      <c r="A82" s="31" t="s">
        <v>249</v>
      </c>
      <c r="B82" s="31" t="s">
        <v>254</v>
      </c>
      <c r="C82" s="31" t="s">
        <v>243</v>
      </c>
      <c r="D82" s="32" t="s">
        <v>251</v>
      </c>
      <c r="E82" s="31" t="s">
        <v>241</v>
      </c>
      <c r="F82" s="30">
        <v>37135</v>
      </c>
      <c r="G82" s="29">
        <v>2878</v>
      </c>
    </row>
    <row r="83" spans="1:7" x14ac:dyDescent="0.25">
      <c r="A83" s="31" t="s">
        <v>253</v>
      </c>
      <c r="B83" s="31" t="s">
        <v>244</v>
      </c>
      <c r="C83" s="31" t="s">
        <v>248</v>
      </c>
      <c r="D83" s="32" t="s">
        <v>247</v>
      </c>
      <c r="E83" s="31" t="s">
        <v>241</v>
      </c>
      <c r="F83" s="30">
        <v>37165</v>
      </c>
      <c r="G83" s="29">
        <v>9000</v>
      </c>
    </row>
    <row r="84" spans="1:7" x14ac:dyDescent="0.25">
      <c r="A84" s="31" t="s">
        <v>255</v>
      </c>
      <c r="B84" s="31" t="s">
        <v>252</v>
      </c>
      <c r="C84" s="31" t="s">
        <v>243</v>
      </c>
      <c r="D84" s="32" t="s">
        <v>247</v>
      </c>
      <c r="E84" s="31" t="s">
        <v>241</v>
      </c>
      <c r="F84" s="30">
        <v>37196</v>
      </c>
      <c r="G84" s="29">
        <v>240</v>
      </c>
    </row>
    <row r="85" spans="1:7" x14ac:dyDescent="0.25">
      <c r="A85" s="31" t="s">
        <v>256</v>
      </c>
      <c r="B85" s="31" t="s">
        <v>244</v>
      </c>
      <c r="C85" s="31" t="s">
        <v>243</v>
      </c>
      <c r="D85" s="32" t="s">
        <v>251</v>
      </c>
      <c r="E85" s="31" t="s">
        <v>246</v>
      </c>
      <c r="F85" s="30">
        <v>37226</v>
      </c>
      <c r="G85" s="29">
        <v>50000</v>
      </c>
    </row>
    <row r="86" spans="1:7" x14ac:dyDescent="0.25">
      <c r="A86" s="31" t="s">
        <v>245</v>
      </c>
      <c r="B86" s="31" t="s">
        <v>244</v>
      </c>
      <c r="C86" s="31" t="s">
        <v>243</v>
      </c>
      <c r="D86" s="32" t="s">
        <v>247</v>
      </c>
      <c r="E86" s="31" t="s">
        <v>246</v>
      </c>
      <c r="F86" s="30">
        <v>36892</v>
      </c>
      <c r="G86" s="29">
        <v>13519</v>
      </c>
    </row>
    <row r="87" spans="1:7" x14ac:dyDescent="0.25">
      <c r="A87" s="31" t="s">
        <v>253</v>
      </c>
      <c r="B87" s="31" t="s">
        <v>244</v>
      </c>
      <c r="C87" s="31" t="s">
        <v>248</v>
      </c>
      <c r="D87" s="32" t="s">
        <v>251</v>
      </c>
      <c r="E87" s="31" t="s">
        <v>246</v>
      </c>
      <c r="F87" s="30">
        <v>36923</v>
      </c>
      <c r="G87" s="29">
        <v>14702</v>
      </c>
    </row>
    <row r="88" spans="1:7" x14ac:dyDescent="0.25">
      <c r="A88" s="31" t="s">
        <v>255</v>
      </c>
      <c r="B88" s="31" t="s">
        <v>244</v>
      </c>
      <c r="C88" s="31" t="s">
        <v>243</v>
      </c>
      <c r="D88" s="32" t="s">
        <v>242</v>
      </c>
      <c r="E88" s="31" t="s">
        <v>246</v>
      </c>
      <c r="F88" s="30">
        <v>36951</v>
      </c>
      <c r="G88" s="29">
        <v>9705</v>
      </c>
    </row>
    <row r="89" spans="1:7" x14ac:dyDescent="0.25">
      <c r="A89" s="31" t="s">
        <v>257</v>
      </c>
      <c r="B89" s="31" t="s">
        <v>244</v>
      </c>
      <c r="C89" s="31" t="s">
        <v>243</v>
      </c>
      <c r="D89" s="32" t="s">
        <v>247</v>
      </c>
      <c r="E89" s="31" t="s">
        <v>241</v>
      </c>
      <c r="F89" s="30">
        <v>36982</v>
      </c>
      <c r="G89" s="29">
        <v>11135</v>
      </c>
    </row>
    <row r="90" spans="1:7" x14ac:dyDescent="0.25">
      <c r="A90" s="31" t="s">
        <v>256</v>
      </c>
      <c r="B90" s="31" t="s">
        <v>244</v>
      </c>
      <c r="C90" s="31" t="s">
        <v>248</v>
      </c>
      <c r="D90" s="32" t="s">
        <v>247</v>
      </c>
      <c r="E90" s="31" t="s">
        <v>241</v>
      </c>
      <c r="F90" s="30">
        <v>37012</v>
      </c>
      <c r="G90" s="29">
        <v>12000</v>
      </c>
    </row>
    <row r="91" spans="1:7" x14ac:dyDescent="0.25">
      <c r="A91" s="31" t="s">
        <v>245</v>
      </c>
      <c r="B91" s="31" t="s">
        <v>252</v>
      </c>
      <c r="C91" s="31" t="s">
        <v>243</v>
      </c>
      <c r="D91" s="32" t="s">
        <v>247</v>
      </c>
      <c r="E91" s="31" t="s">
        <v>241</v>
      </c>
      <c r="F91" s="30">
        <v>37043</v>
      </c>
      <c r="G91" s="29">
        <v>1000</v>
      </c>
    </row>
    <row r="92" spans="1:7" x14ac:dyDescent="0.25">
      <c r="A92" s="31" t="s">
        <v>245</v>
      </c>
      <c r="B92" s="31" t="s">
        <v>252</v>
      </c>
      <c r="C92" s="31" t="s">
        <v>248</v>
      </c>
      <c r="D92" s="32" t="s">
        <v>247</v>
      </c>
      <c r="E92" s="31" t="s">
        <v>241</v>
      </c>
      <c r="F92" s="30">
        <v>37073</v>
      </c>
      <c r="G92" s="29">
        <v>7434</v>
      </c>
    </row>
    <row r="93" spans="1:7" x14ac:dyDescent="0.25">
      <c r="A93" s="31" t="s">
        <v>245</v>
      </c>
      <c r="B93" s="31" t="s">
        <v>252</v>
      </c>
      <c r="C93" s="31" t="s">
        <v>243</v>
      </c>
      <c r="D93" s="32" t="s">
        <v>247</v>
      </c>
      <c r="E93" s="31" t="s">
        <v>246</v>
      </c>
      <c r="F93" s="30">
        <v>37104</v>
      </c>
      <c r="G93" s="29">
        <v>3000</v>
      </c>
    </row>
    <row r="94" spans="1:7" x14ac:dyDescent="0.25">
      <c r="A94" s="31" t="s">
        <v>253</v>
      </c>
      <c r="B94" s="31" t="s">
        <v>244</v>
      </c>
      <c r="C94" s="31" t="s">
        <v>243</v>
      </c>
      <c r="D94" s="32" t="s">
        <v>251</v>
      </c>
      <c r="E94" s="31" t="s">
        <v>241</v>
      </c>
      <c r="F94" s="30">
        <v>37135</v>
      </c>
      <c r="G94" s="29">
        <v>13500</v>
      </c>
    </row>
    <row r="95" spans="1:7" x14ac:dyDescent="0.25">
      <c r="A95" s="31" t="s">
        <v>253</v>
      </c>
      <c r="B95" s="31" t="s">
        <v>244</v>
      </c>
      <c r="C95" s="31" t="s">
        <v>248</v>
      </c>
      <c r="D95" s="32" t="s">
        <v>247</v>
      </c>
      <c r="E95" s="31" t="s">
        <v>241</v>
      </c>
      <c r="F95" s="30">
        <v>37165</v>
      </c>
      <c r="G95" s="29">
        <v>8456</v>
      </c>
    </row>
    <row r="96" spans="1:7" x14ac:dyDescent="0.25">
      <c r="A96" s="31" t="s">
        <v>256</v>
      </c>
      <c r="B96" s="31" t="s">
        <v>244</v>
      </c>
      <c r="C96" s="31" t="s">
        <v>243</v>
      </c>
      <c r="D96" s="32" t="s">
        <v>247</v>
      </c>
      <c r="E96" s="31" t="s">
        <v>241</v>
      </c>
      <c r="F96" s="30">
        <v>37196</v>
      </c>
      <c r="G96" s="29">
        <v>7770</v>
      </c>
    </row>
    <row r="97" spans="1:7" x14ac:dyDescent="0.25">
      <c r="A97" s="31" t="s">
        <v>256</v>
      </c>
      <c r="B97" s="31" t="s">
        <v>252</v>
      </c>
      <c r="C97" s="31" t="s">
        <v>248</v>
      </c>
      <c r="D97" s="32" t="s">
        <v>251</v>
      </c>
      <c r="E97" s="31" t="s">
        <v>241</v>
      </c>
      <c r="F97" s="30">
        <v>37226</v>
      </c>
      <c r="G97" s="29">
        <v>4000</v>
      </c>
    </row>
    <row r="98" spans="1:7" x14ac:dyDescent="0.25">
      <c r="A98" s="31" t="s">
        <v>256</v>
      </c>
      <c r="B98" s="31" t="s">
        <v>244</v>
      </c>
      <c r="C98" s="31" t="s">
        <v>248</v>
      </c>
      <c r="D98" s="32" t="s">
        <v>242</v>
      </c>
      <c r="E98" s="31" t="s">
        <v>241</v>
      </c>
      <c r="F98" s="30">
        <v>36892</v>
      </c>
      <c r="G98" s="29">
        <v>13000</v>
      </c>
    </row>
    <row r="99" spans="1:7" x14ac:dyDescent="0.25">
      <c r="A99" s="31" t="s">
        <v>245</v>
      </c>
      <c r="B99" s="31" t="s">
        <v>252</v>
      </c>
      <c r="C99" s="31" t="s">
        <v>243</v>
      </c>
      <c r="D99" s="32" t="s">
        <v>251</v>
      </c>
      <c r="E99" s="31" t="s">
        <v>241</v>
      </c>
      <c r="F99" s="30">
        <v>36923</v>
      </c>
      <c r="G99" s="29">
        <v>100</v>
      </c>
    </row>
    <row r="100" spans="1:7" x14ac:dyDescent="0.25">
      <c r="A100" s="31" t="s">
        <v>249</v>
      </c>
      <c r="B100" s="31" t="s">
        <v>254</v>
      </c>
      <c r="C100" s="31" t="s">
        <v>243</v>
      </c>
      <c r="D100" s="32" t="s">
        <v>242</v>
      </c>
      <c r="E100" s="31" t="s">
        <v>246</v>
      </c>
      <c r="F100" s="30">
        <v>36951</v>
      </c>
      <c r="G100" s="29">
        <v>12310</v>
      </c>
    </row>
    <row r="101" spans="1:7" x14ac:dyDescent="0.25">
      <c r="A101" s="31" t="s">
        <v>255</v>
      </c>
      <c r="B101" s="31" t="s">
        <v>252</v>
      </c>
      <c r="C101" s="31" t="s">
        <v>243</v>
      </c>
      <c r="D101" s="32" t="s">
        <v>247</v>
      </c>
      <c r="E101" s="31" t="s">
        <v>241</v>
      </c>
      <c r="F101" s="30">
        <v>36982</v>
      </c>
      <c r="G101" s="29">
        <v>3715</v>
      </c>
    </row>
    <row r="102" spans="1:7" x14ac:dyDescent="0.25">
      <c r="A102" s="31" t="s">
        <v>245</v>
      </c>
      <c r="B102" s="31" t="s">
        <v>252</v>
      </c>
      <c r="C102" s="31" t="s">
        <v>248</v>
      </c>
      <c r="D102" s="32" t="s">
        <v>247</v>
      </c>
      <c r="E102" s="31" t="s">
        <v>246</v>
      </c>
      <c r="F102" s="30">
        <v>37012</v>
      </c>
      <c r="G102" s="29">
        <v>4231</v>
      </c>
    </row>
    <row r="103" spans="1:7" x14ac:dyDescent="0.25">
      <c r="A103" s="31" t="s">
        <v>249</v>
      </c>
      <c r="B103" s="31" t="s">
        <v>252</v>
      </c>
      <c r="C103" s="31" t="s">
        <v>243</v>
      </c>
      <c r="D103" s="32" t="s">
        <v>247</v>
      </c>
      <c r="E103" s="31" t="s">
        <v>241</v>
      </c>
      <c r="F103" s="30">
        <v>37043</v>
      </c>
      <c r="G103" s="29">
        <v>100</v>
      </c>
    </row>
    <row r="104" spans="1:7" x14ac:dyDescent="0.25">
      <c r="A104" s="31" t="s">
        <v>257</v>
      </c>
      <c r="B104" s="31" t="s">
        <v>252</v>
      </c>
      <c r="C104" s="31" t="s">
        <v>243</v>
      </c>
      <c r="D104" s="32" t="s">
        <v>247</v>
      </c>
      <c r="E104" s="31" t="s">
        <v>241</v>
      </c>
      <c r="F104" s="30">
        <v>37073</v>
      </c>
      <c r="G104" s="29">
        <v>3644</v>
      </c>
    </row>
    <row r="105" spans="1:7" x14ac:dyDescent="0.25">
      <c r="A105" s="31" t="s">
        <v>253</v>
      </c>
      <c r="B105" s="31" t="s">
        <v>254</v>
      </c>
      <c r="C105" s="31" t="s">
        <v>248</v>
      </c>
      <c r="D105" s="32" t="s">
        <v>247</v>
      </c>
      <c r="E105" s="31" t="s">
        <v>246</v>
      </c>
      <c r="F105" s="30">
        <v>37104</v>
      </c>
      <c r="G105" s="29">
        <v>5701</v>
      </c>
    </row>
    <row r="106" spans="1:7" x14ac:dyDescent="0.25">
      <c r="A106" s="31" t="s">
        <v>245</v>
      </c>
      <c r="B106" s="31" t="s">
        <v>254</v>
      </c>
      <c r="C106" s="31" t="s">
        <v>248</v>
      </c>
      <c r="D106" s="32" t="s">
        <v>247</v>
      </c>
      <c r="E106" s="31" t="s">
        <v>241</v>
      </c>
      <c r="F106" s="30">
        <v>37135</v>
      </c>
      <c r="G106" s="29">
        <v>3559</v>
      </c>
    </row>
    <row r="107" spans="1:7" x14ac:dyDescent="0.25">
      <c r="A107" s="31" t="s">
        <v>245</v>
      </c>
      <c r="B107" s="31" t="s">
        <v>252</v>
      </c>
      <c r="C107" s="31" t="s">
        <v>243</v>
      </c>
      <c r="D107" s="32" t="s">
        <v>251</v>
      </c>
      <c r="E107" s="31" t="s">
        <v>241</v>
      </c>
      <c r="F107" s="30">
        <v>37165</v>
      </c>
      <c r="G107" s="29">
        <v>5000</v>
      </c>
    </row>
    <row r="108" spans="1:7" x14ac:dyDescent="0.25">
      <c r="A108" s="31" t="s">
        <v>253</v>
      </c>
      <c r="B108" s="31" t="s">
        <v>252</v>
      </c>
      <c r="C108" s="31" t="s">
        <v>248</v>
      </c>
      <c r="D108" s="32" t="s">
        <v>251</v>
      </c>
      <c r="E108" s="31" t="s">
        <v>241</v>
      </c>
      <c r="F108" s="30">
        <v>37196</v>
      </c>
      <c r="G108" s="29">
        <v>275</v>
      </c>
    </row>
    <row r="109" spans="1:7" x14ac:dyDescent="0.25">
      <c r="A109" s="31" t="s">
        <v>253</v>
      </c>
      <c r="B109" s="31" t="s">
        <v>244</v>
      </c>
      <c r="C109" s="31" t="s">
        <v>243</v>
      </c>
      <c r="D109" s="32" t="s">
        <v>247</v>
      </c>
      <c r="E109" s="31" t="s">
        <v>246</v>
      </c>
      <c r="F109" s="30">
        <v>37226</v>
      </c>
      <c r="G109" s="29">
        <v>11761</v>
      </c>
    </row>
    <row r="110" spans="1:7" x14ac:dyDescent="0.25">
      <c r="A110" s="31" t="s">
        <v>255</v>
      </c>
      <c r="B110" s="31" t="s">
        <v>244</v>
      </c>
      <c r="C110" s="31" t="s">
        <v>243</v>
      </c>
      <c r="D110" s="32" t="s">
        <v>242</v>
      </c>
      <c r="E110" s="31" t="s">
        <v>241</v>
      </c>
      <c r="F110" s="30">
        <v>36892</v>
      </c>
      <c r="G110" s="29">
        <v>45000</v>
      </c>
    </row>
    <row r="111" spans="1:7" x14ac:dyDescent="0.25">
      <c r="A111" s="31" t="s">
        <v>253</v>
      </c>
      <c r="B111" s="31" t="s">
        <v>254</v>
      </c>
      <c r="C111" s="31" t="s">
        <v>248</v>
      </c>
      <c r="D111" s="32" t="s">
        <v>251</v>
      </c>
      <c r="E111" s="31" t="s">
        <v>241</v>
      </c>
      <c r="F111" s="30">
        <v>36923</v>
      </c>
      <c r="G111" s="29">
        <v>1000</v>
      </c>
    </row>
    <row r="112" spans="1:7" x14ac:dyDescent="0.25">
      <c r="A112" s="31" t="s">
        <v>256</v>
      </c>
      <c r="B112" s="31" t="s">
        <v>252</v>
      </c>
      <c r="C112" s="31" t="s">
        <v>243</v>
      </c>
      <c r="D112" s="32" t="s">
        <v>242</v>
      </c>
      <c r="E112" s="31" t="s">
        <v>241</v>
      </c>
      <c r="F112" s="30">
        <v>36951</v>
      </c>
      <c r="G112" s="29">
        <v>200</v>
      </c>
    </row>
    <row r="113" spans="1:7" x14ac:dyDescent="0.25">
      <c r="A113" s="31" t="s">
        <v>245</v>
      </c>
      <c r="B113" s="31" t="s">
        <v>252</v>
      </c>
      <c r="C113" s="31" t="s">
        <v>243</v>
      </c>
      <c r="D113" s="32" t="s">
        <v>251</v>
      </c>
      <c r="E113" s="31" t="s">
        <v>246</v>
      </c>
      <c r="F113" s="30">
        <v>36982</v>
      </c>
      <c r="G113" s="29">
        <v>3000</v>
      </c>
    </row>
    <row r="114" spans="1:7" x14ac:dyDescent="0.25">
      <c r="A114" s="31" t="s">
        <v>253</v>
      </c>
      <c r="B114" s="31" t="s">
        <v>254</v>
      </c>
      <c r="C114" s="31" t="s">
        <v>248</v>
      </c>
      <c r="D114" s="32" t="s">
        <v>247</v>
      </c>
      <c r="E114" s="31" t="s">
        <v>246</v>
      </c>
      <c r="F114" s="30">
        <v>37012</v>
      </c>
      <c r="G114" s="29">
        <v>10135</v>
      </c>
    </row>
    <row r="115" spans="1:7" x14ac:dyDescent="0.25">
      <c r="A115" s="31" t="s">
        <v>255</v>
      </c>
      <c r="B115" s="31" t="s">
        <v>250</v>
      </c>
      <c r="C115" s="31" t="s">
        <v>243</v>
      </c>
      <c r="D115" s="32" t="s">
        <v>251</v>
      </c>
      <c r="E115" s="31" t="s">
        <v>241</v>
      </c>
      <c r="F115" s="30">
        <v>37043</v>
      </c>
      <c r="G115" s="29">
        <v>7000</v>
      </c>
    </row>
    <row r="116" spans="1:7" x14ac:dyDescent="0.25">
      <c r="A116" s="31" t="s">
        <v>253</v>
      </c>
      <c r="B116" s="31" t="s">
        <v>244</v>
      </c>
      <c r="C116" s="31" t="s">
        <v>243</v>
      </c>
      <c r="D116" s="32" t="s">
        <v>251</v>
      </c>
      <c r="E116" s="31" t="s">
        <v>246</v>
      </c>
      <c r="F116" s="30">
        <v>37073</v>
      </c>
      <c r="G116" s="29">
        <v>5807</v>
      </c>
    </row>
    <row r="117" spans="1:7" x14ac:dyDescent="0.25">
      <c r="A117" s="31" t="s">
        <v>255</v>
      </c>
      <c r="B117" s="31" t="s">
        <v>244</v>
      </c>
      <c r="C117" s="31" t="s">
        <v>243</v>
      </c>
      <c r="D117" s="32" t="s">
        <v>242</v>
      </c>
      <c r="E117" s="31" t="s">
        <v>241</v>
      </c>
      <c r="F117" s="30">
        <v>37104</v>
      </c>
      <c r="G117" s="29">
        <v>17000</v>
      </c>
    </row>
    <row r="118" spans="1:7" x14ac:dyDescent="0.25">
      <c r="A118" s="31" t="s">
        <v>256</v>
      </c>
      <c r="B118" s="31" t="s">
        <v>244</v>
      </c>
      <c r="C118" s="31" t="s">
        <v>248</v>
      </c>
      <c r="D118" s="32" t="s">
        <v>247</v>
      </c>
      <c r="E118" s="31" t="s">
        <v>241</v>
      </c>
      <c r="F118" s="30">
        <v>37135</v>
      </c>
      <c r="G118" s="29">
        <v>7839</v>
      </c>
    </row>
    <row r="119" spans="1:7" x14ac:dyDescent="0.25">
      <c r="A119" s="31" t="s">
        <v>256</v>
      </c>
      <c r="B119" s="31" t="s">
        <v>254</v>
      </c>
      <c r="C119" s="31" t="s">
        <v>243</v>
      </c>
      <c r="D119" s="32" t="s">
        <v>251</v>
      </c>
      <c r="E119" s="31" t="s">
        <v>241</v>
      </c>
      <c r="F119" s="30">
        <v>37165</v>
      </c>
      <c r="G119" s="29">
        <v>10612</v>
      </c>
    </row>
    <row r="120" spans="1:7" x14ac:dyDescent="0.25">
      <c r="A120" s="31" t="s">
        <v>249</v>
      </c>
      <c r="B120" s="31" t="s">
        <v>252</v>
      </c>
      <c r="C120" s="31" t="s">
        <v>248</v>
      </c>
      <c r="D120" s="32" t="s">
        <v>242</v>
      </c>
      <c r="E120" s="31" t="s">
        <v>241</v>
      </c>
      <c r="F120" s="30">
        <v>37196</v>
      </c>
      <c r="G120" s="29">
        <v>200</v>
      </c>
    </row>
    <row r="121" spans="1:7" x14ac:dyDescent="0.25">
      <c r="A121" s="31" t="s">
        <v>249</v>
      </c>
      <c r="B121" s="31" t="s">
        <v>252</v>
      </c>
      <c r="C121" s="31" t="s">
        <v>248</v>
      </c>
      <c r="D121" s="32" t="s">
        <v>247</v>
      </c>
      <c r="E121" s="31" t="s">
        <v>241</v>
      </c>
      <c r="F121" s="30">
        <v>37226</v>
      </c>
      <c r="G121" s="29">
        <v>400</v>
      </c>
    </row>
    <row r="122" spans="1:7" x14ac:dyDescent="0.25">
      <c r="A122" s="31" t="s">
        <v>253</v>
      </c>
      <c r="B122" s="31" t="s">
        <v>252</v>
      </c>
      <c r="C122" s="31" t="s">
        <v>243</v>
      </c>
      <c r="D122" s="32" t="s">
        <v>242</v>
      </c>
      <c r="E122" s="31" t="s">
        <v>246</v>
      </c>
      <c r="F122" s="30">
        <v>36892</v>
      </c>
      <c r="G122" s="29">
        <v>14158</v>
      </c>
    </row>
    <row r="123" spans="1:7" x14ac:dyDescent="0.25">
      <c r="A123" s="31" t="s">
        <v>256</v>
      </c>
      <c r="B123" s="31" t="s">
        <v>254</v>
      </c>
      <c r="C123" s="31" t="s">
        <v>243</v>
      </c>
      <c r="D123" s="32" t="s">
        <v>247</v>
      </c>
      <c r="E123" s="31" t="s">
        <v>241</v>
      </c>
      <c r="F123" s="30">
        <v>36923</v>
      </c>
      <c r="G123" s="29">
        <v>6762</v>
      </c>
    </row>
    <row r="124" spans="1:7" x14ac:dyDescent="0.25">
      <c r="A124" s="31" t="s">
        <v>245</v>
      </c>
      <c r="B124" s="31" t="s">
        <v>252</v>
      </c>
      <c r="C124" s="31" t="s">
        <v>243</v>
      </c>
      <c r="D124" s="32" t="s">
        <v>242</v>
      </c>
      <c r="E124" s="31" t="s">
        <v>241</v>
      </c>
      <c r="F124" s="30">
        <v>36951</v>
      </c>
      <c r="G124" s="29">
        <v>11719</v>
      </c>
    </row>
    <row r="125" spans="1:7" x14ac:dyDescent="0.25">
      <c r="A125" s="31" t="s">
        <v>257</v>
      </c>
      <c r="B125" s="31" t="s">
        <v>254</v>
      </c>
      <c r="C125" s="31" t="s">
        <v>243</v>
      </c>
      <c r="D125" s="32" t="s">
        <v>242</v>
      </c>
      <c r="E125" s="31" t="s">
        <v>241</v>
      </c>
      <c r="F125" s="30">
        <v>36982</v>
      </c>
      <c r="G125" s="29">
        <v>500</v>
      </c>
    </row>
    <row r="126" spans="1:7" x14ac:dyDescent="0.25">
      <c r="A126" s="31" t="s">
        <v>255</v>
      </c>
      <c r="B126" s="31" t="s">
        <v>244</v>
      </c>
      <c r="C126" s="31" t="s">
        <v>243</v>
      </c>
      <c r="D126" s="32" t="s">
        <v>251</v>
      </c>
      <c r="E126" s="31" t="s">
        <v>241</v>
      </c>
      <c r="F126" s="30">
        <v>37012</v>
      </c>
      <c r="G126" s="29">
        <v>5000</v>
      </c>
    </row>
    <row r="127" spans="1:7" x14ac:dyDescent="0.25">
      <c r="A127" s="31" t="s">
        <v>257</v>
      </c>
      <c r="B127" s="31" t="s">
        <v>244</v>
      </c>
      <c r="C127" s="31" t="s">
        <v>243</v>
      </c>
      <c r="D127" s="32" t="s">
        <v>251</v>
      </c>
      <c r="E127" s="31" t="s">
        <v>246</v>
      </c>
      <c r="F127" s="30">
        <v>37043</v>
      </c>
      <c r="G127" s="29">
        <v>11552</v>
      </c>
    </row>
    <row r="128" spans="1:7" x14ac:dyDescent="0.25">
      <c r="A128" s="31" t="s">
        <v>249</v>
      </c>
      <c r="B128" s="31" t="s">
        <v>252</v>
      </c>
      <c r="C128" s="31" t="s">
        <v>243</v>
      </c>
      <c r="D128" s="32" t="s">
        <v>247</v>
      </c>
      <c r="E128" s="31" t="s">
        <v>241</v>
      </c>
      <c r="F128" s="30">
        <v>37073</v>
      </c>
      <c r="G128" s="29">
        <v>7342</v>
      </c>
    </row>
    <row r="129" spans="1:7" x14ac:dyDescent="0.25">
      <c r="A129" s="31" t="s">
        <v>256</v>
      </c>
      <c r="B129" s="31" t="s">
        <v>244</v>
      </c>
      <c r="C129" s="31" t="s">
        <v>243</v>
      </c>
      <c r="D129" s="32" t="s">
        <v>247</v>
      </c>
      <c r="E129" s="31" t="s">
        <v>241</v>
      </c>
      <c r="F129" s="30">
        <v>37104</v>
      </c>
      <c r="G129" s="29">
        <v>90000</v>
      </c>
    </row>
    <row r="130" spans="1:7" x14ac:dyDescent="0.25">
      <c r="A130" s="31" t="s">
        <v>245</v>
      </c>
      <c r="B130" s="31" t="s">
        <v>244</v>
      </c>
      <c r="C130" s="31" t="s">
        <v>243</v>
      </c>
      <c r="D130" s="32" t="s">
        <v>247</v>
      </c>
      <c r="E130" s="31" t="s">
        <v>246</v>
      </c>
      <c r="F130" s="30">
        <v>37135</v>
      </c>
      <c r="G130" s="29">
        <v>11828</v>
      </c>
    </row>
    <row r="131" spans="1:7" x14ac:dyDescent="0.25">
      <c r="A131" s="31" t="s">
        <v>257</v>
      </c>
      <c r="B131" s="31" t="s">
        <v>244</v>
      </c>
      <c r="C131" s="31" t="s">
        <v>243</v>
      </c>
      <c r="D131" s="32" t="s">
        <v>242</v>
      </c>
      <c r="E131" s="31" t="s">
        <v>246</v>
      </c>
      <c r="F131" s="30">
        <v>37165</v>
      </c>
      <c r="G131" s="29">
        <v>14644</v>
      </c>
    </row>
    <row r="132" spans="1:7" x14ac:dyDescent="0.25">
      <c r="A132" s="31" t="s">
        <v>256</v>
      </c>
      <c r="B132" s="31" t="s">
        <v>252</v>
      </c>
      <c r="C132" s="31" t="s">
        <v>243</v>
      </c>
      <c r="D132" s="32" t="s">
        <v>251</v>
      </c>
      <c r="E132" s="31" t="s">
        <v>241</v>
      </c>
      <c r="F132" s="30">
        <v>37196</v>
      </c>
      <c r="G132" s="29">
        <v>3820</v>
      </c>
    </row>
    <row r="133" spans="1:7" x14ac:dyDescent="0.25">
      <c r="A133" s="31" t="s">
        <v>253</v>
      </c>
      <c r="B133" s="31" t="s">
        <v>252</v>
      </c>
      <c r="C133" s="31" t="s">
        <v>243</v>
      </c>
      <c r="D133" s="32" t="s">
        <v>247</v>
      </c>
      <c r="E133" s="31" t="s">
        <v>241</v>
      </c>
      <c r="F133" s="30">
        <v>37226</v>
      </c>
      <c r="G133" s="29">
        <v>100</v>
      </c>
    </row>
    <row r="134" spans="1:7" x14ac:dyDescent="0.25">
      <c r="A134" s="31" t="s">
        <v>255</v>
      </c>
      <c r="B134" s="31" t="s">
        <v>250</v>
      </c>
      <c r="C134" s="31" t="s">
        <v>248</v>
      </c>
      <c r="D134" s="32" t="s">
        <v>251</v>
      </c>
      <c r="E134" s="31" t="s">
        <v>241</v>
      </c>
      <c r="F134" s="30">
        <v>36892</v>
      </c>
      <c r="G134" s="29">
        <v>10000</v>
      </c>
    </row>
    <row r="135" spans="1:7" x14ac:dyDescent="0.25">
      <c r="A135" s="31" t="s">
        <v>249</v>
      </c>
      <c r="B135" s="31" t="s">
        <v>244</v>
      </c>
      <c r="C135" s="31" t="s">
        <v>243</v>
      </c>
      <c r="D135" s="32" t="s">
        <v>247</v>
      </c>
      <c r="E135" s="31" t="s">
        <v>241</v>
      </c>
      <c r="F135" s="30">
        <v>36923</v>
      </c>
      <c r="G135" s="29">
        <v>15208</v>
      </c>
    </row>
    <row r="136" spans="1:7" x14ac:dyDescent="0.25">
      <c r="A136" s="31" t="s">
        <v>245</v>
      </c>
      <c r="B136" s="31" t="s">
        <v>252</v>
      </c>
      <c r="C136" s="31" t="s">
        <v>248</v>
      </c>
      <c r="D136" s="32" t="s">
        <v>242</v>
      </c>
      <c r="E136" s="31" t="s">
        <v>241</v>
      </c>
      <c r="F136" s="30">
        <v>36951</v>
      </c>
      <c r="G136" s="29">
        <v>7777</v>
      </c>
    </row>
    <row r="137" spans="1:7" x14ac:dyDescent="0.25">
      <c r="A137" s="31" t="s">
        <v>249</v>
      </c>
      <c r="B137" s="31" t="s">
        <v>254</v>
      </c>
      <c r="C137" s="31" t="s">
        <v>243</v>
      </c>
      <c r="D137" s="32" t="s">
        <v>247</v>
      </c>
      <c r="E137" s="31" t="s">
        <v>246</v>
      </c>
      <c r="F137" s="30">
        <v>36982</v>
      </c>
      <c r="G137" s="29">
        <v>13574</v>
      </c>
    </row>
    <row r="138" spans="1:7" x14ac:dyDescent="0.25">
      <c r="A138" s="31" t="s">
        <v>253</v>
      </c>
      <c r="B138" s="31" t="s">
        <v>254</v>
      </c>
      <c r="C138" s="31" t="s">
        <v>243</v>
      </c>
      <c r="D138" s="32" t="s">
        <v>251</v>
      </c>
      <c r="E138" s="31" t="s">
        <v>246</v>
      </c>
      <c r="F138" s="30">
        <v>37012</v>
      </c>
      <c r="G138" s="29">
        <v>7000</v>
      </c>
    </row>
    <row r="139" spans="1:7" x14ac:dyDescent="0.25">
      <c r="A139" s="31" t="s">
        <v>253</v>
      </c>
      <c r="B139" s="31" t="s">
        <v>254</v>
      </c>
      <c r="C139" s="31" t="s">
        <v>248</v>
      </c>
      <c r="D139" s="32" t="s">
        <v>247</v>
      </c>
      <c r="E139" s="31" t="s">
        <v>246</v>
      </c>
      <c r="F139" s="30">
        <v>37043</v>
      </c>
      <c r="G139" s="29">
        <v>8371</v>
      </c>
    </row>
    <row r="140" spans="1:7" x14ac:dyDescent="0.25">
      <c r="A140" s="31" t="s">
        <v>255</v>
      </c>
      <c r="B140" s="31" t="s">
        <v>250</v>
      </c>
      <c r="C140" s="31" t="s">
        <v>248</v>
      </c>
      <c r="D140" s="32" t="s">
        <v>251</v>
      </c>
      <c r="E140" s="31" t="s">
        <v>241</v>
      </c>
      <c r="F140" s="30">
        <v>37073</v>
      </c>
      <c r="G140" s="29">
        <v>12455</v>
      </c>
    </row>
    <row r="141" spans="1:7" x14ac:dyDescent="0.25">
      <c r="A141" s="31" t="s">
        <v>256</v>
      </c>
      <c r="B141" s="31" t="s">
        <v>244</v>
      </c>
      <c r="C141" s="31" t="s">
        <v>248</v>
      </c>
      <c r="D141" s="32" t="s">
        <v>247</v>
      </c>
      <c r="E141" s="31" t="s">
        <v>246</v>
      </c>
      <c r="F141" s="30">
        <v>37104</v>
      </c>
      <c r="G141" s="29">
        <v>13669</v>
      </c>
    </row>
    <row r="142" spans="1:7" x14ac:dyDescent="0.25">
      <c r="A142" s="31" t="s">
        <v>257</v>
      </c>
      <c r="B142" s="31" t="s">
        <v>254</v>
      </c>
      <c r="C142" s="31" t="s">
        <v>248</v>
      </c>
      <c r="D142" s="32" t="s">
        <v>247</v>
      </c>
      <c r="E142" s="31" t="s">
        <v>241</v>
      </c>
      <c r="F142" s="30">
        <v>37135</v>
      </c>
      <c r="G142" s="29">
        <v>200</v>
      </c>
    </row>
    <row r="143" spans="1:7" x14ac:dyDescent="0.25">
      <c r="A143" s="31" t="s">
        <v>253</v>
      </c>
      <c r="B143" s="31" t="s">
        <v>252</v>
      </c>
      <c r="C143" s="31" t="s">
        <v>248</v>
      </c>
      <c r="D143" s="32" t="s">
        <v>247</v>
      </c>
      <c r="E143" s="31" t="s">
        <v>246</v>
      </c>
      <c r="F143" s="30">
        <v>37165</v>
      </c>
      <c r="G143" s="29">
        <v>5221</v>
      </c>
    </row>
    <row r="144" spans="1:7" x14ac:dyDescent="0.25">
      <c r="A144" s="31" t="s">
        <v>256</v>
      </c>
      <c r="B144" s="31" t="s">
        <v>244</v>
      </c>
      <c r="C144" s="31" t="s">
        <v>243</v>
      </c>
      <c r="D144" s="32" t="s">
        <v>251</v>
      </c>
      <c r="E144" s="31" t="s">
        <v>241</v>
      </c>
      <c r="F144" s="30">
        <v>37196</v>
      </c>
      <c r="G144" s="29">
        <v>12000</v>
      </c>
    </row>
    <row r="145" spans="1:7" x14ac:dyDescent="0.25">
      <c r="A145" s="31" t="s">
        <v>253</v>
      </c>
      <c r="B145" s="31" t="s">
        <v>252</v>
      </c>
      <c r="C145" s="31" t="s">
        <v>243</v>
      </c>
      <c r="D145" s="32" t="s">
        <v>242</v>
      </c>
      <c r="E145" s="31" t="s">
        <v>241</v>
      </c>
      <c r="F145" s="30">
        <v>37226</v>
      </c>
      <c r="G145" s="29">
        <v>3807</v>
      </c>
    </row>
    <row r="146" spans="1:7" x14ac:dyDescent="0.25">
      <c r="A146" s="31" t="s">
        <v>253</v>
      </c>
      <c r="B146" s="31" t="s">
        <v>244</v>
      </c>
      <c r="C146" s="31" t="s">
        <v>248</v>
      </c>
      <c r="D146" s="32" t="s">
        <v>251</v>
      </c>
      <c r="E146" s="31" t="s">
        <v>241</v>
      </c>
      <c r="F146" s="30">
        <v>36892</v>
      </c>
      <c r="G146" s="29">
        <v>14841</v>
      </c>
    </row>
    <row r="147" spans="1:7" x14ac:dyDescent="0.25">
      <c r="A147" s="31" t="s">
        <v>253</v>
      </c>
      <c r="B147" s="31" t="s">
        <v>252</v>
      </c>
      <c r="C147" s="31" t="s">
        <v>248</v>
      </c>
      <c r="D147" s="32" t="s">
        <v>251</v>
      </c>
      <c r="E147" s="31" t="s">
        <v>246</v>
      </c>
      <c r="F147" s="30">
        <v>36923</v>
      </c>
      <c r="G147" s="29">
        <v>10056</v>
      </c>
    </row>
    <row r="148" spans="1:7" x14ac:dyDescent="0.25">
      <c r="A148" s="31" t="s">
        <v>253</v>
      </c>
      <c r="B148" s="31" t="s">
        <v>252</v>
      </c>
      <c r="C148" s="31" t="s">
        <v>243</v>
      </c>
      <c r="D148" s="32" t="s">
        <v>247</v>
      </c>
      <c r="E148" s="31" t="s">
        <v>241</v>
      </c>
      <c r="F148" s="30">
        <v>36951</v>
      </c>
      <c r="G148" s="29">
        <v>10219</v>
      </c>
    </row>
    <row r="149" spans="1:7" x14ac:dyDescent="0.25">
      <c r="A149" s="35" t="s">
        <v>258</v>
      </c>
      <c r="B149" s="35" t="s">
        <v>252</v>
      </c>
      <c r="C149" s="35" t="s">
        <v>243</v>
      </c>
      <c r="D149" s="36" t="s">
        <v>242</v>
      </c>
      <c r="E149" s="35" t="s">
        <v>241</v>
      </c>
      <c r="F149" s="34">
        <v>36982</v>
      </c>
      <c r="G149" s="33">
        <v>133</v>
      </c>
    </row>
    <row r="150" spans="1:7" x14ac:dyDescent="0.25">
      <c r="A150" s="35" t="s">
        <v>258</v>
      </c>
      <c r="B150" s="35" t="s">
        <v>254</v>
      </c>
      <c r="C150" s="35" t="s">
        <v>243</v>
      </c>
      <c r="D150" s="36" t="s">
        <v>251</v>
      </c>
      <c r="E150" s="35" t="s">
        <v>241</v>
      </c>
      <c r="F150" s="34">
        <v>37012</v>
      </c>
      <c r="G150" s="33">
        <v>5000</v>
      </c>
    </row>
    <row r="151" spans="1:7" x14ac:dyDescent="0.25">
      <c r="A151" s="31" t="s">
        <v>253</v>
      </c>
      <c r="B151" s="31" t="s">
        <v>252</v>
      </c>
      <c r="C151" s="31" t="s">
        <v>248</v>
      </c>
      <c r="D151" s="32" t="s">
        <v>247</v>
      </c>
      <c r="E151" s="31" t="s">
        <v>241</v>
      </c>
      <c r="F151" s="30">
        <v>37043</v>
      </c>
      <c r="G151" s="29">
        <v>124</v>
      </c>
    </row>
    <row r="152" spans="1:7" x14ac:dyDescent="0.25">
      <c r="A152" s="31" t="s">
        <v>245</v>
      </c>
      <c r="B152" s="31" t="s">
        <v>244</v>
      </c>
      <c r="C152" s="31" t="s">
        <v>243</v>
      </c>
      <c r="D152" s="32" t="s">
        <v>247</v>
      </c>
      <c r="E152" s="31" t="s">
        <v>246</v>
      </c>
      <c r="F152" s="30">
        <v>37073</v>
      </c>
      <c r="G152" s="29">
        <v>5000</v>
      </c>
    </row>
    <row r="153" spans="1:7" x14ac:dyDescent="0.25">
      <c r="A153" s="31" t="s">
        <v>256</v>
      </c>
      <c r="B153" s="31" t="s">
        <v>244</v>
      </c>
      <c r="C153" s="31" t="s">
        <v>248</v>
      </c>
      <c r="D153" s="32" t="s">
        <v>242</v>
      </c>
      <c r="E153" s="31" t="s">
        <v>241</v>
      </c>
      <c r="F153" s="30">
        <v>37104</v>
      </c>
      <c r="G153" s="29">
        <v>4005</v>
      </c>
    </row>
    <row r="154" spans="1:7" x14ac:dyDescent="0.25">
      <c r="A154" s="31" t="s">
        <v>256</v>
      </c>
      <c r="B154" s="31" t="s">
        <v>244</v>
      </c>
      <c r="C154" s="31" t="s">
        <v>243</v>
      </c>
      <c r="D154" s="32" t="s">
        <v>247</v>
      </c>
      <c r="E154" s="31" t="s">
        <v>241</v>
      </c>
      <c r="F154" s="30">
        <v>37135</v>
      </c>
      <c r="G154" s="29">
        <v>13519</v>
      </c>
    </row>
    <row r="155" spans="1:7" x14ac:dyDescent="0.25">
      <c r="A155" s="31" t="s">
        <v>256</v>
      </c>
      <c r="B155" s="31" t="s">
        <v>254</v>
      </c>
      <c r="C155" s="31" t="s">
        <v>243</v>
      </c>
      <c r="D155" s="32" t="s">
        <v>242</v>
      </c>
      <c r="E155" s="31" t="s">
        <v>241</v>
      </c>
      <c r="F155" s="30">
        <v>37165</v>
      </c>
      <c r="G155" s="29">
        <v>4405</v>
      </c>
    </row>
    <row r="156" spans="1:7" x14ac:dyDescent="0.25">
      <c r="A156" s="31" t="s">
        <v>255</v>
      </c>
      <c r="B156" s="31" t="s">
        <v>244</v>
      </c>
      <c r="C156" s="31" t="s">
        <v>243</v>
      </c>
      <c r="D156" s="32" t="s">
        <v>242</v>
      </c>
      <c r="E156" s="31" t="s">
        <v>241</v>
      </c>
      <c r="F156" s="30">
        <v>37196</v>
      </c>
      <c r="G156" s="29">
        <v>10373</v>
      </c>
    </row>
    <row r="157" spans="1:7" x14ac:dyDescent="0.25">
      <c r="A157" s="31" t="s">
        <v>255</v>
      </c>
      <c r="B157" s="31" t="s">
        <v>244</v>
      </c>
      <c r="C157" s="31" t="s">
        <v>243</v>
      </c>
      <c r="D157" s="32" t="s">
        <v>242</v>
      </c>
      <c r="E157" s="31" t="s">
        <v>241</v>
      </c>
      <c r="F157" s="30">
        <v>37226</v>
      </c>
      <c r="G157" s="29">
        <v>12164</v>
      </c>
    </row>
    <row r="158" spans="1:7" x14ac:dyDescent="0.25">
      <c r="A158" s="31" t="s">
        <v>256</v>
      </c>
      <c r="B158" s="31" t="s">
        <v>254</v>
      </c>
      <c r="C158" s="31" t="s">
        <v>243</v>
      </c>
      <c r="D158" s="32" t="s">
        <v>251</v>
      </c>
      <c r="E158" s="31" t="s">
        <v>241</v>
      </c>
      <c r="F158" s="30">
        <v>37226</v>
      </c>
      <c r="G158" s="29">
        <v>250</v>
      </c>
    </row>
    <row r="159" spans="1:7" x14ac:dyDescent="0.25">
      <c r="A159" s="31" t="s">
        <v>255</v>
      </c>
      <c r="B159" s="31" t="s">
        <v>254</v>
      </c>
      <c r="C159" s="31" t="s">
        <v>243</v>
      </c>
      <c r="D159" s="32" t="s">
        <v>251</v>
      </c>
      <c r="E159" s="31" t="s">
        <v>241</v>
      </c>
      <c r="F159" s="30">
        <v>36892</v>
      </c>
      <c r="G159" s="29">
        <v>2878</v>
      </c>
    </row>
    <row r="160" spans="1:7" x14ac:dyDescent="0.25">
      <c r="A160" s="35" t="s">
        <v>258</v>
      </c>
      <c r="B160" s="35" t="s">
        <v>252</v>
      </c>
      <c r="C160" s="35" t="s">
        <v>243</v>
      </c>
      <c r="D160" s="36" t="s">
        <v>242</v>
      </c>
      <c r="E160" s="35" t="s">
        <v>241</v>
      </c>
      <c r="F160" s="34">
        <v>36923</v>
      </c>
      <c r="G160" s="33">
        <v>344</v>
      </c>
    </row>
    <row r="161" spans="1:7" x14ac:dyDescent="0.25">
      <c r="A161" s="31" t="s">
        <v>253</v>
      </c>
      <c r="B161" s="31" t="s">
        <v>252</v>
      </c>
      <c r="C161" s="31" t="s">
        <v>248</v>
      </c>
      <c r="D161" s="32" t="s">
        <v>251</v>
      </c>
      <c r="E161" s="31" t="s">
        <v>241</v>
      </c>
      <c r="F161" s="30">
        <v>36951</v>
      </c>
      <c r="G161" s="29">
        <v>4000</v>
      </c>
    </row>
    <row r="162" spans="1:7" x14ac:dyDescent="0.25">
      <c r="A162" s="31" t="s">
        <v>256</v>
      </c>
      <c r="B162" s="31" t="s">
        <v>244</v>
      </c>
      <c r="C162" s="31" t="s">
        <v>243</v>
      </c>
      <c r="D162" s="32" t="s">
        <v>251</v>
      </c>
      <c r="E162" s="31" t="s">
        <v>241</v>
      </c>
      <c r="F162" s="30">
        <v>36982</v>
      </c>
      <c r="G162" s="29">
        <v>12000</v>
      </c>
    </row>
    <row r="163" spans="1:7" x14ac:dyDescent="0.25">
      <c r="A163" s="31" t="s">
        <v>245</v>
      </c>
      <c r="B163" s="31" t="s">
        <v>250</v>
      </c>
      <c r="C163" s="31" t="s">
        <v>243</v>
      </c>
      <c r="D163" s="32" t="s">
        <v>251</v>
      </c>
      <c r="E163" s="31" t="s">
        <v>241</v>
      </c>
      <c r="F163" s="30">
        <v>37012</v>
      </c>
      <c r="G163" s="29">
        <v>7277</v>
      </c>
    </row>
    <row r="164" spans="1:7" x14ac:dyDescent="0.25">
      <c r="A164" s="31" t="s">
        <v>245</v>
      </c>
      <c r="B164" s="31" t="s">
        <v>244</v>
      </c>
      <c r="C164" s="31" t="s">
        <v>243</v>
      </c>
      <c r="D164" s="32" t="s">
        <v>247</v>
      </c>
      <c r="E164" s="31" t="s">
        <v>246</v>
      </c>
      <c r="F164" s="30">
        <v>37043</v>
      </c>
      <c r="G164" s="29">
        <v>11000</v>
      </c>
    </row>
    <row r="165" spans="1:7" x14ac:dyDescent="0.25">
      <c r="A165" s="31" t="s">
        <v>245</v>
      </c>
      <c r="B165" s="31" t="s">
        <v>252</v>
      </c>
      <c r="C165" s="31" t="s">
        <v>243</v>
      </c>
      <c r="D165" s="32" t="s">
        <v>247</v>
      </c>
      <c r="E165" s="31" t="s">
        <v>246</v>
      </c>
      <c r="F165" s="30">
        <v>37073</v>
      </c>
      <c r="G165" s="29">
        <v>4000</v>
      </c>
    </row>
    <row r="166" spans="1:7" x14ac:dyDescent="0.25">
      <c r="A166" s="31" t="s">
        <v>245</v>
      </c>
      <c r="B166" s="31" t="s">
        <v>252</v>
      </c>
      <c r="C166" s="31" t="s">
        <v>248</v>
      </c>
      <c r="D166" s="32" t="s">
        <v>247</v>
      </c>
      <c r="E166" s="31" t="s">
        <v>241</v>
      </c>
      <c r="F166" s="30">
        <v>37104</v>
      </c>
      <c r="G166" s="29">
        <v>5282</v>
      </c>
    </row>
    <row r="167" spans="1:7" x14ac:dyDescent="0.25">
      <c r="A167" s="31" t="s">
        <v>259</v>
      </c>
      <c r="B167" s="31" t="s">
        <v>252</v>
      </c>
      <c r="C167" s="31" t="s">
        <v>248</v>
      </c>
      <c r="D167" s="32" t="s">
        <v>247</v>
      </c>
      <c r="E167" s="31" t="s">
        <v>241</v>
      </c>
      <c r="F167" s="30">
        <v>37135</v>
      </c>
      <c r="G167" s="29">
        <v>14974</v>
      </c>
    </row>
    <row r="168" spans="1:7" x14ac:dyDescent="0.25">
      <c r="A168" s="31" t="s">
        <v>259</v>
      </c>
      <c r="B168" s="31" t="s">
        <v>252</v>
      </c>
      <c r="C168" s="31" t="s">
        <v>243</v>
      </c>
      <c r="D168" s="32" t="s">
        <v>251</v>
      </c>
      <c r="E168" s="31" t="s">
        <v>241</v>
      </c>
      <c r="F168" s="30">
        <v>37165</v>
      </c>
      <c r="G168" s="29">
        <v>500</v>
      </c>
    </row>
    <row r="169" spans="1:7" x14ac:dyDescent="0.25">
      <c r="A169" s="31" t="s">
        <v>259</v>
      </c>
      <c r="B169" s="31" t="s">
        <v>254</v>
      </c>
      <c r="C169" s="31" t="s">
        <v>243</v>
      </c>
      <c r="D169" s="32" t="s">
        <v>247</v>
      </c>
      <c r="E169" s="31" t="s">
        <v>246</v>
      </c>
      <c r="F169" s="30">
        <v>37196</v>
      </c>
      <c r="G169" s="29">
        <v>13390</v>
      </c>
    </row>
    <row r="170" spans="1:7" x14ac:dyDescent="0.25">
      <c r="A170" s="31" t="s">
        <v>259</v>
      </c>
      <c r="B170" s="31" t="s">
        <v>254</v>
      </c>
      <c r="C170" s="31" t="s">
        <v>243</v>
      </c>
      <c r="D170" s="32" t="s">
        <v>242</v>
      </c>
      <c r="E170" s="31" t="s">
        <v>246</v>
      </c>
      <c r="F170" s="30">
        <v>37226</v>
      </c>
      <c r="G170" s="29">
        <v>12063</v>
      </c>
    </row>
    <row r="171" spans="1:7" x14ac:dyDescent="0.25">
      <c r="A171" s="31" t="s">
        <v>259</v>
      </c>
      <c r="B171" s="31" t="s">
        <v>252</v>
      </c>
      <c r="C171" s="31" t="s">
        <v>243</v>
      </c>
      <c r="D171" s="32" t="s">
        <v>242</v>
      </c>
      <c r="E171" s="31" t="s">
        <v>241</v>
      </c>
      <c r="F171" s="30">
        <v>36892</v>
      </c>
      <c r="G171" s="29">
        <v>500</v>
      </c>
    </row>
    <row r="172" spans="1:7" x14ac:dyDescent="0.25">
      <c r="A172" s="31" t="s">
        <v>259</v>
      </c>
      <c r="B172" s="31" t="s">
        <v>254</v>
      </c>
      <c r="C172" s="31" t="s">
        <v>243</v>
      </c>
      <c r="D172" s="32" t="s">
        <v>247</v>
      </c>
      <c r="E172" s="31" t="s">
        <v>241</v>
      </c>
      <c r="F172" s="30">
        <v>36923</v>
      </c>
      <c r="G172" s="29">
        <v>600</v>
      </c>
    </row>
    <row r="173" spans="1:7" x14ac:dyDescent="0.25">
      <c r="A173" s="31" t="s">
        <v>253</v>
      </c>
      <c r="B173" s="31" t="s">
        <v>244</v>
      </c>
      <c r="C173" s="31" t="s">
        <v>243</v>
      </c>
      <c r="D173" s="32" t="s">
        <v>247</v>
      </c>
      <c r="E173" s="31" t="s">
        <v>241</v>
      </c>
      <c r="F173" s="30">
        <v>36951</v>
      </c>
      <c r="G173" s="29">
        <v>15703</v>
      </c>
    </row>
    <row r="174" spans="1:7" x14ac:dyDescent="0.25">
      <c r="A174" s="35" t="s">
        <v>258</v>
      </c>
      <c r="B174" s="35" t="s">
        <v>254</v>
      </c>
      <c r="C174" s="35" t="s">
        <v>248</v>
      </c>
      <c r="D174" s="36" t="s">
        <v>247</v>
      </c>
      <c r="E174" s="35" t="s">
        <v>241</v>
      </c>
      <c r="F174" s="34">
        <v>36982</v>
      </c>
      <c r="G174" s="33">
        <v>8000</v>
      </c>
    </row>
    <row r="175" spans="1:7" x14ac:dyDescent="0.25">
      <c r="A175" s="31" t="s">
        <v>253</v>
      </c>
      <c r="B175" s="31" t="s">
        <v>244</v>
      </c>
      <c r="C175" s="31" t="s">
        <v>243</v>
      </c>
      <c r="D175" s="32" t="s">
        <v>247</v>
      </c>
      <c r="E175" s="31" t="s">
        <v>241</v>
      </c>
      <c r="F175" s="30">
        <v>37012</v>
      </c>
      <c r="G175" s="29">
        <v>14548</v>
      </c>
    </row>
    <row r="176" spans="1:7" x14ac:dyDescent="0.25">
      <c r="A176" s="31" t="s">
        <v>256</v>
      </c>
      <c r="B176" s="31" t="s">
        <v>244</v>
      </c>
      <c r="C176" s="31" t="s">
        <v>243</v>
      </c>
      <c r="D176" s="32" t="s">
        <v>247</v>
      </c>
      <c r="E176" s="31" t="s">
        <v>241</v>
      </c>
      <c r="F176" s="30">
        <v>37043</v>
      </c>
      <c r="G176" s="29">
        <v>13903</v>
      </c>
    </row>
    <row r="177" spans="1:7" x14ac:dyDescent="0.25">
      <c r="A177" s="31" t="s">
        <v>256</v>
      </c>
      <c r="B177" s="31" t="s">
        <v>254</v>
      </c>
      <c r="C177" s="31" t="s">
        <v>248</v>
      </c>
      <c r="D177" s="32" t="s">
        <v>251</v>
      </c>
      <c r="E177" s="31" t="s">
        <v>241</v>
      </c>
      <c r="F177" s="30">
        <v>37073</v>
      </c>
      <c r="G177" s="29">
        <v>6307</v>
      </c>
    </row>
    <row r="178" spans="1:7" x14ac:dyDescent="0.25">
      <c r="A178" s="31" t="s">
        <v>245</v>
      </c>
      <c r="B178" s="31" t="s">
        <v>252</v>
      </c>
      <c r="C178" s="31" t="s">
        <v>243</v>
      </c>
      <c r="D178" s="32" t="s">
        <v>242</v>
      </c>
      <c r="E178" s="31" t="s">
        <v>241</v>
      </c>
      <c r="F178" s="30">
        <v>37104</v>
      </c>
      <c r="G178" s="29">
        <v>3171</v>
      </c>
    </row>
    <row r="179" spans="1:7" x14ac:dyDescent="0.25">
      <c r="A179" s="35" t="s">
        <v>258</v>
      </c>
      <c r="B179" s="35" t="s">
        <v>254</v>
      </c>
      <c r="C179" s="35" t="s">
        <v>248</v>
      </c>
      <c r="D179" s="36" t="s">
        <v>247</v>
      </c>
      <c r="E179" s="35" t="s">
        <v>241</v>
      </c>
      <c r="F179" s="30">
        <v>37135</v>
      </c>
      <c r="G179" s="33">
        <v>6202</v>
      </c>
    </row>
    <row r="180" spans="1:7" x14ac:dyDescent="0.25">
      <c r="A180" s="35" t="s">
        <v>258</v>
      </c>
      <c r="B180" s="35" t="s">
        <v>252</v>
      </c>
      <c r="C180" s="35" t="s">
        <v>248</v>
      </c>
      <c r="D180" s="36" t="s">
        <v>247</v>
      </c>
      <c r="E180" s="35" t="s">
        <v>246</v>
      </c>
      <c r="F180" s="34">
        <v>37165</v>
      </c>
      <c r="G180" s="33">
        <v>9009</v>
      </c>
    </row>
    <row r="181" spans="1:7" x14ac:dyDescent="0.25">
      <c r="A181" s="35" t="s">
        <v>258</v>
      </c>
      <c r="B181" s="35" t="s">
        <v>252</v>
      </c>
      <c r="C181" s="35" t="s">
        <v>243</v>
      </c>
      <c r="D181" s="36" t="s">
        <v>251</v>
      </c>
      <c r="E181" s="35" t="s">
        <v>241</v>
      </c>
      <c r="F181" s="34">
        <v>37196</v>
      </c>
      <c r="G181" s="33">
        <v>245</v>
      </c>
    </row>
    <row r="182" spans="1:7" x14ac:dyDescent="0.25">
      <c r="A182" s="35" t="s">
        <v>258</v>
      </c>
      <c r="B182" s="35" t="s">
        <v>252</v>
      </c>
      <c r="C182" s="35" t="s">
        <v>243</v>
      </c>
      <c r="D182" s="36" t="s">
        <v>247</v>
      </c>
      <c r="E182" s="35" t="s">
        <v>241</v>
      </c>
      <c r="F182" s="34">
        <v>37226</v>
      </c>
      <c r="G182" s="33">
        <v>400</v>
      </c>
    </row>
    <row r="183" spans="1:7" x14ac:dyDescent="0.25">
      <c r="A183" s="35" t="s">
        <v>258</v>
      </c>
      <c r="B183" s="35" t="s">
        <v>244</v>
      </c>
      <c r="C183" s="35" t="s">
        <v>248</v>
      </c>
      <c r="D183" s="36" t="s">
        <v>247</v>
      </c>
      <c r="E183" s="35" t="s">
        <v>246</v>
      </c>
      <c r="F183" s="34">
        <v>36892</v>
      </c>
      <c r="G183" s="33">
        <v>11594</v>
      </c>
    </row>
    <row r="184" spans="1:7" x14ac:dyDescent="0.25">
      <c r="A184" s="35" t="s">
        <v>258</v>
      </c>
      <c r="B184" s="35" t="s">
        <v>244</v>
      </c>
      <c r="C184" s="35" t="s">
        <v>243</v>
      </c>
      <c r="D184" s="36" t="s">
        <v>247</v>
      </c>
      <c r="E184" s="35" t="s">
        <v>241</v>
      </c>
      <c r="F184" s="34">
        <v>36923</v>
      </c>
      <c r="G184" s="33">
        <v>35000</v>
      </c>
    </row>
    <row r="185" spans="1:7" x14ac:dyDescent="0.25">
      <c r="A185" s="31" t="s">
        <v>245</v>
      </c>
      <c r="B185" s="31" t="s">
        <v>254</v>
      </c>
      <c r="C185" s="31" t="s">
        <v>243</v>
      </c>
      <c r="D185" s="32" t="s">
        <v>247</v>
      </c>
      <c r="E185" s="31" t="s">
        <v>246</v>
      </c>
      <c r="F185" s="30">
        <v>36951</v>
      </c>
      <c r="G185" s="29">
        <v>5000</v>
      </c>
    </row>
    <row r="186" spans="1:7" x14ac:dyDescent="0.25">
      <c r="A186" s="31" t="s">
        <v>245</v>
      </c>
      <c r="B186" s="31" t="s">
        <v>252</v>
      </c>
      <c r="C186" s="31" t="s">
        <v>243</v>
      </c>
      <c r="D186" s="32" t="s">
        <v>242</v>
      </c>
      <c r="E186" s="31" t="s">
        <v>241</v>
      </c>
      <c r="F186" s="30">
        <v>36982</v>
      </c>
      <c r="G186" s="29">
        <v>500</v>
      </c>
    </row>
    <row r="187" spans="1:7" x14ac:dyDescent="0.25">
      <c r="A187" s="31" t="s">
        <v>256</v>
      </c>
      <c r="B187" s="31" t="s">
        <v>252</v>
      </c>
      <c r="C187" s="31" t="s">
        <v>248</v>
      </c>
      <c r="D187" s="32" t="s">
        <v>247</v>
      </c>
      <c r="E187" s="31" t="s">
        <v>246</v>
      </c>
      <c r="F187" s="30">
        <v>37012</v>
      </c>
      <c r="G187" s="29">
        <v>7865</v>
      </c>
    </row>
    <row r="188" spans="1:7" x14ac:dyDescent="0.25">
      <c r="A188" s="31" t="s">
        <v>257</v>
      </c>
      <c r="B188" s="31" t="s">
        <v>244</v>
      </c>
      <c r="C188" s="31" t="s">
        <v>243</v>
      </c>
      <c r="D188" s="32" t="s">
        <v>251</v>
      </c>
      <c r="E188" s="31" t="s">
        <v>241</v>
      </c>
      <c r="F188" s="30">
        <v>37043</v>
      </c>
      <c r="G188" s="29">
        <v>4198</v>
      </c>
    </row>
    <row r="189" spans="1:7" x14ac:dyDescent="0.25">
      <c r="A189" s="31" t="s">
        <v>253</v>
      </c>
      <c r="B189" s="31" t="s">
        <v>252</v>
      </c>
      <c r="C189" s="31" t="s">
        <v>243</v>
      </c>
      <c r="D189" s="32" t="s">
        <v>251</v>
      </c>
      <c r="E189" s="31" t="s">
        <v>241</v>
      </c>
      <c r="F189" s="30">
        <v>37073</v>
      </c>
      <c r="G189" s="29">
        <v>500</v>
      </c>
    </row>
    <row r="190" spans="1:7" x14ac:dyDescent="0.25">
      <c r="A190" s="31" t="s">
        <v>256</v>
      </c>
      <c r="B190" s="31" t="s">
        <v>252</v>
      </c>
      <c r="C190" s="31" t="s">
        <v>243</v>
      </c>
      <c r="D190" s="32" t="s">
        <v>251</v>
      </c>
      <c r="E190" s="31" t="s">
        <v>246</v>
      </c>
      <c r="F190" s="30">
        <v>37104</v>
      </c>
      <c r="G190" s="29">
        <v>4535</v>
      </c>
    </row>
    <row r="191" spans="1:7" x14ac:dyDescent="0.25">
      <c r="A191" s="31" t="s">
        <v>255</v>
      </c>
      <c r="B191" s="31" t="s">
        <v>252</v>
      </c>
      <c r="C191" s="31" t="s">
        <v>243</v>
      </c>
      <c r="D191" s="32" t="s">
        <v>247</v>
      </c>
      <c r="E191" s="31" t="s">
        <v>241</v>
      </c>
      <c r="F191" s="30">
        <v>37135</v>
      </c>
      <c r="G191" s="29">
        <v>240</v>
      </c>
    </row>
    <row r="192" spans="1:7" x14ac:dyDescent="0.25">
      <c r="A192" s="31" t="s">
        <v>255</v>
      </c>
      <c r="B192" s="31" t="s">
        <v>252</v>
      </c>
      <c r="C192" s="31" t="s">
        <v>243</v>
      </c>
      <c r="D192" s="32" t="s">
        <v>247</v>
      </c>
      <c r="E192" s="31" t="s">
        <v>241</v>
      </c>
      <c r="F192" s="30">
        <v>37165</v>
      </c>
      <c r="G192" s="29">
        <v>100</v>
      </c>
    </row>
    <row r="193" spans="1:7" x14ac:dyDescent="0.25">
      <c r="A193" s="31" t="s">
        <v>256</v>
      </c>
      <c r="B193" s="31" t="s">
        <v>244</v>
      </c>
      <c r="C193" s="31" t="s">
        <v>243</v>
      </c>
      <c r="D193" s="32" t="s">
        <v>247</v>
      </c>
      <c r="E193" s="31" t="s">
        <v>241</v>
      </c>
      <c r="F193" s="30">
        <v>37196</v>
      </c>
      <c r="G193" s="29">
        <v>13000</v>
      </c>
    </row>
    <row r="194" spans="1:7" x14ac:dyDescent="0.25">
      <c r="A194" s="31" t="s">
        <v>255</v>
      </c>
      <c r="B194" s="31" t="s">
        <v>254</v>
      </c>
      <c r="C194" s="31" t="s">
        <v>243</v>
      </c>
      <c r="D194" s="32" t="s">
        <v>247</v>
      </c>
      <c r="E194" s="31" t="s">
        <v>241</v>
      </c>
      <c r="F194" s="30">
        <v>37226</v>
      </c>
      <c r="G194" s="29">
        <v>4000</v>
      </c>
    </row>
    <row r="195" spans="1:7" x14ac:dyDescent="0.25">
      <c r="A195" s="35" t="s">
        <v>258</v>
      </c>
      <c r="B195" s="35" t="s">
        <v>244</v>
      </c>
      <c r="C195" s="35" t="s">
        <v>248</v>
      </c>
      <c r="D195" s="36" t="s">
        <v>247</v>
      </c>
      <c r="E195" s="35" t="s">
        <v>241</v>
      </c>
      <c r="F195" s="34">
        <v>36892</v>
      </c>
      <c r="G195" s="33">
        <v>17000</v>
      </c>
    </row>
    <row r="196" spans="1:7" x14ac:dyDescent="0.25">
      <c r="A196" s="31" t="s">
        <v>253</v>
      </c>
      <c r="B196" s="31" t="s">
        <v>244</v>
      </c>
      <c r="C196" s="31" t="s">
        <v>243</v>
      </c>
      <c r="D196" s="32" t="s">
        <v>251</v>
      </c>
      <c r="E196" s="31" t="s">
        <v>246</v>
      </c>
      <c r="F196" s="30">
        <v>36923</v>
      </c>
      <c r="G196" s="29">
        <v>75000</v>
      </c>
    </row>
    <row r="197" spans="1:7" x14ac:dyDescent="0.25">
      <c r="A197" s="31" t="s">
        <v>256</v>
      </c>
      <c r="B197" s="31" t="s">
        <v>244</v>
      </c>
      <c r="C197" s="31" t="s">
        <v>243</v>
      </c>
      <c r="D197" s="32" t="s">
        <v>247</v>
      </c>
      <c r="E197" s="31" t="s">
        <v>241</v>
      </c>
      <c r="F197" s="30">
        <v>36951</v>
      </c>
      <c r="G197" s="29">
        <v>13428</v>
      </c>
    </row>
    <row r="198" spans="1:7" x14ac:dyDescent="0.25">
      <c r="A198" s="31" t="s">
        <v>245</v>
      </c>
      <c r="B198" s="31" t="s">
        <v>250</v>
      </c>
      <c r="C198" s="31" t="s">
        <v>243</v>
      </c>
      <c r="D198" s="32" t="s">
        <v>242</v>
      </c>
      <c r="E198" s="31" t="s">
        <v>241</v>
      </c>
      <c r="F198" s="30">
        <v>36982</v>
      </c>
      <c r="G198" s="29">
        <v>2000</v>
      </c>
    </row>
    <row r="199" spans="1:7" x14ac:dyDescent="0.25">
      <c r="A199" s="31" t="s">
        <v>245</v>
      </c>
      <c r="B199" s="31" t="s">
        <v>252</v>
      </c>
      <c r="C199" s="31" t="s">
        <v>243</v>
      </c>
      <c r="D199" s="32" t="s">
        <v>247</v>
      </c>
      <c r="E199" s="31" t="s">
        <v>246</v>
      </c>
      <c r="F199" s="30">
        <v>37012</v>
      </c>
      <c r="G199" s="29">
        <v>2749</v>
      </c>
    </row>
    <row r="200" spans="1:7" x14ac:dyDescent="0.25">
      <c r="A200" s="31" t="s">
        <v>245</v>
      </c>
      <c r="B200" s="31" t="s">
        <v>252</v>
      </c>
      <c r="C200" s="31" t="s">
        <v>243</v>
      </c>
      <c r="D200" s="32" t="s">
        <v>247</v>
      </c>
      <c r="E200" s="31" t="s">
        <v>241</v>
      </c>
      <c r="F200" s="30">
        <v>37043</v>
      </c>
      <c r="G200" s="29">
        <v>3000</v>
      </c>
    </row>
    <row r="201" spans="1:7" x14ac:dyDescent="0.25">
      <c r="A201" s="31" t="s">
        <v>245</v>
      </c>
      <c r="B201" s="31" t="s">
        <v>254</v>
      </c>
      <c r="C201" s="31" t="s">
        <v>243</v>
      </c>
      <c r="D201" s="32" t="s">
        <v>247</v>
      </c>
      <c r="E201" s="31" t="s">
        <v>246</v>
      </c>
      <c r="F201" s="30">
        <v>37073</v>
      </c>
      <c r="G201" s="29">
        <v>11721</v>
      </c>
    </row>
    <row r="202" spans="1:7" x14ac:dyDescent="0.25">
      <c r="A202" s="31" t="s">
        <v>253</v>
      </c>
      <c r="B202" s="31" t="s">
        <v>254</v>
      </c>
      <c r="C202" s="31" t="s">
        <v>243</v>
      </c>
      <c r="D202" s="32" t="s">
        <v>251</v>
      </c>
      <c r="E202" s="31" t="s">
        <v>246</v>
      </c>
      <c r="F202" s="30">
        <v>37104</v>
      </c>
      <c r="G202" s="29">
        <v>4006</v>
      </c>
    </row>
    <row r="203" spans="1:7" x14ac:dyDescent="0.25">
      <c r="A203" s="31" t="s">
        <v>256</v>
      </c>
      <c r="B203" s="31" t="s">
        <v>244</v>
      </c>
      <c r="C203" s="31" t="s">
        <v>243</v>
      </c>
      <c r="D203" s="32" t="s">
        <v>251</v>
      </c>
      <c r="E203" s="31" t="s">
        <v>241</v>
      </c>
      <c r="F203" s="30">
        <v>37135</v>
      </c>
      <c r="G203" s="29">
        <v>50000</v>
      </c>
    </row>
    <row r="204" spans="1:7" x14ac:dyDescent="0.25">
      <c r="A204" s="31" t="s">
        <v>256</v>
      </c>
      <c r="B204" s="31" t="s">
        <v>252</v>
      </c>
      <c r="C204" s="31" t="s">
        <v>243</v>
      </c>
      <c r="D204" s="32" t="s">
        <v>251</v>
      </c>
      <c r="E204" s="31" t="s">
        <v>241</v>
      </c>
      <c r="F204" s="30">
        <v>37165</v>
      </c>
      <c r="G204" s="29">
        <v>10492</v>
      </c>
    </row>
    <row r="205" spans="1:7" x14ac:dyDescent="0.25">
      <c r="A205" s="31" t="s">
        <v>245</v>
      </c>
      <c r="B205" s="31" t="s">
        <v>244</v>
      </c>
      <c r="C205" s="31" t="s">
        <v>248</v>
      </c>
      <c r="D205" s="32" t="s">
        <v>251</v>
      </c>
      <c r="E205" s="31" t="s">
        <v>241</v>
      </c>
      <c r="F205" s="30">
        <v>37196</v>
      </c>
      <c r="G205" s="29">
        <v>14000</v>
      </c>
    </row>
    <row r="206" spans="1:7" x14ac:dyDescent="0.25">
      <c r="A206" s="35" t="s">
        <v>258</v>
      </c>
      <c r="B206" s="35" t="s">
        <v>244</v>
      </c>
      <c r="C206" s="35" t="s">
        <v>243</v>
      </c>
      <c r="D206" s="36" t="s">
        <v>247</v>
      </c>
      <c r="E206" s="35" t="s">
        <v>246</v>
      </c>
      <c r="F206" s="34">
        <v>37226</v>
      </c>
      <c r="G206" s="33">
        <v>16000</v>
      </c>
    </row>
    <row r="207" spans="1:7" x14ac:dyDescent="0.25">
      <c r="A207" s="35" t="s">
        <v>258</v>
      </c>
      <c r="B207" s="35" t="s">
        <v>252</v>
      </c>
      <c r="C207" s="35" t="s">
        <v>243</v>
      </c>
      <c r="D207" s="36" t="s">
        <v>242</v>
      </c>
      <c r="E207" s="35" t="s">
        <v>246</v>
      </c>
      <c r="F207" s="34">
        <v>36892</v>
      </c>
      <c r="G207" s="33">
        <v>4000</v>
      </c>
    </row>
    <row r="208" spans="1:7" x14ac:dyDescent="0.25">
      <c r="A208" s="35" t="s">
        <v>258</v>
      </c>
      <c r="B208" s="35" t="s">
        <v>250</v>
      </c>
      <c r="C208" s="35" t="s">
        <v>243</v>
      </c>
      <c r="D208" s="36" t="s">
        <v>247</v>
      </c>
      <c r="E208" s="35" t="s">
        <v>241</v>
      </c>
      <c r="F208" s="34">
        <v>36923</v>
      </c>
      <c r="G208" s="33">
        <v>9000</v>
      </c>
    </row>
    <row r="209" spans="1:7" x14ac:dyDescent="0.25">
      <c r="A209" s="35" t="s">
        <v>258</v>
      </c>
      <c r="B209" s="35" t="s">
        <v>252</v>
      </c>
      <c r="C209" s="35" t="s">
        <v>243</v>
      </c>
      <c r="D209" s="36" t="s">
        <v>251</v>
      </c>
      <c r="E209" s="35" t="s">
        <v>241</v>
      </c>
      <c r="F209" s="34">
        <v>36951</v>
      </c>
      <c r="G209" s="33">
        <v>4000</v>
      </c>
    </row>
    <row r="210" spans="1:7" x14ac:dyDescent="0.25">
      <c r="A210" s="35" t="s">
        <v>258</v>
      </c>
      <c r="B210" s="35" t="s">
        <v>244</v>
      </c>
      <c r="C210" s="35" t="s">
        <v>248</v>
      </c>
      <c r="D210" s="36" t="s">
        <v>242</v>
      </c>
      <c r="E210" s="35" t="s">
        <v>246</v>
      </c>
      <c r="F210" s="34">
        <v>36982</v>
      </c>
      <c r="G210" s="33">
        <v>14969</v>
      </c>
    </row>
    <row r="211" spans="1:7" x14ac:dyDescent="0.25">
      <c r="A211" s="31" t="s">
        <v>249</v>
      </c>
      <c r="B211" s="31" t="s">
        <v>254</v>
      </c>
      <c r="C211" s="31" t="s">
        <v>243</v>
      </c>
      <c r="D211" s="32" t="s">
        <v>247</v>
      </c>
      <c r="E211" s="31" t="s">
        <v>246</v>
      </c>
      <c r="F211" s="30">
        <v>37012</v>
      </c>
      <c r="G211" s="29">
        <v>8915</v>
      </c>
    </row>
    <row r="212" spans="1:7" x14ac:dyDescent="0.25">
      <c r="A212" s="31" t="s">
        <v>255</v>
      </c>
      <c r="B212" s="31" t="s">
        <v>252</v>
      </c>
      <c r="C212" s="31" t="s">
        <v>248</v>
      </c>
      <c r="D212" s="32" t="s">
        <v>242</v>
      </c>
      <c r="E212" s="31" t="s">
        <v>241</v>
      </c>
      <c r="F212" s="30">
        <v>37043</v>
      </c>
      <c r="G212" s="29">
        <v>6000</v>
      </c>
    </row>
    <row r="213" spans="1:7" x14ac:dyDescent="0.25">
      <c r="A213" s="31" t="s">
        <v>245</v>
      </c>
      <c r="B213" s="31" t="s">
        <v>254</v>
      </c>
      <c r="C213" s="31" t="s">
        <v>243</v>
      </c>
      <c r="D213" s="32" t="s">
        <v>247</v>
      </c>
      <c r="E213" s="31" t="s">
        <v>241</v>
      </c>
      <c r="F213" s="30">
        <v>37073</v>
      </c>
      <c r="G213" s="29">
        <v>4853</v>
      </c>
    </row>
    <row r="214" spans="1:7" x14ac:dyDescent="0.25">
      <c r="A214" s="31" t="s">
        <v>249</v>
      </c>
      <c r="B214" s="31" t="s">
        <v>252</v>
      </c>
      <c r="C214" s="31" t="s">
        <v>243</v>
      </c>
      <c r="D214" s="32" t="s">
        <v>247</v>
      </c>
      <c r="E214" s="31" t="s">
        <v>241</v>
      </c>
      <c r="F214" s="30">
        <v>37104</v>
      </c>
      <c r="G214" s="29">
        <v>3434</v>
      </c>
    </row>
    <row r="215" spans="1:7" x14ac:dyDescent="0.25">
      <c r="A215" s="31" t="s">
        <v>257</v>
      </c>
      <c r="B215" s="31" t="s">
        <v>252</v>
      </c>
      <c r="C215" s="31" t="s">
        <v>243</v>
      </c>
      <c r="D215" s="32" t="s">
        <v>247</v>
      </c>
      <c r="E215" s="31" t="s">
        <v>241</v>
      </c>
      <c r="F215" s="30">
        <v>37135</v>
      </c>
      <c r="G215" s="29">
        <v>4000</v>
      </c>
    </row>
    <row r="216" spans="1:7" x14ac:dyDescent="0.25">
      <c r="A216" s="31" t="s">
        <v>253</v>
      </c>
      <c r="B216" s="31" t="s">
        <v>254</v>
      </c>
      <c r="C216" s="31" t="s">
        <v>243</v>
      </c>
      <c r="D216" s="32" t="s">
        <v>242</v>
      </c>
      <c r="E216" s="31" t="s">
        <v>241</v>
      </c>
      <c r="F216" s="30">
        <v>37165</v>
      </c>
      <c r="G216" s="29">
        <v>500</v>
      </c>
    </row>
    <row r="217" spans="1:7" x14ac:dyDescent="0.25">
      <c r="A217" s="31" t="s">
        <v>245</v>
      </c>
      <c r="B217" s="31" t="s">
        <v>252</v>
      </c>
      <c r="C217" s="31" t="s">
        <v>243</v>
      </c>
      <c r="D217" s="32" t="s">
        <v>251</v>
      </c>
      <c r="E217" s="31" t="s">
        <v>246</v>
      </c>
      <c r="F217" s="30">
        <v>37196</v>
      </c>
      <c r="G217" s="29">
        <v>5570</v>
      </c>
    </row>
    <row r="218" spans="1:7" x14ac:dyDescent="0.25">
      <c r="A218" s="31" t="s">
        <v>245</v>
      </c>
      <c r="B218" s="31" t="s">
        <v>254</v>
      </c>
      <c r="C218" s="31" t="s">
        <v>248</v>
      </c>
      <c r="D218" s="32" t="s">
        <v>242</v>
      </c>
      <c r="E218" s="31" t="s">
        <v>241</v>
      </c>
      <c r="F218" s="30">
        <v>37226</v>
      </c>
      <c r="G218" s="29">
        <v>3845</v>
      </c>
    </row>
    <row r="219" spans="1:7" x14ac:dyDescent="0.25">
      <c r="A219" s="31" t="s">
        <v>253</v>
      </c>
      <c r="B219" s="31" t="s">
        <v>254</v>
      </c>
      <c r="C219" s="31" t="s">
        <v>248</v>
      </c>
      <c r="D219" s="32" t="s">
        <v>247</v>
      </c>
      <c r="E219" s="31" t="s">
        <v>241</v>
      </c>
      <c r="F219" s="30">
        <v>36892</v>
      </c>
      <c r="G219" s="29">
        <v>8815</v>
      </c>
    </row>
    <row r="220" spans="1:7" x14ac:dyDescent="0.25">
      <c r="A220" s="31" t="s">
        <v>253</v>
      </c>
      <c r="B220" s="31" t="s">
        <v>244</v>
      </c>
      <c r="C220" s="31" t="s">
        <v>243</v>
      </c>
      <c r="D220" s="32" t="s">
        <v>242</v>
      </c>
      <c r="E220" s="31" t="s">
        <v>246</v>
      </c>
      <c r="F220" s="30">
        <v>36923</v>
      </c>
      <c r="G220" s="29">
        <v>4329</v>
      </c>
    </row>
    <row r="221" spans="1:7" x14ac:dyDescent="0.25">
      <c r="A221" s="31" t="s">
        <v>255</v>
      </c>
      <c r="B221" s="31" t="s">
        <v>252</v>
      </c>
      <c r="C221" s="31" t="s">
        <v>243</v>
      </c>
      <c r="D221" s="32" t="s">
        <v>247</v>
      </c>
      <c r="E221" s="31" t="s">
        <v>246</v>
      </c>
      <c r="F221" s="30">
        <v>36951</v>
      </c>
      <c r="G221" s="29">
        <v>1000</v>
      </c>
    </row>
    <row r="222" spans="1:7" x14ac:dyDescent="0.25">
      <c r="A222" s="31" t="s">
        <v>253</v>
      </c>
      <c r="B222" s="31" t="s">
        <v>252</v>
      </c>
      <c r="C222" s="31" t="s">
        <v>243</v>
      </c>
      <c r="D222" s="32" t="s">
        <v>251</v>
      </c>
      <c r="E222" s="31" t="s">
        <v>246</v>
      </c>
      <c r="F222" s="30">
        <v>36982</v>
      </c>
      <c r="G222" s="29">
        <v>10553</v>
      </c>
    </row>
    <row r="223" spans="1:7" x14ac:dyDescent="0.25">
      <c r="A223" s="31" t="s">
        <v>256</v>
      </c>
      <c r="B223" s="31" t="s">
        <v>252</v>
      </c>
      <c r="C223" s="31" t="s">
        <v>248</v>
      </c>
      <c r="D223" s="32" t="s">
        <v>242</v>
      </c>
      <c r="E223" s="31" t="s">
        <v>246</v>
      </c>
      <c r="F223" s="30">
        <v>37012</v>
      </c>
      <c r="G223" s="29">
        <v>500</v>
      </c>
    </row>
    <row r="224" spans="1:7" x14ac:dyDescent="0.25">
      <c r="A224" s="31" t="s">
        <v>245</v>
      </c>
      <c r="B224" s="31" t="s">
        <v>254</v>
      </c>
      <c r="C224" s="31" t="s">
        <v>243</v>
      </c>
      <c r="D224" s="32" t="s">
        <v>247</v>
      </c>
      <c r="E224" s="31" t="s">
        <v>246</v>
      </c>
      <c r="F224" s="30">
        <v>37043</v>
      </c>
      <c r="G224" s="29">
        <v>6000</v>
      </c>
    </row>
    <row r="225" spans="1:7" x14ac:dyDescent="0.25">
      <c r="A225" s="31" t="s">
        <v>253</v>
      </c>
      <c r="B225" s="31" t="s">
        <v>244</v>
      </c>
      <c r="C225" s="31" t="s">
        <v>243</v>
      </c>
      <c r="D225" s="32" t="s">
        <v>242</v>
      </c>
      <c r="E225" s="31" t="s">
        <v>246</v>
      </c>
      <c r="F225" s="30">
        <v>37073</v>
      </c>
      <c r="G225" s="29">
        <v>12505</v>
      </c>
    </row>
    <row r="226" spans="1:7" x14ac:dyDescent="0.25">
      <c r="A226" s="31" t="s">
        <v>255</v>
      </c>
      <c r="B226" s="31" t="s">
        <v>244</v>
      </c>
      <c r="C226" s="31" t="s">
        <v>248</v>
      </c>
      <c r="D226" s="32" t="s">
        <v>242</v>
      </c>
      <c r="E226" s="31" t="s">
        <v>246</v>
      </c>
      <c r="F226" s="30">
        <v>37104</v>
      </c>
      <c r="G226" s="29">
        <v>4681</v>
      </c>
    </row>
    <row r="227" spans="1:7" x14ac:dyDescent="0.25">
      <c r="A227" s="31" t="s">
        <v>253</v>
      </c>
      <c r="B227" s="31" t="s">
        <v>252</v>
      </c>
      <c r="C227" s="31" t="s">
        <v>243</v>
      </c>
      <c r="D227" s="32" t="s">
        <v>247</v>
      </c>
      <c r="E227" s="31" t="s">
        <v>241</v>
      </c>
      <c r="F227" s="30">
        <v>37135</v>
      </c>
      <c r="G227" s="29">
        <v>4635</v>
      </c>
    </row>
    <row r="228" spans="1:7" x14ac:dyDescent="0.25">
      <c r="A228" s="31" t="s">
        <v>255</v>
      </c>
      <c r="B228" s="31" t="s">
        <v>252</v>
      </c>
      <c r="C228" s="31" t="s">
        <v>248</v>
      </c>
      <c r="D228" s="32" t="s">
        <v>247</v>
      </c>
      <c r="E228" s="31" t="s">
        <v>246</v>
      </c>
      <c r="F228" s="30">
        <v>37165</v>
      </c>
      <c r="G228" s="29">
        <v>8093</v>
      </c>
    </row>
    <row r="229" spans="1:7" x14ac:dyDescent="0.25">
      <c r="A229" s="31" t="s">
        <v>256</v>
      </c>
      <c r="B229" s="31" t="s">
        <v>254</v>
      </c>
      <c r="C229" s="31" t="s">
        <v>243</v>
      </c>
      <c r="D229" s="32" t="s">
        <v>251</v>
      </c>
      <c r="E229" s="31" t="s">
        <v>241</v>
      </c>
      <c r="F229" s="30">
        <v>37196</v>
      </c>
      <c r="G229" s="29">
        <v>4000</v>
      </c>
    </row>
    <row r="230" spans="1:7" x14ac:dyDescent="0.25">
      <c r="A230" s="31" t="s">
        <v>256</v>
      </c>
      <c r="B230" s="31" t="s">
        <v>252</v>
      </c>
      <c r="C230" s="31" t="s">
        <v>243</v>
      </c>
      <c r="D230" s="32" t="s">
        <v>247</v>
      </c>
      <c r="E230" s="31" t="s">
        <v>241</v>
      </c>
      <c r="F230" s="30">
        <v>37226</v>
      </c>
      <c r="G230" s="29">
        <v>100</v>
      </c>
    </row>
    <row r="231" spans="1:7" x14ac:dyDescent="0.25">
      <c r="A231" s="31" t="s">
        <v>249</v>
      </c>
      <c r="B231" s="31" t="s">
        <v>244</v>
      </c>
      <c r="C231" s="31" t="s">
        <v>243</v>
      </c>
      <c r="D231" s="32" t="s">
        <v>247</v>
      </c>
      <c r="E231" s="31" t="s">
        <v>241</v>
      </c>
      <c r="F231" s="30">
        <v>36892</v>
      </c>
      <c r="G231" s="29">
        <v>9154</v>
      </c>
    </row>
    <row r="232" spans="1:7" x14ac:dyDescent="0.25">
      <c r="A232" s="31" t="s">
        <v>249</v>
      </c>
      <c r="B232" s="31" t="s">
        <v>254</v>
      </c>
      <c r="C232" s="31" t="s">
        <v>248</v>
      </c>
      <c r="D232" s="32" t="s">
        <v>247</v>
      </c>
      <c r="E232" s="31" t="s">
        <v>241</v>
      </c>
      <c r="F232" s="30">
        <v>36923</v>
      </c>
      <c r="G232" s="29">
        <v>14475</v>
      </c>
    </row>
    <row r="233" spans="1:7" x14ac:dyDescent="0.25">
      <c r="A233" s="31" t="s">
        <v>253</v>
      </c>
      <c r="B233" s="31" t="s">
        <v>252</v>
      </c>
      <c r="C233" s="31" t="s">
        <v>243</v>
      </c>
      <c r="D233" s="32" t="s">
        <v>251</v>
      </c>
      <c r="E233" s="31" t="s">
        <v>241</v>
      </c>
      <c r="F233" s="30">
        <v>36951</v>
      </c>
      <c r="G233" s="29">
        <v>12794</v>
      </c>
    </row>
    <row r="234" spans="1:7" x14ac:dyDescent="0.25">
      <c r="A234" s="31" t="s">
        <v>256</v>
      </c>
      <c r="B234" s="31" t="s">
        <v>254</v>
      </c>
      <c r="C234" s="31" t="s">
        <v>248</v>
      </c>
      <c r="D234" s="32" t="s">
        <v>251</v>
      </c>
      <c r="E234" s="31" t="s">
        <v>246</v>
      </c>
      <c r="F234" s="30">
        <v>36982</v>
      </c>
      <c r="G234" s="29">
        <v>6674</v>
      </c>
    </row>
    <row r="235" spans="1:7" x14ac:dyDescent="0.25">
      <c r="A235" s="31" t="s">
        <v>245</v>
      </c>
      <c r="B235" s="31" t="s">
        <v>252</v>
      </c>
      <c r="C235" s="31" t="s">
        <v>243</v>
      </c>
      <c r="D235" s="32" t="s">
        <v>251</v>
      </c>
      <c r="E235" s="31" t="s">
        <v>246</v>
      </c>
      <c r="F235" s="30">
        <v>37012</v>
      </c>
      <c r="G235" s="29">
        <v>4805</v>
      </c>
    </row>
    <row r="236" spans="1:7" x14ac:dyDescent="0.25">
      <c r="A236" s="31" t="s">
        <v>249</v>
      </c>
      <c r="B236" s="31" t="s">
        <v>244</v>
      </c>
      <c r="C236" s="31" t="s">
        <v>248</v>
      </c>
      <c r="D236" s="32" t="s">
        <v>251</v>
      </c>
      <c r="E236" s="31" t="s">
        <v>246</v>
      </c>
      <c r="F236" s="30">
        <v>37043</v>
      </c>
      <c r="G236" s="29">
        <v>8801</v>
      </c>
    </row>
    <row r="237" spans="1:7" x14ac:dyDescent="0.25">
      <c r="A237" s="31" t="s">
        <v>255</v>
      </c>
      <c r="B237" s="31" t="s">
        <v>244</v>
      </c>
      <c r="C237" s="31" t="s">
        <v>243</v>
      </c>
      <c r="D237" s="32" t="s">
        <v>242</v>
      </c>
      <c r="E237" s="31" t="s">
        <v>241</v>
      </c>
      <c r="F237" s="30">
        <v>37073</v>
      </c>
      <c r="G237" s="29">
        <v>6794</v>
      </c>
    </row>
    <row r="238" spans="1:7" x14ac:dyDescent="0.25">
      <c r="A238" s="31" t="s">
        <v>245</v>
      </c>
      <c r="B238" s="31" t="s">
        <v>244</v>
      </c>
      <c r="C238" s="31" t="s">
        <v>248</v>
      </c>
      <c r="D238" s="32" t="s">
        <v>242</v>
      </c>
      <c r="E238" s="31" t="s">
        <v>241</v>
      </c>
      <c r="F238" s="30">
        <v>37104</v>
      </c>
      <c r="G238" s="29">
        <v>13524</v>
      </c>
    </row>
    <row r="239" spans="1:7" x14ac:dyDescent="0.25">
      <c r="A239" s="31" t="s">
        <v>249</v>
      </c>
      <c r="B239" s="31" t="s">
        <v>244</v>
      </c>
      <c r="C239" s="31" t="s">
        <v>243</v>
      </c>
      <c r="D239" s="32" t="s">
        <v>251</v>
      </c>
      <c r="E239" s="31" t="s">
        <v>241</v>
      </c>
      <c r="F239" s="30">
        <v>37135</v>
      </c>
      <c r="G239" s="29">
        <v>8174</v>
      </c>
    </row>
    <row r="240" spans="1:7" x14ac:dyDescent="0.25">
      <c r="A240" s="31" t="s">
        <v>257</v>
      </c>
      <c r="B240" s="31" t="s">
        <v>244</v>
      </c>
      <c r="C240" s="31" t="s">
        <v>248</v>
      </c>
      <c r="D240" s="32" t="s">
        <v>242</v>
      </c>
      <c r="E240" s="31" t="s">
        <v>246</v>
      </c>
      <c r="F240" s="30">
        <v>37165</v>
      </c>
      <c r="G240" s="29">
        <v>6586</v>
      </c>
    </row>
    <row r="241" spans="1:7" x14ac:dyDescent="0.25">
      <c r="A241" s="31" t="s">
        <v>253</v>
      </c>
      <c r="B241" s="31" t="s">
        <v>244</v>
      </c>
      <c r="C241" s="31" t="s">
        <v>248</v>
      </c>
      <c r="D241" s="32" t="s">
        <v>242</v>
      </c>
      <c r="E241" s="31" t="s">
        <v>246</v>
      </c>
      <c r="F241" s="30">
        <v>37196</v>
      </c>
      <c r="G241" s="29">
        <v>9268</v>
      </c>
    </row>
    <row r="242" spans="1:7" x14ac:dyDescent="0.25">
      <c r="A242" s="31" t="s">
        <v>245</v>
      </c>
      <c r="B242" s="31" t="s">
        <v>244</v>
      </c>
      <c r="C242" s="31" t="s">
        <v>243</v>
      </c>
      <c r="D242" s="32" t="s">
        <v>251</v>
      </c>
      <c r="E242" s="31" t="s">
        <v>241</v>
      </c>
      <c r="F242" s="30">
        <v>37226</v>
      </c>
      <c r="G242" s="29">
        <v>12303</v>
      </c>
    </row>
    <row r="243" spans="1:7" x14ac:dyDescent="0.25">
      <c r="A243" s="31" t="s">
        <v>245</v>
      </c>
      <c r="B243" s="31" t="s">
        <v>244</v>
      </c>
      <c r="C243" s="31" t="s">
        <v>243</v>
      </c>
      <c r="D243" s="32" t="s">
        <v>242</v>
      </c>
      <c r="E243" s="31" t="s">
        <v>246</v>
      </c>
      <c r="F243" s="30">
        <v>36892</v>
      </c>
      <c r="G243" s="29">
        <v>8512</v>
      </c>
    </row>
    <row r="244" spans="1:7" x14ac:dyDescent="0.25">
      <c r="A244" s="31" t="s">
        <v>253</v>
      </c>
      <c r="B244" s="31" t="s">
        <v>252</v>
      </c>
      <c r="C244" s="31" t="s">
        <v>243</v>
      </c>
      <c r="D244" s="32" t="s">
        <v>247</v>
      </c>
      <c r="E244" s="31" t="s">
        <v>241</v>
      </c>
      <c r="F244" s="30">
        <v>36923</v>
      </c>
      <c r="G244" s="29">
        <v>12516</v>
      </c>
    </row>
    <row r="245" spans="1:7" x14ac:dyDescent="0.25">
      <c r="A245" s="31" t="s">
        <v>253</v>
      </c>
      <c r="B245" s="31" t="s">
        <v>244</v>
      </c>
      <c r="C245" s="31" t="s">
        <v>248</v>
      </c>
      <c r="D245" s="32" t="s">
        <v>247</v>
      </c>
      <c r="E245" s="31" t="s">
        <v>241</v>
      </c>
      <c r="F245" s="30">
        <v>36951</v>
      </c>
      <c r="G245" s="29">
        <v>10097</v>
      </c>
    </row>
    <row r="246" spans="1:7" x14ac:dyDescent="0.25">
      <c r="A246" s="31" t="s">
        <v>255</v>
      </c>
      <c r="B246" s="31" t="s">
        <v>252</v>
      </c>
      <c r="C246" s="31" t="s">
        <v>248</v>
      </c>
      <c r="D246" s="32" t="s">
        <v>247</v>
      </c>
      <c r="E246" s="31" t="s">
        <v>241</v>
      </c>
      <c r="F246" s="30">
        <v>36982</v>
      </c>
      <c r="G246" s="29">
        <v>500</v>
      </c>
    </row>
    <row r="247" spans="1:7" x14ac:dyDescent="0.25">
      <c r="A247" s="31" t="s">
        <v>253</v>
      </c>
      <c r="B247" s="31" t="s">
        <v>254</v>
      </c>
      <c r="C247" s="31" t="s">
        <v>243</v>
      </c>
      <c r="D247" s="32" t="s">
        <v>247</v>
      </c>
      <c r="E247" s="31" t="s">
        <v>241</v>
      </c>
      <c r="F247" s="30">
        <v>37012</v>
      </c>
      <c r="G247" s="29">
        <v>9877</v>
      </c>
    </row>
    <row r="248" spans="1:7" x14ac:dyDescent="0.25">
      <c r="A248" s="31" t="s">
        <v>256</v>
      </c>
      <c r="B248" s="31" t="s">
        <v>252</v>
      </c>
      <c r="C248" s="31" t="s">
        <v>248</v>
      </c>
      <c r="D248" s="32" t="s">
        <v>247</v>
      </c>
      <c r="E248" s="31" t="s">
        <v>246</v>
      </c>
      <c r="F248" s="30">
        <v>37043</v>
      </c>
      <c r="G248" s="29">
        <v>4915</v>
      </c>
    </row>
    <row r="249" spans="1:7" x14ac:dyDescent="0.25">
      <c r="A249" s="31" t="s">
        <v>245</v>
      </c>
      <c r="B249" s="31" t="s">
        <v>254</v>
      </c>
      <c r="C249" s="31" t="s">
        <v>248</v>
      </c>
      <c r="D249" s="32" t="s">
        <v>247</v>
      </c>
      <c r="E249" s="31" t="s">
        <v>246</v>
      </c>
      <c r="F249" s="30">
        <v>37073</v>
      </c>
      <c r="G249" s="29">
        <v>7316</v>
      </c>
    </row>
    <row r="250" spans="1:7" x14ac:dyDescent="0.25">
      <c r="A250" s="31" t="s">
        <v>253</v>
      </c>
      <c r="B250" s="31" t="s">
        <v>252</v>
      </c>
      <c r="C250" s="31" t="s">
        <v>248</v>
      </c>
      <c r="D250" s="32" t="s">
        <v>247</v>
      </c>
      <c r="E250" s="31" t="s">
        <v>246</v>
      </c>
      <c r="F250" s="30">
        <v>37104</v>
      </c>
      <c r="G250" s="29">
        <v>4295</v>
      </c>
    </row>
    <row r="251" spans="1:7" x14ac:dyDescent="0.25">
      <c r="A251" s="31" t="s">
        <v>255</v>
      </c>
      <c r="B251" s="31" t="s">
        <v>244</v>
      </c>
      <c r="C251" s="31" t="s">
        <v>248</v>
      </c>
      <c r="D251" s="32" t="s">
        <v>251</v>
      </c>
      <c r="E251" s="31" t="s">
        <v>246</v>
      </c>
      <c r="F251" s="30">
        <v>37135</v>
      </c>
      <c r="G251" s="29">
        <v>11935</v>
      </c>
    </row>
    <row r="252" spans="1:7" x14ac:dyDescent="0.25">
      <c r="A252" s="31" t="s">
        <v>253</v>
      </c>
      <c r="B252" s="31" t="s">
        <v>252</v>
      </c>
      <c r="C252" s="31" t="s">
        <v>248</v>
      </c>
      <c r="D252" s="32" t="s">
        <v>247</v>
      </c>
      <c r="E252" s="31" t="s">
        <v>241</v>
      </c>
      <c r="F252" s="30">
        <v>37165</v>
      </c>
      <c r="G252" s="29">
        <v>9624</v>
      </c>
    </row>
    <row r="253" spans="1:7" x14ac:dyDescent="0.25">
      <c r="A253" s="31" t="s">
        <v>255</v>
      </c>
      <c r="B253" s="31" t="s">
        <v>244</v>
      </c>
      <c r="C253" s="31" t="s">
        <v>248</v>
      </c>
      <c r="D253" s="32" t="s">
        <v>247</v>
      </c>
      <c r="E253" s="31" t="s">
        <v>246</v>
      </c>
      <c r="F253" s="30">
        <v>37196</v>
      </c>
      <c r="G253" s="29">
        <v>10181</v>
      </c>
    </row>
    <row r="254" spans="1:7" x14ac:dyDescent="0.25">
      <c r="A254" s="31" t="s">
        <v>256</v>
      </c>
      <c r="B254" s="31" t="s">
        <v>254</v>
      </c>
      <c r="C254" s="31" t="s">
        <v>248</v>
      </c>
      <c r="D254" s="32" t="s">
        <v>247</v>
      </c>
      <c r="E254" s="31" t="s">
        <v>246</v>
      </c>
      <c r="F254" s="30">
        <v>37226</v>
      </c>
      <c r="G254" s="29">
        <v>8552</v>
      </c>
    </row>
    <row r="255" spans="1:7" x14ac:dyDescent="0.25">
      <c r="A255" s="31" t="s">
        <v>256</v>
      </c>
      <c r="B255" s="31" t="s">
        <v>254</v>
      </c>
      <c r="C255" s="31" t="s">
        <v>243</v>
      </c>
      <c r="D255" s="32" t="s">
        <v>247</v>
      </c>
      <c r="E255" s="31" t="s">
        <v>246</v>
      </c>
      <c r="F255" s="30">
        <v>37135</v>
      </c>
      <c r="G255" s="29">
        <v>13494</v>
      </c>
    </row>
    <row r="256" spans="1:7" x14ac:dyDescent="0.25">
      <c r="A256" s="31" t="s">
        <v>249</v>
      </c>
      <c r="B256" s="31" t="s">
        <v>254</v>
      </c>
      <c r="C256" s="31" t="s">
        <v>248</v>
      </c>
      <c r="D256" s="32" t="s">
        <v>247</v>
      </c>
      <c r="E256" s="31" t="s">
        <v>241</v>
      </c>
      <c r="F256" s="30">
        <v>36892</v>
      </c>
      <c r="G256" s="29">
        <v>12932</v>
      </c>
    </row>
    <row r="257" spans="1:7" x14ac:dyDescent="0.25">
      <c r="A257" s="31" t="s">
        <v>249</v>
      </c>
      <c r="B257" s="31" t="s">
        <v>252</v>
      </c>
      <c r="C257" s="31" t="s">
        <v>243</v>
      </c>
      <c r="D257" s="32" t="s">
        <v>247</v>
      </c>
      <c r="E257" s="31" t="s">
        <v>241</v>
      </c>
      <c r="F257" s="30">
        <v>36923</v>
      </c>
      <c r="G257" s="29">
        <v>3000</v>
      </c>
    </row>
    <row r="258" spans="1:7" x14ac:dyDescent="0.25">
      <c r="A258" s="31" t="s">
        <v>253</v>
      </c>
      <c r="B258" s="31" t="s">
        <v>252</v>
      </c>
      <c r="C258" s="31" t="s">
        <v>248</v>
      </c>
      <c r="D258" s="32" t="s">
        <v>251</v>
      </c>
      <c r="E258" s="31" t="s">
        <v>246</v>
      </c>
      <c r="F258" s="30">
        <v>36951</v>
      </c>
      <c r="G258" s="29">
        <v>12722</v>
      </c>
    </row>
    <row r="259" spans="1:7" x14ac:dyDescent="0.25">
      <c r="A259" s="31" t="s">
        <v>256</v>
      </c>
      <c r="B259" s="31" t="s">
        <v>252</v>
      </c>
      <c r="C259" s="31" t="s">
        <v>243</v>
      </c>
      <c r="D259" s="32" t="s">
        <v>247</v>
      </c>
      <c r="E259" s="31" t="s">
        <v>241</v>
      </c>
      <c r="F259" s="30">
        <v>36982</v>
      </c>
      <c r="G259" s="29">
        <v>500</v>
      </c>
    </row>
    <row r="260" spans="1:7" x14ac:dyDescent="0.25">
      <c r="A260" s="31" t="s">
        <v>245</v>
      </c>
      <c r="B260" s="31" t="s">
        <v>252</v>
      </c>
      <c r="C260" s="31" t="s">
        <v>243</v>
      </c>
      <c r="D260" s="32" t="s">
        <v>247</v>
      </c>
      <c r="E260" s="31" t="s">
        <v>241</v>
      </c>
      <c r="F260" s="30">
        <v>37012</v>
      </c>
      <c r="G260" s="29">
        <v>4000</v>
      </c>
    </row>
    <row r="261" spans="1:7" x14ac:dyDescent="0.25">
      <c r="A261" s="31" t="s">
        <v>253</v>
      </c>
      <c r="B261" s="31" t="s">
        <v>254</v>
      </c>
      <c r="C261" s="31" t="s">
        <v>248</v>
      </c>
      <c r="D261" s="32" t="s">
        <v>242</v>
      </c>
      <c r="E261" s="31" t="s">
        <v>241</v>
      </c>
      <c r="F261" s="30">
        <v>37043</v>
      </c>
      <c r="G261" s="29">
        <v>12334</v>
      </c>
    </row>
    <row r="262" spans="1:7" x14ac:dyDescent="0.25">
      <c r="A262" s="31" t="s">
        <v>256</v>
      </c>
      <c r="B262" s="31" t="s">
        <v>244</v>
      </c>
      <c r="C262" s="31" t="s">
        <v>248</v>
      </c>
      <c r="D262" s="32" t="s">
        <v>247</v>
      </c>
      <c r="E262" s="31" t="s">
        <v>241</v>
      </c>
      <c r="F262" s="30">
        <v>37073</v>
      </c>
      <c r="G262" s="29">
        <v>5360</v>
      </c>
    </row>
    <row r="263" spans="1:7" x14ac:dyDescent="0.25">
      <c r="A263" s="31" t="s">
        <v>256</v>
      </c>
      <c r="B263" s="31" t="s">
        <v>252</v>
      </c>
      <c r="C263" s="31" t="s">
        <v>243</v>
      </c>
      <c r="D263" s="32" t="s">
        <v>242</v>
      </c>
      <c r="E263" s="31" t="s">
        <v>246</v>
      </c>
      <c r="F263" s="30">
        <v>37104</v>
      </c>
      <c r="G263" s="29">
        <v>500</v>
      </c>
    </row>
    <row r="264" spans="1:7" x14ac:dyDescent="0.25">
      <c r="A264" s="31" t="s">
        <v>245</v>
      </c>
      <c r="B264" s="31" t="s">
        <v>254</v>
      </c>
      <c r="C264" s="31" t="s">
        <v>243</v>
      </c>
      <c r="D264" s="32" t="s">
        <v>242</v>
      </c>
      <c r="E264" s="31" t="s">
        <v>241</v>
      </c>
      <c r="F264" s="30">
        <v>37135</v>
      </c>
      <c r="G264" s="29">
        <v>65000</v>
      </c>
    </row>
    <row r="265" spans="1:7" x14ac:dyDescent="0.25">
      <c r="A265" s="35" t="s">
        <v>258</v>
      </c>
      <c r="B265" s="35" t="s">
        <v>244</v>
      </c>
      <c r="C265" s="35" t="s">
        <v>243</v>
      </c>
      <c r="D265" s="36" t="s">
        <v>247</v>
      </c>
      <c r="E265" s="35" t="s">
        <v>241</v>
      </c>
      <c r="F265" s="34">
        <v>37165</v>
      </c>
      <c r="G265" s="33">
        <v>10751</v>
      </c>
    </row>
    <row r="266" spans="1:7" x14ac:dyDescent="0.25">
      <c r="A266" s="35" t="s">
        <v>258</v>
      </c>
      <c r="B266" s="35" t="s">
        <v>252</v>
      </c>
      <c r="C266" s="35" t="s">
        <v>248</v>
      </c>
      <c r="D266" s="36" t="s">
        <v>247</v>
      </c>
      <c r="E266" s="35" t="s">
        <v>241</v>
      </c>
      <c r="F266" s="34">
        <v>37196</v>
      </c>
      <c r="G266" s="33">
        <v>10190</v>
      </c>
    </row>
    <row r="267" spans="1:7" x14ac:dyDescent="0.25">
      <c r="A267" s="35" t="s">
        <v>258</v>
      </c>
      <c r="B267" s="35" t="s">
        <v>252</v>
      </c>
      <c r="C267" s="35" t="s">
        <v>243</v>
      </c>
      <c r="D267" s="36" t="s">
        <v>242</v>
      </c>
      <c r="E267" s="35" t="s">
        <v>241</v>
      </c>
      <c r="F267" s="34">
        <v>37226</v>
      </c>
      <c r="G267" s="33">
        <v>3075</v>
      </c>
    </row>
    <row r="268" spans="1:7" x14ac:dyDescent="0.25">
      <c r="A268" s="35" t="s">
        <v>258</v>
      </c>
      <c r="B268" s="35" t="s">
        <v>244</v>
      </c>
      <c r="C268" s="35" t="s">
        <v>243</v>
      </c>
      <c r="D268" s="36" t="s">
        <v>247</v>
      </c>
      <c r="E268" s="35" t="s">
        <v>241</v>
      </c>
      <c r="F268" s="34">
        <v>36892</v>
      </c>
      <c r="G268" s="33">
        <v>13000</v>
      </c>
    </row>
    <row r="269" spans="1:7" x14ac:dyDescent="0.25">
      <c r="A269" s="35" t="s">
        <v>258</v>
      </c>
      <c r="B269" s="35" t="s">
        <v>252</v>
      </c>
      <c r="C269" s="35" t="s">
        <v>248</v>
      </c>
      <c r="D269" s="36" t="s">
        <v>247</v>
      </c>
      <c r="E269" s="35" t="s">
        <v>246</v>
      </c>
      <c r="F269" s="34">
        <v>36923</v>
      </c>
      <c r="G269" s="33">
        <v>5116</v>
      </c>
    </row>
    <row r="270" spans="1:7" x14ac:dyDescent="0.25">
      <c r="A270" s="31" t="s">
        <v>249</v>
      </c>
      <c r="B270" s="31" t="s">
        <v>244</v>
      </c>
      <c r="C270" s="31" t="s">
        <v>243</v>
      </c>
      <c r="D270" s="32" t="s">
        <v>247</v>
      </c>
      <c r="E270" s="31" t="s">
        <v>246</v>
      </c>
      <c r="F270" s="30">
        <v>36951</v>
      </c>
      <c r="G270" s="29">
        <v>5097</v>
      </c>
    </row>
    <row r="271" spans="1:7" x14ac:dyDescent="0.25">
      <c r="A271" s="31" t="s">
        <v>255</v>
      </c>
      <c r="B271" s="31" t="s">
        <v>254</v>
      </c>
      <c r="C271" s="31" t="s">
        <v>243</v>
      </c>
      <c r="D271" s="32" t="s">
        <v>247</v>
      </c>
      <c r="E271" s="31" t="s">
        <v>241</v>
      </c>
      <c r="F271" s="30">
        <v>36982</v>
      </c>
      <c r="G271" s="29">
        <v>6000</v>
      </c>
    </row>
    <row r="272" spans="1:7" x14ac:dyDescent="0.25">
      <c r="A272" s="31" t="s">
        <v>245</v>
      </c>
      <c r="B272" s="31" t="s">
        <v>252</v>
      </c>
      <c r="C272" s="31" t="s">
        <v>243</v>
      </c>
      <c r="D272" s="32" t="s">
        <v>247</v>
      </c>
      <c r="E272" s="31" t="s">
        <v>241</v>
      </c>
      <c r="F272" s="30">
        <v>37012</v>
      </c>
      <c r="G272" s="29">
        <v>240</v>
      </c>
    </row>
    <row r="273" spans="1:7" x14ac:dyDescent="0.25">
      <c r="A273" s="31" t="s">
        <v>249</v>
      </c>
      <c r="B273" s="31" t="s">
        <v>252</v>
      </c>
      <c r="C273" s="31" t="s">
        <v>243</v>
      </c>
      <c r="D273" s="32" t="s">
        <v>242</v>
      </c>
      <c r="E273" s="31" t="s">
        <v>246</v>
      </c>
      <c r="F273" s="30">
        <v>37043</v>
      </c>
      <c r="G273" s="29">
        <v>8349</v>
      </c>
    </row>
    <row r="274" spans="1:7" x14ac:dyDescent="0.25">
      <c r="A274" s="31" t="s">
        <v>257</v>
      </c>
      <c r="B274" s="31" t="s">
        <v>252</v>
      </c>
      <c r="C274" s="31" t="s">
        <v>243</v>
      </c>
      <c r="D274" s="32" t="s">
        <v>251</v>
      </c>
      <c r="E274" s="31" t="s">
        <v>241</v>
      </c>
      <c r="F274" s="30">
        <v>37073</v>
      </c>
      <c r="G274" s="29">
        <v>4000</v>
      </c>
    </row>
    <row r="275" spans="1:7" x14ac:dyDescent="0.25">
      <c r="A275" s="31" t="s">
        <v>253</v>
      </c>
      <c r="B275" s="31" t="s">
        <v>254</v>
      </c>
      <c r="C275" s="31" t="s">
        <v>248</v>
      </c>
      <c r="D275" s="32" t="s">
        <v>247</v>
      </c>
      <c r="E275" s="31" t="s">
        <v>246</v>
      </c>
      <c r="F275" s="30">
        <v>37104</v>
      </c>
      <c r="G275" s="29">
        <v>5366</v>
      </c>
    </row>
    <row r="276" spans="1:7" x14ac:dyDescent="0.25">
      <c r="A276" s="31" t="s">
        <v>245</v>
      </c>
      <c r="B276" s="31" t="s">
        <v>254</v>
      </c>
      <c r="C276" s="31" t="s">
        <v>243</v>
      </c>
      <c r="D276" s="32" t="s">
        <v>251</v>
      </c>
      <c r="E276" s="31" t="s">
        <v>241</v>
      </c>
      <c r="F276" s="30">
        <v>37135</v>
      </c>
      <c r="G276" s="29">
        <v>2878</v>
      </c>
    </row>
    <row r="277" spans="1:7" x14ac:dyDescent="0.25">
      <c r="A277" s="31" t="s">
        <v>245</v>
      </c>
      <c r="B277" s="31" t="s">
        <v>250</v>
      </c>
      <c r="C277" s="31" t="s">
        <v>243</v>
      </c>
      <c r="D277" s="32" t="s">
        <v>247</v>
      </c>
      <c r="E277" s="31" t="s">
        <v>241</v>
      </c>
      <c r="F277" s="30">
        <v>37165</v>
      </c>
      <c r="G277" s="29">
        <v>9095</v>
      </c>
    </row>
    <row r="278" spans="1:7" x14ac:dyDescent="0.25">
      <c r="A278" s="31" t="s">
        <v>253</v>
      </c>
      <c r="B278" s="31" t="s">
        <v>244</v>
      </c>
      <c r="C278" s="31" t="s">
        <v>243</v>
      </c>
      <c r="D278" s="32" t="s">
        <v>247</v>
      </c>
      <c r="E278" s="31" t="s">
        <v>246</v>
      </c>
      <c r="F278" s="30">
        <v>37196</v>
      </c>
      <c r="G278" s="29">
        <v>13519</v>
      </c>
    </row>
    <row r="279" spans="1:7" x14ac:dyDescent="0.25">
      <c r="A279" s="31" t="s">
        <v>253</v>
      </c>
      <c r="B279" s="31" t="s">
        <v>252</v>
      </c>
      <c r="C279" s="31" t="s">
        <v>243</v>
      </c>
      <c r="D279" s="32" t="s">
        <v>251</v>
      </c>
      <c r="E279" s="31" t="s">
        <v>241</v>
      </c>
      <c r="F279" s="30">
        <v>37226</v>
      </c>
      <c r="G279" s="29">
        <v>12418</v>
      </c>
    </row>
    <row r="280" spans="1:7" x14ac:dyDescent="0.25">
      <c r="A280" s="31" t="s">
        <v>255</v>
      </c>
      <c r="B280" s="31" t="s">
        <v>254</v>
      </c>
      <c r="C280" s="31" t="s">
        <v>248</v>
      </c>
      <c r="D280" s="32" t="s">
        <v>247</v>
      </c>
      <c r="E280" s="31" t="s">
        <v>241</v>
      </c>
      <c r="F280" s="30">
        <v>36892</v>
      </c>
      <c r="G280" s="29">
        <v>5761</v>
      </c>
    </row>
    <row r="281" spans="1:7" x14ac:dyDescent="0.25">
      <c r="A281" s="31" t="s">
        <v>253</v>
      </c>
      <c r="B281" s="31" t="s">
        <v>252</v>
      </c>
      <c r="C281" s="31" t="s">
        <v>243</v>
      </c>
      <c r="D281" s="32" t="s">
        <v>247</v>
      </c>
      <c r="E281" s="31" t="s">
        <v>241</v>
      </c>
      <c r="F281" s="30">
        <v>36923</v>
      </c>
      <c r="G281" s="29">
        <v>100</v>
      </c>
    </row>
    <row r="282" spans="1:7" x14ac:dyDescent="0.25">
      <c r="A282" s="31" t="s">
        <v>256</v>
      </c>
      <c r="B282" s="31" t="s">
        <v>244</v>
      </c>
      <c r="C282" s="31" t="s">
        <v>243</v>
      </c>
      <c r="D282" s="32" t="s">
        <v>251</v>
      </c>
      <c r="E282" s="31" t="s">
        <v>246</v>
      </c>
      <c r="F282" s="30">
        <v>36951</v>
      </c>
      <c r="G282" s="29">
        <v>2000</v>
      </c>
    </row>
    <row r="283" spans="1:7" x14ac:dyDescent="0.25">
      <c r="A283" s="31" t="s">
        <v>245</v>
      </c>
      <c r="B283" s="31" t="s">
        <v>252</v>
      </c>
      <c r="C283" s="31" t="s">
        <v>243</v>
      </c>
      <c r="D283" s="32" t="s">
        <v>247</v>
      </c>
      <c r="E283" s="31" t="s">
        <v>246</v>
      </c>
      <c r="F283" s="30">
        <v>36982</v>
      </c>
      <c r="G283" s="29">
        <v>100</v>
      </c>
    </row>
    <row r="284" spans="1:7" x14ac:dyDescent="0.25">
      <c r="A284" s="31" t="s">
        <v>253</v>
      </c>
      <c r="B284" s="31" t="s">
        <v>244</v>
      </c>
      <c r="C284" s="31" t="s">
        <v>243</v>
      </c>
      <c r="D284" s="32" t="s">
        <v>247</v>
      </c>
      <c r="E284" s="31" t="s">
        <v>241</v>
      </c>
      <c r="F284" s="30">
        <v>37012</v>
      </c>
      <c r="G284" s="29">
        <v>5000</v>
      </c>
    </row>
    <row r="285" spans="1:7" x14ac:dyDescent="0.25">
      <c r="A285" s="31" t="s">
        <v>255</v>
      </c>
      <c r="B285" s="31" t="s">
        <v>252</v>
      </c>
      <c r="C285" s="31" t="s">
        <v>243</v>
      </c>
      <c r="D285" s="32" t="s">
        <v>251</v>
      </c>
      <c r="E285" s="31" t="s">
        <v>246</v>
      </c>
      <c r="F285" s="30">
        <v>37043</v>
      </c>
      <c r="G285" s="29">
        <v>6573</v>
      </c>
    </row>
    <row r="286" spans="1:7" x14ac:dyDescent="0.25">
      <c r="A286" s="31" t="s">
        <v>253</v>
      </c>
      <c r="B286" s="31" t="s">
        <v>244</v>
      </c>
      <c r="C286" s="31" t="s">
        <v>248</v>
      </c>
      <c r="D286" s="32" t="s">
        <v>247</v>
      </c>
      <c r="E286" s="31" t="s">
        <v>241</v>
      </c>
      <c r="F286" s="30">
        <v>37073</v>
      </c>
      <c r="G286" s="29">
        <v>12006</v>
      </c>
    </row>
    <row r="287" spans="1:7" x14ac:dyDescent="0.25">
      <c r="A287" s="31" t="s">
        <v>255</v>
      </c>
      <c r="B287" s="31" t="s">
        <v>252</v>
      </c>
      <c r="C287" s="31" t="s">
        <v>243</v>
      </c>
      <c r="D287" s="32" t="s">
        <v>247</v>
      </c>
      <c r="E287" s="31" t="s">
        <v>241</v>
      </c>
      <c r="F287" s="30">
        <v>37104</v>
      </c>
      <c r="G287" s="29">
        <v>4540</v>
      </c>
    </row>
    <row r="288" spans="1:7" x14ac:dyDescent="0.25">
      <c r="A288" s="31" t="s">
        <v>256</v>
      </c>
      <c r="B288" s="31" t="s">
        <v>244</v>
      </c>
      <c r="C288" s="31" t="s">
        <v>243</v>
      </c>
      <c r="D288" s="32" t="s">
        <v>251</v>
      </c>
      <c r="E288" s="31" t="s">
        <v>241</v>
      </c>
      <c r="F288" s="30">
        <v>37135</v>
      </c>
      <c r="G288" s="29">
        <v>16000</v>
      </c>
    </row>
    <row r="289" spans="1:7" x14ac:dyDescent="0.25">
      <c r="A289" s="31" t="s">
        <v>256</v>
      </c>
      <c r="B289" s="31" t="s">
        <v>252</v>
      </c>
      <c r="C289" s="31" t="s">
        <v>243</v>
      </c>
      <c r="D289" s="32" t="s">
        <v>247</v>
      </c>
      <c r="E289" s="31" t="s">
        <v>246</v>
      </c>
      <c r="F289" s="30">
        <v>37165</v>
      </c>
      <c r="G289" s="29">
        <v>400</v>
      </c>
    </row>
    <row r="290" spans="1:7" x14ac:dyDescent="0.25">
      <c r="A290" s="31" t="s">
        <v>249</v>
      </c>
      <c r="B290" s="31" t="s">
        <v>254</v>
      </c>
      <c r="C290" s="31" t="s">
        <v>248</v>
      </c>
      <c r="D290" s="32" t="s">
        <v>247</v>
      </c>
      <c r="E290" s="31" t="s">
        <v>241</v>
      </c>
      <c r="F290" s="30">
        <v>37196</v>
      </c>
      <c r="G290" s="29">
        <v>11931</v>
      </c>
    </row>
    <row r="291" spans="1:7" x14ac:dyDescent="0.25">
      <c r="A291" s="31" t="s">
        <v>249</v>
      </c>
      <c r="B291" s="31" t="s">
        <v>244</v>
      </c>
      <c r="C291" s="31" t="s">
        <v>248</v>
      </c>
      <c r="D291" s="32" t="s">
        <v>242</v>
      </c>
      <c r="E291" s="31" t="s">
        <v>246</v>
      </c>
      <c r="F291" s="30">
        <v>37226</v>
      </c>
      <c r="G291" s="29">
        <v>10431</v>
      </c>
    </row>
    <row r="292" spans="1:7" x14ac:dyDescent="0.25">
      <c r="A292" s="31" t="s">
        <v>253</v>
      </c>
      <c r="B292" s="31" t="s">
        <v>252</v>
      </c>
      <c r="C292" s="31" t="s">
        <v>248</v>
      </c>
      <c r="D292" s="32" t="s">
        <v>247</v>
      </c>
      <c r="E292" s="31" t="s">
        <v>241</v>
      </c>
      <c r="F292" s="30">
        <v>36892</v>
      </c>
      <c r="G292" s="29">
        <v>400</v>
      </c>
    </row>
    <row r="293" spans="1:7" x14ac:dyDescent="0.25">
      <c r="A293" s="31" t="s">
        <v>256</v>
      </c>
      <c r="B293" s="31" t="s">
        <v>252</v>
      </c>
      <c r="C293" s="31" t="s">
        <v>243</v>
      </c>
      <c r="D293" s="32" t="s">
        <v>247</v>
      </c>
      <c r="E293" s="31" t="s">
        <v>246</v>
      </c>
      <c r="F293" s="30">
        <v>36923</v>
      </c>
      <c r="G293" s="29">
        <v>1325</v>
      </c>
    </row>
    <row r="294" spans="1:7" x14ac:dyDescent="0.25">
      <c r="A294" s="31" t="s">
        <v>245</v>
      </c>
      <c r="B294" s="31" t="s">
        <v>252</v>
      </c>
      <c r="C294" s="31" t="s">
        <v>248</v>
      </c>
      <c r="D294" s="32" t="s">
        <v>242</v>
      </c>
      <c r="E294" s="31" t="s">
        <v>241</v>
      </c>
      <c r="F294" s="30">
        <v>36951</v>
      </c>
      <c r="G294" s="29">
        <v>14722</v>
      </c>
    </row>
    <row r="295" spans="1:7" x14ac:dyDescent="0.25">
      <c r="A295" s="31" t="s">
        <v>249</v>
      </c>
      <c r="B295" s="31" t="s">
        <v>244</v>
      </c>
      <c r="C295" s="31" t="s">
        <v>243</v>
      </c>
      <c r="D295" s="32" t="s">
        <v>247</v>
      </c>
      <c r="E295" s="31" t="s">
        <v>246</v>
      </c>
      <c r="F295" s="30">
        <v>36982</v>
      </c>
      <c r="G295" s="29">
        <v>8613</v>
      </c>
    </row>
    <row r="296" spans="1:7" x14ac:dyDescent="0.25">
      <c r="A296" s="31" t="s">
        <v>255</v>
      </c>
      <c r="B296" s="31" t="s">
        <v>244</v>
      </c>
      <c r="C296" s="31" t="s">
        <v>243</v>
      </c>
      <c r="D296" s="32" t="s">
        <v>242</v>
      </c>
      <c r="E296" s="31" t="s">
        <v>246</v>
      </c>
      <c r="F296" s="30">
        <v>37012</v>
      </c>
      <c r="G296" s="29">
        <v>14644</v>
      </c>
    </row>
    <row r="297" spans="1:7" x14ac:dyDescent="0.25">
      <c r="A297" s="31" t="s">
        <v>245</v>
      </c>
      <c r="B297" s="31" t="s">
        <v>254</v>
      </c>
      <c r="C297" s="31" t="s">
        <v>248</v>
      </c>
      <c r="D297" s="32" t="s">
        <v>251</v>
      </c>
      <c r="E297" s="31" t="s">
        <v>241</v>
      </c>
      <c r="F297" s="30">
        <v>37043</v>
      </c>
      <c r="G297" s="29">
        <v>7000</v>
      </c>
    </row>
    <row r="298" spans="1:7" x14ac:dyDescent="0.25">
      <c r="A298" s="31" t="s">
        <v>249</v>
      </c>
      <c r="B298" s="31" t="s">
        <v>244</v>
      </c>
      <c r="C298" s="31" t="s">
        <v>248</v>
      </c>
      <c r="D298" s="32" t="s">
        <v>247</v>
      </c>
      <c r="E298" s="31" t="s">
        <v>241</v>
      </c>
      <c r="F298" s="30">
        <v>37073</v>
      </c>
      <c r="G298" s="29">
        <v>17000</v>
      </c>
    </row>
    <row r="299" spans="1:7" x14ac:dyDescent="0.25">
      <c r="A299" s="31" t="s">
        <v>257</v>
      </c>
      <c r="B299" s="31" t="s">
        <v>252</v>
      </c>
      <c r="C299" s="31" t="s">
        <v>248</v>
      </c>
      <c r="D299" s="32" t="s">
        <v>247</v>
      </c>
      <c r="E299" s="31" t="s">
        <v>241</v>
      </c>
      <c r="F299" s="30">
        <v>37104</v>
      </c>
      <c r="G299" s="29">
        <v>124</v>
      </c>
    </row>
    <row r="300" spans="1:7" x14ac:dyDescent="0.25">
      <c r="A300" s="31" t="s">
        <v>253</v>
      </c>
      <c r="B300" s="31" t="s">
        <v>252</v>
      </c>
      <c r="C300" s="31" t="s">
        <v>243</v>
      </c>
      <c r="D300" s="32" t="s">
        <v>247</v>
      </c>
      <c r="E300" s="31" t="s">
        <v>241</v>
      </c>
      <c r="F300" s="30">
        <v>37135</v>
      </c>
      <c r="G300" s="29">
        <v>3000</v>
      </c>
    </row>
    <row r="301" spans="1:7" x14ac:dyDescent="0.25">
      <c r="A301" s="31" t="s">
        <v>245</v>
      </c>
      <c r="B301" s="31" t="s">
        <v>252</v>
      </c>
      <c r="C301" s="31" t="s">
        <v>243</v>
      </c>
      <c r="D301" s="32" t="s">
        <v>251</v>
      </c>
      <c r="E301" s="31" t="s">
        <v>246</v>
      </c>
      <c r="F301" s="30">
        <v>37165</v>
      </c>
      <c r="G301" s="29">
        <v>11798</v>
      </c>
    </row>
    <row r="302" spans="1:7" x14ac:dyDescent="0.25">
      <c r="A302" s="31" t="s">
        <v>245</v>
      </c>
      <c r="B302" s="31" t="s">
        <v>254</v>
      </c>
      <c r="C302" s="31" t="s">
        <v>248</v>
      </c>
      <c r="D302" s="32" t="s">
        <v>251</v>
      </c>
      <c r="E302" s="31" t="s">
        <v>241</v>
      </c>
      <c r="F302" s="30">
        <v>37196</v>
      </c>
      <c r="G302" s="29">
        <v>250</v>
      </c>
    </row>
    <row r="303" spans="1:7" x14ac:dyDescent="0.25">
      <c r="A303" s="31" t="s">
        <v>253</v>
      </c>
      <c r="B303" s="31" t="s">
        <v>244</v>
      </c>
      <c r="C303" s="31" t="s">
        <v>243</v>
      </c>
      <c r="D303" s="32" t="s">
        <v>242</v>
      </c>
      <c r="E303" s="31" t="s">
        <v>241</v>
      </c>
      <c r="F303" s="30">
        <v>37226</v>
      </c>
      <c r="G303" s="29">
        <v>12000</v>
      </c>
    </row>
    <row r="304" spans="1:7" x14ac:dyDescent="0.25">
      <c r="A304" s="31" t="s">
        <v>253</v>
      </c>
      <c r="B304" s="31" t="s">
        <v>244</v>
      </c>
      <c r="C304" s="31" t="s">
        <v>243</v>
      </c>
      <c r="D304" s="32" t="s">
        <v>251</v>
      </c>
      <c r="E304" s="31" t="s">
        <v>241</v>
      </c>
      <c r="F304" s="30">
        <v>36892</v>
      </c>
      <c r="G304" s="29">
        <v>12000</v>
      </c>
    </row>
    <row r="305" spans="1:7" x14ac:dyDescent="0.25">
      <c r="A305" s="31" t="s">
        <v>255</v>
      </c>
      <c r="B305" s="31" t="s">
        <v>252</v>
      </c>
      <c r="C305" s="31" t="s">
        <v>243</v>
      </c>
      <c r="D305" s="32" t="s">
        <v>247</v>
      </c>
      <c r="E305" s="31" t="s">
        <v>241</v>
      </c>
      <c r="F305" s="30">
        <v>36923</v>
      </c>
      <c r="G305" s="29">
        <v>2749</v>
      </c>
    </row>
    <row r="306" spans="1:7" x14ac:dyDescent="0.25">
      <c r="A306" s="31" t="s">
        <v>253</v>
      </c>
      <c r="B306" s="31" t="s">
        <v>254</v>
      </c>
      <c r="C306" s="31" t="s">
        <v>243</v>
      </c>
      <c r="D306" s="32" t="s">
        <v>247</v>
      </c>
      <c r="E306" s="31" t="s">
        <v>246</v>
      </c>
      <c r="F306" s="30">
        <v>36951</v>
      </c>
      <c r="G306" s="29">
        <v>19000</v>
      </c>
    </row>
    <row r="307" spans="1:7" x14ac:dyDescent="0.25">
      <c r="A307" s="31" t="s">
        <v>256</v>
      </c>
      <c r="B307" s="31" t="s">
        <v>244</v>
      </c>
      <c r="C307" s="31" t="s">
        <v>243</v>
      </c>
      <c r="D307" s="32" t="s">
        <v>251</v>
      </c>
      <c r="E307" s="31" t="s">
        <v>241</v>
      </c>
      <c r="F307" s="30">
        <v>36982</v>
      </c>
      <c r="G307" s="29">
        <v>10202</v>
      </c>
    </row>
    <row r="308" spans="1:7" x14ac:dyDescent="0.25">
      <c r="A308" s="31" t="s">
        <v>245</v>
      </c>
      <c r="B308" s="31" t="s">
        <v>250</v>
      </c>
      <c r="C308" s="31" t="s">
        <v>243</v>
      </c>
      <c r="D308" s="32" t="s">
        <v>247</v>
      </c>
      <c r="E308" s="31" t="s">
        <v>241</v>
      </c>
      <c r="F308" s="30">
        <v>37012</v>
      </c>
      <c r="G308" s="29">
        <v>9095</v>
      </c>
    </row>
    <row r="309" spans="1:7" x14ac:dyDescent="0.25">
      <c r="A309" s="31" t="s">
        <v>253</v>
      </c>
      <c r="B309" s="31" t="s">
        <v>254</v>
      </c>
      <c r="C309" s="31" t="s">
        <v>243</v>
      </c>
      <c r="D309" s="32" t="s">
        <v>242</v>
      </c>
      <c r="E309" s="31" t="s">
        <v>241</v>
      </c>
      <c r="F309" s="30">
        <v>37043</v>
      </c>
      <c r="G309" s="29">
        <v>500</v>
      </c>
    </row>
    <row r="310" spans="1:7" x14ac:dyDescent="0.25">
      <c r="A310" s="31" t="s">
        <v>255</v>
      </c>
      <c r="B310" s="31" t="s">
        <v>244</v>
      </c>
      <c r="C310" s="31" t="s">
        <v>243</v>
      </c>
      <c r="D310" s="32" t="s">
        <v>251</v>
      </c>
      <c r="E310" s="31" t="s">
        <v>241</v>
      </c>
      <c r="F310" s="30">
        <v>37073</v>
      </c>
      <c r="G310" s="29">
        <v>75000</v>
      </c>
    </row>
    <row r="311" spans="1:7" x14ac:dyDescent="0.25">
      <c r="A311" s="31" t="s">
        <v>253</v>
      </c>
      <c r="B311" s="31" t="s">
        <v>244</v>
      </c>
      <c r="C311" s="31" t="s">
        <v>243</v>
      </c>
      <c r="D311" s="32" t="s">
        <v>251</v>
      </c>
      <c r="E311" s="31" t="s">
        <v>241</v>
      </c>
      <c r="F311" s="30">
        <v>37104</v>
      </c>
      <c r="G311" s="29">
        <v>3525</v>
      </c>
    </row>
    <row r="312" spans="1:7" x14ac:dyDescent="0.25">
      <c r="A312" s="31" t="s">
        <v>255</v>
      </c>
      <c r="B312" s="31" t="s">
        <v>252</v>
      </c>
      <c r="C312" s="31" t="s">
        <v>243</v>
      </c>
      <c r="D312" s="32" t="s">
        <v>247</v>
      </c>
      <c r="E312" s="31" t="s">
        <v>241</v>
      </c>
      <c r="F312" s="30">
        <v>37135</v>
      </c>
      <c r="G312" s="29">
        <v>12000</v>
      </c>
    </row>
    <row r="313" spans="1:7" x14ac:dyDescent="0.25">
      <c r="A313" s="31" t="s">
        <v>256</v>
      </c>
      <c r="B313" s="31" t="s">
        <v>244</v>
      </c>
      <c r="C313" s="31" t="s">
        <v>243</v>
      </c>
      <c r="D313" s="32" t="s">
        <v>251</v>
      </c>
      <c r="E313" s="31" t="s">
        <v>241</v>
      </c>
      <c r="F313" s="30">
        <v>37165</v>
      </c>
      <c r="G313" s="29">
        <v>12000</v>
      </c>
    </row>
    <row r="314" spans="1:7" x14ac:dyDescent="0.25">
      <c r="A314" s="31" t="s">
        <v>256</v>
      </c>
      <c r="B314" s="31" t="s">
        <v>254</v>
      </c>
      <c r="C314" s="31" t="s">
        <v>243</v>
      </c>
      <c r="D314" s="32" t="s">
        <v>242</v>
      </c>
      <c r="E314" s="31" t="s">
        <v>241</v>
      </c>
      <c r="F314" s="30">
        <v>37196</v>
      </c>
      <c r="G314" s="29">
        <v>500</v>
      </c>
    </row>
    <row r="315" spans="1:7" x14ac:dyDescent="0.25">
      <c r="A315" s="31" t="s">
        <v>249</v>
      </c>
      <c r="B315" s="31" t="s">
        <v>252</v>
      </c>
      <c r="C315" s="31" t="s">
        <v>243</v>
      </c>
      <c r="D315" s="32" t="s">
        <v>242</v>
      </c>
      <c r="E315" s="31" t="s">
        <v>241</v>
      </c>
      <c r="F315" s="30">
        <v>37226</v>
      </c>
      <c r="G315" s="29">
        <v>500</v>
      </c>
    </row>
    <row r="316" spans="1:7" x14ac:dyDescent="0.25">
      <c r="A316" s="31" t="s">
        <v>249</v>
      </c>
      <c r="B316" s="31" t="s">
        <v>254</v>
      </c>
      <c r="C316" s="31" t="s">
        <v>243</v>
      </c>
      <c r="D316" s="32" t="s">
        <v>247</v>
      </c>
      <c r="E316" s="31" t="s">
        <v>241</v>
      </c>
      <c r="F316" s="30">
        <v>36892</v>
      </c>
      <c r="G316" s="29">
        <v>6000</v>
      </c>
    </row>
    <row r="317" spans="1:7" x14ac:dyDescent="0.25">
      <c r="A317" s="31" t="s">
        <v>253</v>
      </c>
      <c r="B317" s="31" t="s">
        <v>244</v>
      </c>
      <c r="C317" s="31" t="s">
        <v>243</v>
      </c>
      <c r="D317" s="32" t="s">
        <v>251</v>
      </c>
      <c r="E317" s="31" t="s">
        <v>241</v>
      </c>
      <c r="F317" s="30">
        <v>36923</v>
      </c>
      <c r="G317" s="29">
        <v>13500</v>
      </c>
    </row>
    <row r="318" spans="1:7" x14ac:dyDescent="0.25">
      <c r="A318" s="31" t="s">
        <v>256</v>
      </c>
      <c r="B318" s="31" t="s">
        <v>244</v>
      </c>
      <c r="C318" s="31" t="s">
        <v>243</v>
      </c>
      <c r="D318" s="32" t="s">
        <v>247</v>
      </c>
      <c r="E318" s="31" t="s">
        <v>241</v>
      </c>
      <c r="F318" s="30">
        <v>36951</v>
      </c>
      <c r="G318" s="29">
        <v>12535</v>
      </c>
    </row>
    <row r="319" spans="1:7" x14ac:dyDescent="0.25">
      <c r="A319" s="31" t="s">
        <v>245</v>
      </c>
      <c r="B319" s="31" t="s">
        <v>244</v>
      </c>
      <c r="C319" s="31" t="s">
        <v>243</v>
      </c>
      <c r="D319" s="32" t="s">
        <v>247</v>
      </c>
      <c r="E319" s="31" t="s">
        <v>241</v>
      </c>
      <c r="F319" s="30">
        <v>36982</v>
      </c>
      <c r="G319" s="29">
        <v>16000</v>
      </c>
    </row>
    <row r="320" spans="1:7" x14ac:dyDescent="0.25">
      <c r="A320" s="31" t="s">
        <v>253</v>
      </c>
      <c r="B320" s="31" t="s">
        <v>254</v>
      </c>
      <c r="C320" s="31" t="s">
        <v>243</v>
      </c>
      <c r="D320" s="32" t="s">
        <v>247</v>
      </c>
      <c r="E320" s="31" t="s">
        <v>241</v>
      </c>
      <c r="F320" s="30">
        <v>37012</v>
      </c>
      <c r="G320" s="29">
        <v>8000</v>
      </c>
    </row>
    <row r="321" spans="1:7" x14ac:dyDescent="0.25">
      <c r="A321" s="31" t="s">
        <v>256</v>
      </c>
      <c r="B321" s="31" t="s">
        <v>244</v>
      </c>
      <c r="C321" s="31" t="s">
        <v>248</v>
      </c>
      <c r="D321" s="32" t="s">
        <v>247</v>
      </c>
      <c r="E321" s="31" t="s">
        <v>246</v>
      </c>
      <c r="F321" s="30">
        <v>37043</v>
      </c>
      <c r="G321" s="29">
        <v>6190</v>
      </c>
    </row>
    <row r="322" spans="1:7" x14ac:dyDescent="0.25">
      <c r="A322" s="31" t="s">
        <v>256</v>
      </c>
      <c r="B322" s="31" t="s">
        <v>252</v>
      </c>
      <c r="C322" s="31" t="s">
        <v>243</v>
      </c>
      <c r="D322" s="32" t="s">
        <v>247</v>
      </c>
      <c r="E322" s="31" t="s">
        <v>241</v>
      </c>
      <c r="F322" s="30">
        <v>37073</v>
      </c>
      <c r="G322" s="29">
        <v>500</v>
      </c>
    </row>
    <row r="323" spans="1:7" x14ac:dyDescent="0.25">
      <c r="A323" s="31" t="s">
        <v>245</v>
      </c>
      <c r="B323" s="31" t="s">
        <v>252</v>
      </c>
      <c r="C323" s="31" t="s">
        <v>243</v>
      </c>
      <c r="D323" s="32" t="s">
        <v>242</v>
      </c>
      <c r="E323" s="31" t="s">
        <v>241</v>
      </c>
      <c r="F323" s="30">
        <v>37104</v>
      </c>
      <c r="G323" s="29">
        <v>3075</v>
      </c>
    </row>
    <row r="324" spans="1:7" x14ac:dyDescent="0.25">
      <c r="A324" s="35" t="s">
        <v>258</v>
      </c>
      <c r="B324" s="35" t="s">
        <v>252</v>
      </c>
      <c r="C324" s="35" t="s">
        <v>243</v>
      </c>
      <c r="D324" s="36" t="s">
        <v>247</v>
      </c>
      <c r="E324" s="35" t="s">
        <v>241</v>
      </c>
      <c r="F324" s="30">
        <v>37135</v>
      </c>
      <c r="G324" s="33">
        <v>4000</v>
      </c>
    </row>
    <row r="325" spans="1:7" x14ac:dyDescent="0.25">
      <c r="A325" s="35" t="s">
        <v>258</v>
      </c>
      <c r="B325" s="35" t="s">
        <v>252</v>
      </c>
      <c r="C325" s="35" t="s">
        <v>243</v>
      </c>
      <c r="D325" s="36" t="s">
        <v>247</v>
      </c>
      <c r="E325" s="35" t="s">
        <v>241</v>
      </c>
      <c r="F325" s="34">
        <v>37165</v>
      </c>
      <c r="G325" s="33">
        <v>500</v>
      </c>
    </row>
    <row r="326" spans="1:7" x14ac:dyDescent="0.25">
      <c r="A326" s="35" t="s">
        <v>258</v>
      </c>
      <c r="B326" s="35" t="s">
        <v>254</v>
      </c>
      <c r="C326" s="35" t="s">
        <v>243</v>
      </c>
      <c r="D326" s="36" t="s">
        <v>242</v>
      </c>
      <c r="E326" s="35" t="s">
        <v>241</v>
      </c>
      <c r="F326" s="34">
        <v>37196</v>
      </c>
      <c r="G326" s="33">
        <v>500</v>
      </c>
    </row>
    <row r="327" spans="1:7" x14ac:dyDescent="0.25">
      <c r="A327" s="35" t="s">
        <v>258</v>
      </c>
      <c r="B327" s="35" t="s">
        <v>254</v>
      </c>
      <c r="C327" s="35" t="s">
        <v>248</v>
      </c>
      <c r="D327" s="36" t="s">
        <v>247</v>
      </c>
      <c r="E327" s="35" t="s">
        <v>246</v>
      </c>
      <c r="F327" s="34">
        <v>37226</v>
      </c>
      <c r="G327" s="33">
        <v>5723</v>
      </c>
    </row>
    <row r="328" spans="1:7" x14ac:dyDescent="0.25">
      <c r="A328" s="35" t="s">
        <v>258</v>
      </c>
      <c r="B328" s="35" t="s">
        <v>252</v>
      </c>
      <c r="C328" s="35" t="s">
        <v>243</v>
      </c>
      <c r="D328" s="36" t="s">
        <v>251</v>
      </c>
      <c r="E328" s="35" t="s">
        <v>246</v>
      </c>
      <c r="F328" s="34">
        <v>36892</v>
      </c>
      <c r="G328" s="33">
        <v>4000</v>
      </c>
    </row>
    <row r="329" spans="1:7" x14ac:dyDescent="0.25">
      <c r="A329" s="31" t="s">
        <v>249</v>
      </c>
      <c r="B329" s="31" t="s">
        <v>254</v>
      </c>
      <c r="C329" s="31" t="s">
        <v>243</v>
      </c>
      <c r="D329" s="32" t="s">
        <v>247</v>
      </c>
      <c r="E329" s="31" t="s">
        <v>241</v>
      </c>
      <c r="F329" s="30">
        <v>36923</v>
      </c>
      <c r="G329" s="29">
        <v>8000</v>
      </c>
    </row>
    <row r="330" spans="1:7" x14ac:dyDescent="0.25">
      <c r="A330" s="31" t="s">
        <v>255</v>
      </c>
      <c r="B330" s="31" t="s">
        <v>250</v>
      </c>
      <c r="C330" s="31" t="s">
        <v>243</v>
      </c>
      <c r="D330" s="32" t="s">
        <v>251</v>
      </c>
      <c r="E330" s="31" t="s">
        <v>241</v>
      </c>
      <c r="F330" s="30">
        <v>36951</v>
      </c>
      <c r="G330" s="29">
        <v>7000</v>
      </c>
    </row>
    <row r="331" spans="1:7" x14ac:dyDescent="0.25">
      <c r="A331" s="31" t="s">
        <v>245</v>
      </c>
      <c r="B331" s="31" t="s">
        <v>244</v>
      </c>
      <c r="C331" s="31" t="s">
        <v>243</v>
      </c>
      <c r="D331" s="32" t="s">
        <v>242</v>
      </c>
      <c r="E331" s="31" t="s">
        <v>241</v>
      </c>
      <c r="F331" s="30">
        <v>36982</v>
      </c>
      <c r="G331" s="29">
        <v>12000</v>
      </c>
    </row>
    <row r="332" spans="1:7" x14ac:dyDescent="0.25">
      <c r="A332" s="31" t="s">
        <v>249</v>
      </c>
      <c r="B332" s="31" t="s">
        <v>254</v>
      </c>
      <c r="C332" s="31" t="s">
        <v>243</v>
      </c>
      <c r="D332" s="32" t="s">
        <v>247</v>
      </c>
      <c r="E332" s="31" t="s">
        <v>241</v>
      </c>
      <c r="F332" s="30">
        <v>37012</v>
      </c>
      <c r="G332" s="29">
        <v>5245</v>
      </c>
    </row>
    <row r="333" spans="1:7" x14ac:dyDescent="0.25">
      <c r="A333" s="31" t="s">
        <v>257</v>
      </c>
      <c r="B333" s="31" t="s">
        <v>254</v>
      </c>
      <c r="C333" s="31" t="s">
        <v>243</v>
      </c>
      <c r="D333" s="32" t="s">
        <v>251</v>
      </c>
      <c r="E333" s="31" t="s">
        <v>246</v>
      </c>
      <c r="F333" s="30">
        <v>37043</v>
      </c>
      <c r="G333" s="29">
        <v>3596</v>
      </c>
    </row>
    <row r="334" spans="1:7" x14ac:dyDescent="0.25">
      <c r="A334" s="31" t="s">
        <v>253</v>
      </c>
      <c r="B334" s="31" t="s">
        <v>252</v>
      </c>
      <c r="C334" s="31" t="s">
        <v>243</v>
      </c>
      <c r="D334" s="32" t="s">
        <v>251</v>
      </c>
      <c r="E334" s="31" t="s">
        <v>241</v>
      </c>
      <c r="F334" s="30">
        <v>37073</v>
      </c>
      <c r="G334" s="29">
        <v>5000</v>
      </c>
    </row>
    <row r="335" spans="1:7" x14ac:dyDescent="0.25">
      <c r="A335" s="31" t="s">
        <v>245</v>
      </c>
      <c r="B335" s="31" t="s">
        <v>254</v>
      </c>
      <c r="C335" s="31" t="s">
        <v>248</v>
      </c>
      <c r="D335" s="32" t="s">
        <v>251</v>
      </c>
      <c r="E335" s="31" t="s">
        <v>246</v>
      </c>
      <c r="F335" s="30">
        <v>37104</v>
      </c>
      <c r="G335" s="29">
        <v>7882</v>
      </c>
    </row>
    <row r="336" spans="1:7" x14ac:dyDescent="0.25">
      <c r="A336" s="31" t="s">
        <v>245</v>
      </c>
      <c r="B336" s="31" t="s">
        <v>254</v>
      </c>
      <c r="C336" s="31" t="s">
        <v>243</v>
      </c>
      <c r="D336" s="32" t="s">
        <v>247</v>
      </c>
      <c r="E336" s="31" t="s">
        <v>241</v>
      </c>
      <c r="F336" s="30">
        <v>37135</v>
      </c>
      <c r="G336" s="29">
        <v>6000</v>
      </c>
    </row>
    <row r="337" spans="1:7" x14ac:dyDescent="0.25">
      <c r="A337" s="31" t="s">
        <v>253</v>
      </c>
      <c r="B337" s="31" t="s">
        <v>252</v>
      </c>
      <c r="C337" s="31" t="s">
        <v>248</v>
      </c>
      <c r="D337" s="32" t="s">
        <v>251</v>
      </c>
      <c r="E337" s="31" t="s">
        <v>241</v>
      </c>
      <c r="F337" s="30">
        <v>37165</v>
      </c>
      <c r="G337" s="29">
        <v>4357</v>
      </c>
    </row>
    <row r="338" spans="1:7" x14ac:dyDescent="0.25">
      <c r="A338" s="31" t="s">
        <v>253</v>
      </c>
      <c r="B338" s="31" t="s">
        <v>250</v>
      </c>
      <c r="C338" s="31" t="s">
        <v>243</v>
      </c>
      <c r="D338" s="32" t="s">
        <v>247</v>
      </c>
      <c r="E338" s="31" t="s">
        <v>241</v>
      </c>
      <c r="F338" s="30">
        <v>37196</v>
      </c>
      <c r="G338" s="29">
        <v>9095</v>
      </c>
    </row>
    <row r="339" spans="1:7" x14ac:dyDescent="0.25">
      <c r="A339" s="31" t="s">
        <v>255</v>
      </c>
      <c r="B339" s="31" t="s">
        <v>252</v>
      </c>
      <c r="C339" s="31" t="s">
        <v>243</v>
      </c>
      <c r="D339" s="32" t="s">
        <v>247</v>
      </c>
      <c r="E339" s="31" t="s">
        <v>246</v>
      </c>
      <c r="F339" s="30">
        <v>37226</v>
      </c>
      <c r="G339" s="29">
        <v>7289</v>
      </c>
    </row>
    <row r="340" spans="1:7" x14ac:dyDescent="0.25">
      <c r="A340" s="31" t="s">
        <v>253</v>
      </c>
      <c r="B340" s="31" t="s">
        <v>254</v>
      </c>
      <c r="C340" s="31" t="s">
        <v>243</v>
      </c>
      <c r="D340" s="32" t="s">
        <v>247</v>
      </c>
      <c r="E340" s="31" t="s">
        <v>241</v>
      </c>
      <c r="F340" s="30">
        <v>36892</v>
      </c>
      <c r="G340" s="29">
        <v>6000</v>
      </c>
    </row>
    <row r="341" spans="1:7" x14ac:dyDescent="0.25">
      <c r="A341" s="31" t="s">
        <v>256</v>
      </c>
      <c r="B341" s="31" t="s">
        <v>244</v>
      </c>
      <c r="C341" s="31" t="s">
        <v>243</v>
      </c>
      <c r="D341" s="32" t="s">
        <v>251</v>
      </c>
      <c r="E341" s="31" t="s">
        <v>241</v>
      </c>
      <c r="F341" s="30">
        <v>36923</v>
      </c>
      <c r="G341" s="29">
        <v>13636</v>
      </c>
    </row>
    <row r="342" spans="1:7" x14ac:dyDescent="0.25">
      <c r="A342" s="31" t="s">
        <v>245</v>
      </c>
      <c r="B342" s="31" t="s">
        <v>254</v>
      </c>
      <c r="C342" s="31" t="s">
        <v>248</v>
      </c>
      <c r="D342" s="32" t="s">
        <v>251</v>
      </c>
      <c r="E342" s="31" t="s">
        <v>241</v>
      </c>
      <c r="F342" s="30">
        <v>36951</v>
      </c>
      <c r="G342" s="29">
        <v>5000</v>
      </c>
    </row>
    <row r="343" spans="1:7" x14ac:dyDescent="0.25">
      <c r="A343" s="31" t="s">
        <v>253</v>
      </c>
      <c r="B343" s="31" t="s">
        <v>244</v>
      </c>
      <c r="C343" s="31" t="s">
        <v>243</v>
      </c>
      <c r="D343" s="32" t="s">
        <v>251</v>
      </c>
      <c r="E343" s="31" t="s">
        <v>241</v>
      </c>
      <c r="F343" s="30">
        <v>36982</v>
      </c>
      <c r="G343" s="29">
        <v>50000</v>
      </c>
    </row>
    <row r="344" spans="1:7" x14ac:dyDescent="0.25">
      <c r="A344" s="31" t="s">
        <v>255</v>
      </c>
      <c r="B344" s="31" t="s">
        <v>250</v>
      </c>
      <c r="C344" s="31" t="s">
        <v>248</v>
      </c>
      <c r="D344" s="32" t="s">
        <v>251</v>
      </c>
      <c r="E344" s="31" t="s">
        <v>241</v>
      </c>
      <c r="F344" s="30">
        <v>37012</v>
      </c>
      <c r="G344" s="29">
        <v>12455</v>
      </c>
    </row>
    <row r="345" spans="1:7" x14ac:dyDescent="0.25">
      <c r="A345" s="31" t="s">
        <v>253</v>
      </c>
      <c r="B345" s="31" t="s">
        <v>254</v>
      </c>
      <c r="C345" s="31" t="s">
        <v>243</v>
      </c>
      <c r="D345" s="32" t="s">
        <v>251</v>
      </c>
      <c r="E345" s="31" t="s">
        <v>246</v>
      </c>
      <c r="F345" s="30">
        <v>37043</v>
      </c>
      <c r="G345" s="29">
        <v>13637</v>
      </c>
    </row>
    <row r="346" spans="1:7" x14ac:dyDescent="0.25">
      <c r="A346" s="31" t="s">
        <v>255</v>
      </c>
      <c r="B346" s="31" t="s">
        <v>254</v>
      </c>
      <c r="C346" s="31" t="s">
        <v>243</v>
      </c>
      <c r="D346" s="32" t="s">
        <v>242</v>
      </c>
      <c r="E346" s="31" t="s">
        <v>241</v>
      </c>
      <c r="F346" s="30">
        <v>37073</v>
      </c>
      <c r="G346" s="29">
        <v>5603</v>
      </c>
    </row>
    <row r="347" spans="1:7" x14ac:dyDescent="0.25">
      <c r="A347" s="31" t="s">
        <v>256</v>
      </c>
      <c r="B347" s="31" t="s">
        <v>252</v>
      </c>
      <c r="C347" s="31" t="s">
        <v>248</v>
      </c>
      <c r="D347" s="32" t="s">
        <v>247</v>
      </c>
      <c r="E347" s="31" t="s">
        <v>241</v>
      </c>
      <c r="F347" s="30">
        <v>37104</v>
      </c>
      <c r="G347" s="29">
        <v>13899</v>
      </c>
    </row>
    <row r="348" spans="1:7" x14ac:dyDescent="0.25">
      <c r="A348" s="31" t="s">
        <v>256</v>
      </c>
      <c r="B348" s="31" t="s">
        <v>252</v>
      </c>
      <c r="C348" s="31" t="s">
        <v>248</v>
      </c>
      <c r="D348" s="32" t="s">
        <v>247</v>
      </c>
      <c r="E348" s="31" t="s">
        <v>241</v>
      </c>
      <c r="F348" s="30">
        <v>37135</v>
      </c>
      <c r="G348" s="29">
        <v>11217</v>
      </c>
    </row>
    <row r="349" spans="1:7" x14ac:dyDescent="0.25">
      <c r="A349" s="31" t="s">
        <v>249</v>
      </c>
      <c r="B349" s="31" t="s">
        <v>244</v>
      </c>
      <c r="C349" s="31" t="s">
        <v>248</v>
      </c>
      <c r="D349" s="32" t="s">
        <v>247</v>
      </c>
      <c r="E349" s="31" t="s">
        <v>241</v>
      </c>
      <c r="F349" s="30">
        <v>37165</v>
      </c>
      <c r="G349" s="29">
        <v>10795</v>
      </c>
    </row>
    <row r="350" spans="1:7" x14ac:dyDescent="0.25">
      <c r="A350" s="31" t="s">
        <v>249</v>
      </c>
      <c r="B350" s="31" t="s">
        <v>252</v>
      </c>
      <c r="C350" s="31" t="s">
        <v>243</v>
      </c>
      <c r="D350" s="32" t="s">
        <v>247</v>
      </c>
      <c r="E350" s="31" t="s">
        <v>241</v>
      </c>
      <c r="F350" s="30">
        <v>37196</v>
      </c>
      <c r="G350" s="29">
        <v>10122</v>
      </c>
    </row>
    <row r="351" spans="1:7" x14ac:dyDescent="0.25">
      <c r="A351" s="31" t="s">
        <v>253</v>
      </c>
      <c r="B351" s="31" t="s">
        <v>252</v>
      </c>
      <c r="C351" s="31" t="s">
        <v>243</v>
      </c>
      <c r="D351" s="32" t="s">
        <v>242</v>
      </c>
      <c r="E351" s="31" t="s">
        <v>241</v>
      </c>
      <c r="F351" s="30">
        <v>37226</v>
      </c>
      <c r="G351" s="29">
        <v>3807</v>
      </c>
    </row>
    <row r="352" spans="1:7" x14ac:dyDescent="0.25">
      <c r="A352" s="31" t="s">
        <v>256</v>
      </c>
      <c r="B352" s="31" t="s">
        <v>254</v>
      </c>
      <c r="C352" s="31" t="s">
        <v>243</v>
      </c>
      <c r="D352" s="32" t="s">
        <v>242</v>
      </c>
      <c r="E352" s="31" t="s">
        <v>241</v>
      </c>
      <c r="F352" s="30">
        <v>36892</v>
      </c>
      <c r="G352" s="29">
        <v>13521</v>
      </c>
    </row>
    <row r="353" spans="1:7" x14ac:dyDescent="0.25">
      <c r="A353" s="31" t="s">
        <v>245</v>
      </c>
      <c r="B353" s="31" t="s">
        <v>254</v>
      </c>
      <c r="C353" s="31" t="s">
        <v>248</v>
      </c>
      <c r="D353" s="32" t="s">
        <v>247</v>
      </c>
      <c r="E353" s="31" t="s">
        <v>246</v>
      </c>
      <c r="F353" s="30">
        <v>36923</v>
      </c>
      <c r="G353" s="29">
        <v>7649</v>
      </c>
    </row>
    <row r="354" spans="1:7" x14ac:dyDescent="0.25">
      <c r="A354" s="31" t="s">
        <v>249</v>
      </c>
      <c r="B354" s="31" t="s">
        <v>252</v>
      </c>
      <c r="C354" s="31" t="s">
        <v>243</v>
      </c>
      <c r="D354" s="32" t="s">
        <v>247</v>
      </c>
      <c r="E354" s="31" t="s">
        <v>241</v>
      </c>
      <c r="F354" s="30">
        <v>36951</v>
      </c>
      <c r="G354" s="29">
        <v>7342</v>
      </c>
    </row>
    <row r="355" spans="1:7" x14ac:dyDescent="0.25">
      <c r="A355" s="31" t="s">
        <v>255</v>
      </c>
      <c r="B355" s="31" t="s">
        <v>254</v>
      </c>
      <c r="C355" s="31" t="s">
        <v>243</v>
      </c>
      <c r="D355" s="32" t="s">
        <v>251</v>
      </c>
      <c r="E355" s="31" t="s">
        <v>246</v>
      </c>
      <c r="F355" s="30">
        <v>36982</v>
      </c>
      <c r="G355" s="29">
        <v>5233</v>
      </c>
    </row>
    <row r="356" spans="1:7" x14ac:dyDescent="0.25">
      <c r="A356" s="31" t="s">
        <v>245</v>
      </c>
      <c r="B356" s="31" t="s">
        <v>252</v>
      </c>
      <c r="C356" s="31" t="s">
        <v>248</v>
      </c>
      <c r="D356" s="32" t="s">
        <v>251</v>
      </c>
      <c r="E356" s="31" t="s">
        <v>246</v>
      </c>
      <c r="F356" s="30">
        <v>37012</v>
      </c>
      <c r="G356" s="29">
        <v>14227</v>
      </c>
    </row>
    <row r="357" spans="1:7" x14ac:dyDescent="0.25">
      <c r="A357" s="31" t="s">
        <v>249</v>
      </c>
      <c r="B357" s="31" t="s">
        <v>252</v>
      </c>
      <c r="C357" s="31" t="s">
        <v>243</v>
      </c>
      <c r="D357" s="32" t="s">
        <v>242</v>
      </c>
      <c r="E357" s="31" t="s">
        <v>241</v>
      </c>
      <c r="F357" s="30">
        <v>37043</v>
      </c>
      <c r="G357" s="29">
        <v>133</v>
      </c>
    </row>
    <row r="358" spans="1:7" x14ac:dyDescent="0.25">
      <c r="A358" s="31" t="s">
        <v>257</v>
      </c>
      <c r="B358" s="31" t="s">
        <v>244</v>
      </c>
      <c r="C358" s="31" t="s">
        <v>243</v>
      </c>
      <c r="D358" s="32" t="s">
        <v>247</v>
      </c>
      <c r="E358" s="31" t="s">
        <v>246</v>
      </c>
      <c r="F358" s="30">
        <v>37073</v>
      </c>
      <c r="G358" s="29">
        <v>15208</v>
      </c>
    </row>
    <row r="359" spans="1:7" x14ac:dyDescent="0.25">
      <c r="A359" s="31" t="s">
        <v>253</v>
      </c>
      <c r="B359" s="31" t="s">
        <v>254</v>
      </c>
      <c r="C359" s="31" t="s">
        <v>243</v>
      </c>
      <c r="D359" s="32" t="s">
        <v>247</v>
      </c>
      <c r="E359" s="31" t="s">
        <v>246</v>
      </c>
      <c r="F359" s="30">
        <v>37104</v>
      </c>
      <c r="G359" s="29">
        <v>3949</v>
      </c>
    </row>
    <row r="360" spans="1:7" x14ac:dyDescent="0.25">
      <c r="A360" s="31" t="s">
        <v>245</v>
      </c>
      <c r="B360" s="31" t="s">
        <v>254</v>
      </c>
      <c r="C360" s="31" t="s">
        <v>243</v>
      </c>
      <c r="D360" s="32" t="s">
        <v>247</v>
      </c>
      <c r="E360" s="31" t="s">
        <v>241</v>
      </c>
      <c r="F360" s="30">
        <v>37135</v>
      </c>
      <c r="G360" s="29">
        <v>600</v>
      </c>
    </row>
    <row r="361" spans="1:7" x14ac:dyDescent="0.25">
      <c r="A361" s="31" t="s">
        <v>245</v>
      </c>
      <c r="B361" s="31" t="s">
        <v>244</v>
      </c>
      <c r="C361" s="31" t="s">
        <v>248</v>
      </c>
      <c r="D361" s="32" t="s">
        <v>242</v>
      </c>
      <c r="E361" s="31" t="s">
        <v>241</v>
      </c>
      <c r="F361" s="30">
        <v>37165</v>
      </c>
      <c r="G361" s="29">
        <v>13000</v>
      </c>
    </row>
    <row r="362" spans="1:7" x14ac:dyDescent="0.25">
      <c r="A362" s="31" t="s">
        <v>253</v>
      </c>
      <c r="B362" s="31" t="s">
        <v>254</v>
      </c>
      <c r="C362" s="31" t="s">
        <v>243</v>
      </c>
      <c r="D362" s="32" t="s">
        <v>247</v>
      </c>
      <c r="E362" s="31" t="s">
        <v>246</v>
      </c>
      <c r="F362" s="30">
        <v>37196</v>
      </c>
      <c r="G362" s="29">
        <v>10862</v>
      </c>
    </row>
    <row r="363" spans="1:7" x14ac:dyDescent="0.25">
      <c r="A363" s="31" t="s">
        <v>253</v>
      </c>
      <c r="B363" s="31" t="s">
        <v>254</v>
      </c>
      <c r="C363" s="31" t="s">
        <v>243</v>
      </c>
      <c r="D363" s="32" t="s">
        <v>247</v>
      </c>
      <c r="E363" s="31" t="s">
        <v>241</v>
      </c>
      <c r="F363" s="30">
        <v>37226</v>
      </c>
      <c r="G363" s="29">
        <v>200</v>
      </c>
    </row>
    <row r="364" spans="1:7" x14ac:dyDescent="0.25">
      <c r="A364" s="31" t="s">
        <v>255</v>
      </c>
      <c r="B364" s="31" t="s">
        <v>252</v>
      </c>
      <c r="C364" s="31" t="s">
        <v>248</v>
      </c>
      <c r="D364" s="32" t="s">
        <v>251</v>
      </c>
      <c r="E364" s="31" t="s">
        <v>246</v>
      </c>
      <c r="F364" s="30">
        <v>36892</v>
      </c>
      <c r="G364" s="29">
        <v>8866</v>
      </c>
    </row>
    <row r="365" spans="1:7" x14ac:dyDescent="0.25">
      <c r="A365" s="31" t="s">
        <v>253</v>
      </c>
      <c r="B365" s="31" t="s">
        <v>250</v>
      </c>
      <c r="C365" s="31" t="s">
        <v>248</v>
      </c>
      <c r="D365" s="32" t="s">
        <v>251</v>
      </c>
      <c r="E365" s="31" t="s">
        <v>241</v>
      </c>
      <c r="F365" s="30">
        <v>36923</v>
      </c>
      <c r="G365" s="29">
        <v>10000</v>
      </c>
    </row>
    <row r="366" spans="1:7" x14ac:dyDescent="0.25">
      <c r="A366" s="31" t="s">
        <v>256</v>
      </c>
      <c r="B366" s="31" t="s">
        <v>254</v>
      </c>
      <c r="C366" s="31" t="s">
        <v>248</v>
      </c>
      <c r="D366" s="32" t="s">
        <v>247</v>
      </c>
      <c r="E366" s="31" t="s">
        <v>246</v>
      </c>
      <c r="F366" s="30">
        <v>36951</v>
      </c>
      <c r="G366" s="29">
        <v>6676</v>
      </c>
    </row>
    <row r="367" spans="1:7" x14ac:dyDescent="0.25">
      <c r="A367" s="31" t="s">
        <v>245</v>
      </c>
      <c r="B367" s="31" t="s">
        <v>244</v>
      </c>
      <c r="C367" s="31" t="s">
        <v>248</v>
      </c>
      <c r="D367" s="32" t="s">
        <v>247</v>
      </c>
      <c r="E367" s="31" t="s">
        <v>241</v>
      </c>
      <c r="F367" s="30">
        <v>36982</v>
      </c>
      <c r="G367" s="29">
        <v>12519</v>
      </c>
    </row>
    <row r="368" spans="1:7" x14ac:dyDescent="0.25">
      <c r="A368" s="31" t="s">
        <v>253</v>
      </c>
      <c r="B368" s="31" t="s">
        <v>254</v>
      </c>
      <c r="C368" s="31" t="s">
        <v>243</v>
      </c>
      <c r="D368" s="32" t="s">
        <v>247</v>
      </c>
      <c r="E368" s="31" t="s">
        <v>241</v>
      </c>
      <c r="F368" s="30">
        <v>37012</v>
      </c>
      <c r="G368" s="29">
        <v>6762</v>
      </c>
    </row>
    <row r="369" spans="1:7" x14ac:dyDescent="0.25">
      <c r="A369" s="31" t="s">
        <v>255</v>
      </c>
      <c r="B369" s="31" t="s">
        <v>252</v>
      </c>
      <c r="C369" s="31" t="s">
        <v>248</v>
      </c>
      <c r="D369" s="32" t="s">
        <v>242</v>
      </c>
      <c r="E369" s="31" t="s">
        <v>246</v>
      </c>
      <c r="F369" s="30">
        <v>37043</v>
      </c>
      <c r="G369" s="29">
        <v>14782</v>
      </c>
    </row>
    <row r="370" spans="1:7" x14ac:dyDescent="0.25">
      <c r="A370" s="31" t="s">
        <v>253</v>
      </c>
      <c r="B370" s="31" t="s">
        <v>252</v>
      </c>
      <c r="C370" s="31" t="s">
        <v>243</v>
      </c>
      <c r="D370" s="32" t="s">
        <v>247</v>
      </c>
      <c r="E370" s="31" t="s">
        <v>241</v>
      </c>
      <c r="F370" s="30">
        <v>37073</v>
      </c>
      <c r="G370" s="29">
        <v>3434</v>
      </c>
    </row>
    <row r="371" spans="1:7" x14ac:dyDescent="0.25">
      <c r="A371" s="31" t="s">
        <v>255</v>
      </c>
      <c r="B371" s="31" t="s">
        <v>254</v>
      </c>
      <c r="C371" s="31" t="s">
        <v>243</v>
      </c>
      <c r="D371" s="32" t="s">
        <v>242</v>
      </c>
      <c r="E371" s="31" t="s">
        <v>241</v>
      </c>
      <c r="F371" s="30">
        <v>37104</v>
      </c>
      <c r="G371" s="29">
        <v>14679</v>
      </c>
    </row>
    <row r="372" spans="1:7" x14ac:dyDescent="0.25">
      <c r="A372" s="31" t="s">
        <v>256</v>
      </c>
      <c r="B372" s="31" t="s">
        <v>254</v>
      </c>
      <c r="C372" s="31" t="s">
        <v>243</v>
      </c>
      <c r="D372" s="32" t="s">
        <v>247</v>
      </c>
      <c r="E372" s="31" t="s">
        <v>241</v>
      </c>
      <c r="F372" s="30">
        <v>37135</v>
      </c>
      <c r="G372" s="29">
        <v>4000</v>
      </c>
    </row>
    <row r="373" spans="1:7" x14ac:dyDescent="0.25">
      <c r="A373" s="31" t="s">
        <v>256</v>
      </c>
      <c r="B373" s="31" t="s">
        <v>244</v>
      </c>
      <c r="C373" s="31" t="s">
        <v>243</v>
      </c>
      <c r="D373" s="32" t="s">
        <v>242</v>
      </c>
      <c r="E373" s="31" t="s">
        <v>241</v>
      </c>
      <c r="F373" s="30">
        <v>37165</v>
      </c>
      <c r="G373" s="29">
        <v>12505</v>
      </c>
    </row>
    <row r="374" spans="1:7" x14ac:dyDescent="0.25">
      <c r="A374" s="31" t="s">
        <v>249</v>
      </c>
      <c r="B374" s="31" t="s">
        <v>252</v>
      </c>
      <c r="C374" s="31" t="s">
        <v>243</v>
      </c>
      <c r="D374" s="32" t="s">
        <v>247</v>
      </c>
      <c r="E374" s="31" t="s">
        <v>241</v>
      </c>
      <c r="F374" s="30">
        <v>37196</v>
      </c>
      <c r="G374" s="29">
        <v>5879</v>
      </c>
    </row>
    <row r="375" spans="1:7" x14ac:dyDescent="0.25">
      <c r="A375" s="31" t="s">
        <v>249</v>
      </c>
      <c r="B375" s="31" t="s">
        <v>244</v>
      </c>
      <c r="C375" s="31" t="s">
        <v>243</v>
      </c>
      <c r="D375" s="32" t="s">
        <v>251</v>
      </c>
      <c r="E375" s="31" t="s">
        <v>246</v>
      </c>
      <c r="F375" s="30">
        <v>37226</v>
      </c>
      <c r="G375" s="29">
        <v>7165</v>
      </c>
    </row>
    <row r="376" spans="1:7" x14ac:dyDescent="0.25">
      <c r="A376" s="31" t="s">
        <v>253</v>
      </c>
      <c r="B376" s="31" t="s">
        <v>252</v>
      </c>
      <c r="C376" s="31" t="s">
        <v>248</v>
      </c>
      <c r="D376" s="32" t="s">
        <v>242</v>
      </c>
      <c r="E376" s="31" t="s">
        <v>241</v>
      </c>
      <c r="F376" s="30">
        <v>36892</v>
      </c>
      <c r="G376" s="29">
        <v>6000</v>
      </c>
    </row>
    <row r="377" spans="1:7" x14ac:dyDescent="0.25">
      <c r="A377" s="31" t="s">
        <v>256</v>
      </c>
      <c r="B377" s="31" t="s">
        <v>250</v>
      </c>
      <c r="C377" s="31" t="s">
        <v>243</v>
      </c>
      <c r="D377" s="32" t="s">
        <v>242</v>
      </c>
      <c r="E377" s="31" t="s">
        <v>241</v>
      </c>
      <c r="F377" s="30">
        <v>36923</v>
      </c>
      <c r="G377" s="29">
        <v>2000</v>
      </c>
    </row>
    <row r="378" spans="1:7" x14ac:dyDescent="0.25">
      <c r="A378" s="31" t="s">
        <v>245</v>
      </c>
      <c r="B378" s="31" t="s">
        <v>252</v>
      </c>
      <c r="C378" s="31" t="s">
        <v>248</v>
      </c>
      <c r="D378" s="32" t="s">
        <v>247</v>
      </c>
      <c r="E378" s="31" t="s">
        <v>241</v>
      </c>
      <c r="F378" s="30">
        <v>36951</v>
      </c>
      <c r="G378" s="29">
        <v>11489</v>
      </c>
    </row>
    <row r="379" spans="1:7" x14ac:dyDescent="0.25">
      <c r="A379" s="31" t="s">
        <v>253</v>
      </c>
      <c r="B379" s="31" t="s">
        <v>252</v>
      </c>
      <c r="C379" s="31" t="s">
        <v>243</v>
      </c>
      <c r="D379" s="32" t="s">
        <v>242</v>
      </c>
      <c r="E379" s="31" t="s">
        <v>241</v>
      </c>
      <c r="F379" s="30">
        <v>36982</v>
      </c>
      <c r="G379" s="29">
        <v>3171</v>
      </c>
    </row>
    <row r="380" spans="1:7" x14ac:dyDescent="0.25">
      <c r="A380" s="31" t="s">
        <v>256</v>
      </c>
      <c r="B380" s="31" t="s">
        <v>252</v>
      </c>
      <c r="C380" s="31" t="s">
        <v>243</v>
      </c>
      <c r="D380" s="32" t="s">
        <v>247</v>
      </c>
      <c r="E380" s="31" t="s">
        <v>246</v>
      </c>
      <c r="F380" s="30">
        <v>37012</v>
      </c>
      <c r="G380" s="29">
        <v>14706</v>
      </c>
    </row>
    <row r="381" spans="1:7" x14ac:dyDescent="0.25">
      <c r="A381" s="31" t="s">
        <v>256</v>
      </c>
      <c r="B381" s="31" t="s">
        <v>252</v>
      </c>
      <c r="C381" s="31" t="s">
        <v>248</v>
      </c>
      <c r="D381" s="32" t="s">
        <v>247</v>
      </c>
      <c r="E381" s="31" t="s">
        <v>241</v>
      </c>
      <c r="F381" s="30">
        <v>37043</v>
      </c>
      <c r="G381" s="29">
        <v>12908</v>
      </c>
    </row>
    <row r="382" spans="1:7" x14ac:dyDescent="0.25">
      <c r="A382" s="31" t="s">
        <v>245</v>
      </c>
      <c r="B382" s="31" t="s">
        <v>254</v>
      </c>
      <c r="C382" s="31" t="s">
        <v>243</v>
      </c>
      <c r="D382" s="32" t="s">
        <v>251</v>
      </c>
      <c r="E382" s="31" t="s">
        <v>241</v>
      </c>
      <c r="F382" s="30">
        <v>37073</v>
      </c>
      <c r="G382" s="29">
        <v>7811</v>
      </c>
    </row>
    <row r="383" spans="1:7" x14ac:dyDescent="0.25">
      <c r="A383" s="35" t="s">
        <v>258</v>
      </c>
      <c r="B383" s="35" t="s">
        <v>244</v>
      </c>
      <c r="C383" s="35" t="s">
        <v>248</v>
      </c>
      <c r="D383" s="36" t="s">
        <v>242</v>
      </c>
      <c r="E383" s="35" t="s">
        <v>246</v>
      </c>
      <c r="F383" s="34">
        <v>37104</v>
      </c>
      <c r="G383" s="33">
        <v>13126</v>
      </c>
    </row>
    <row r="384" spans="1:7" x14ac:dyDescent="0.25">
      <c r="A384" s="35" t="s">
        <v>258</v>
      </c>
      <c r="B384" s="35" t="s">
        <v>254</v>
      </c>
      <c r="C384" s="35" t="s">
        <v>243</v>
      </c>
      <c r="D384" s="36" t="s">
        <v>251</v>
      </c>
      <c r="E384" s="35" t="s">
        <v>246</v>
      </c>
      <c r="F384" s="30">
        <v>37135</v>
      </c>
      <c r="G384" s="33">
        <v>4623</v>
      </c>
    </row>
    <row r="385" spans="1:7" x14ac:dyDescent="0.25">
      <c r="A385" s="35" t="s">
        <v>258</v>
      </c>
      <c r="B385" s="35" t="s">
        <v>254</v>
      </c>
      <c r="C385" s="35" t="s">
        <v>248</v>
      </c>
      <c r="D385" s="36" t="s">
        <v>251</v>
      </c>
      <c r="E385" s="35" t="s">
        <v>246</v>
      </c>
      <c r="F385" s="34">
        <v>37165</v>
      </c>
      <c r="G385" s="33">
        <v>7989</v>
      </c>
    </row>
    <row r="386" spans="1:7" x14ac:dyDescent="0.25">
      <c r="A386" s="35" t="s">
        <v>258</v>
      </c>
      <c r="B386" s="35" t="s">
        <v>244</v>
      </c>
      <c r="C386" s="35" t="s">
        <v>243</v>
      </c>
      <c r="D386" s="36" t="s">
        <v>251</v>
      </c>
      <c r="E386" s="35" t="s">
        <v>246</v>
      </c>
      <c r="F386" s="34">
        <v>37196</v>
      </c>
      <c r="G386" s="33">
        <v>4652</v>
      </c>
    </row>
    <row r="387" spans="1:7" x14ac:dyDescent="0.25">
      <c r="A387" s="35" t="s">
        <v>258</v>
      </c>
      <c r="B387" s="35" t="s">
        <v>252</v>
      </c>
      <c r="C387" s="35" t="s">
        <v>248</v>
      </c>
      <c r="D387" s="36" t="s">
        <v>247</v>
      </c>
      <c r="E387" s="35" t="s">
        <v>241</v>
      </c>
      <c r="F387" s="34">
        <v>37226</v>
      </c>
      <c r="G387" s="33">
        <v>10368</v>
      </c>
    </row>
    <row r="388" spans="1:7" x14ac:dyDescent="0.25">
      <c r="A388" s="31" t="s">
        <v>249</v>
      </c>
      <c r="B388" s="31" t="s">
        <v>252</v>
      </c>
      <c r="C388" s="31" t="s">
        <v>248</v>
      </c>
      <c r="D388" s="32" t="s">
        <v>247</v>
      </c>
      <c r="E388" s="31" t="s">
        <v>246</v>
      </c>
      <c r="F388" s="30">
        <v>36892</v>
      </c>
      <c r="G388" s="29">
        <v>10071</v>
      </c>
    </row>
    <row r="389" spans="1:7" x14ac:dyDescent="0.25">
      <c r="A389" s="31" t="s">
        <v>255</v>
      </c>
      <c r="B389" s="31" t="s">
        <v>244</v>
      </c>
      <c r="C389" s="31" t="s">
        <v>243</v>
      </c>
      <c r="D389" s="32" t="s">
        <v>251</v>
      </c>
      <c r="E389" s="31" t="s">
        <v>241</v>
      </c>
      <c r="F389" s="30">
        <v>36923</v>
      </c>
      <c r="G389" s="29">
        <v>9395</v>
      </c>
    </row>
    <row r="390" spans="1:7" x14ac:dyDescent="0.25">
      <c r="A390" s="31" t="s">
        <v>245</v>
      </c>
      <c r="B390" s="31" t="s">
        <v>252</v>
      </c>
      <c r="C390" s="31" t="s">
        <v>248</v>
      </c>
      <c r="D390" s="32" t="s">
        <v>242</v>
      </c>
      <c r="E390" s="31" t="s">
        <v>246</v>
      </c>
      <c r="F390" s="30">
        <v>36951</v>
      </c>
      <c r="G390" s="29">
        <v>7218</v>
      </c>
    </row>
    <row r="391" spans="1:7" x14ac:dyDescent="0.25">
      <c r="A391" s="31" t="s">
        <v>249</v>
      </c>
      <c r="B391" s="31" t="s">
        <v>254</v>
      </c>
      <c r="C391" s="31" t="s">
        <v>243</v>
      </c>
      <c r="D391" s="32" t="s">
        <v>242</v>
      </c>
      <c r="E391" s="31" t="s">
        <v>241</v>
      </c>
      <c r="F391" s="30">
        <v>36982</v>
      </c>
      <c r="G391" s="29">
        <v>5000</v>
      </c>
    </row>
    <row r="392" spans="1:7" x14ac:dyDescent="0.25">
      <c r="A392" s="31" t="s">
        <v>257</v>
      </c>
      <c r="B392" s="31" t="s">
        <v>254</v>
      </c>
      <c r="C392" s="31" t="s">
        <v>243</v>
      </c>
      <c r="D392" s="32" t="s">
        <v>247</v>
      </c>
      <c r="E392" s="31" t="s">
        <v>241</v>
      </c>
      <c r="F392" s="30">
        <v>37012</v>
      </c>
      <c r="G392" s="29">
        <v>14611</v>
      </c>
    </row>
    <row r="393" spans="1:7" x14ac:dyDescent="0.25">
      <c r="A393" s="31" t="s">
        <v>253</v>
      </c>
      <c r="B393" s="31" t="s">
        <v>252</v>
      </c>
      <c r="C393" s="31" t="s">
        <v>243</v>
      </c>
      <c r="D393" s="32" t="s">
        <v>247</v>
      </c>
      <c r="E393" s="31" t="s">
        <v>241</v>
      </c>
      <c r="F393" s="30">
        <v>37043</v>
      </c>
      <c r="G393" s="29">
        <v>100</v>
      </c>
    </row>
    <row r="394" spans="1:7" x14ac:dyDescent="0.25">
      <c r="A394" s="31" t="s">
        <v>245</v>
      </c>
      <c r="B394" s="31" t="s">
        <v>252</v>
      </c>
      <c r="C394" s="31" t="s">
        <v>243</v>
      </c>
      <c r="D394" s="32" t="s">
        <v>247</v>
      </c>
      <c r="E394" s="31" t="s">
        <v>241</v>
      </c>
      <c r="F394" s="30">
        <v>37073</v>
      </c>
      <c r="G394" s="29">
        <v>1000</v>
      </c>
    </row>
    <row r="395" spans="1:7" x14ac:dyDescent="0.25">
      <c r="A395" s="31" t="s">
        <v>245</v>
      </c>
      <c r="B395" s="31" t="s">
        <v>252</v>
      </c>
      <c r="C395" s="31" t="s">
        <v>243</v>
      </c>
      <c r="D395" s="32" t="s">
        <v>251</v>
      </c>
      <c r="E395" s="31" t="s">
        <v>246</v>
      </c>
      <c r="F395" s="30">
        <v>37104</v>
      </c>
      <c r="G395" s="29">
        <v>11406</v>
      </c>
    </row>
    <row r="396" spans="1:7" x14ac:dyDescent="0.25">
      <c r="A396" s="31" t="s">
        <v>253</v>
      </c>
      <c r="B396" s="31" t="s">
        <v>254</v>
      </c>
      <c r="C396" s="31" t="s">
        <v>248</v>
      </c>
      <c r="D396" s="32" t="s">
        <v>247</v>
      </c>
      <c r="E396" s="31" t="s">
        <v>246</v>
      </c>
      <c r="F396" s="30">
        <v>37135</v>
      </c>
      <c r="G396" s="29">
        <v>8920</v>
      </c>
    </row>
    <row r="397" spans="1:7" x14ac:dyDescent="0.25">
      <c r="A397" s="31" t="s">
        <v>253</v>
      </c>
      <c r="B397" s="31" t="s">
        <v>252</v>
      </c>
      <c r="C397" s="31" t="s">
        <v>248</v>
      </c>
      <c r="D397" s="32" t="s">
        <v>247</v>
      </c>
      <c r="E397" s="31" t="s">
        <v>246</v>
      </c>
      <c r="F397" s="30">
        <v>37165</v>
      </c>
      <c r="G397" s="29">
        <v>10273</v>
      </c>
    </row>
    <row r="398" spans="1:7" x14ac:dyDescent="0.25">
      <c r="A398" s="31" t="s">
        <v>255</v>
      </c>
      <c r="B398" s="31" t="s">
        <v>252</v>
      </c>
      <c r="C398" s="31" t="s">
        <v>248</v>
      </c>
      <c r="D398" s="32" t="s">
        <v>247</v>
      </c>
      <c r="E398" s="31" t="s">
        <v>241</v>
      </c>
      <c r="F398" s="30">
        <v>37196</v>
      </c>
      <c r="G398" s="29">
        <v>14473</v>
      </c>
    </row>
    <row r="399" spans="1:7" x14ac:dyDescent="0.25">
      <c r="A399" s="31" t="s">
        <v>253</v>
      </c>
      <c r="B399" s="31" t="s">
        <v>252</v>
      </c>
      <c r="C399" s="31" t="s">
        <v>248</v>
      </c>
      <c r="D399" s="32" t="s">
        <v>251</v>
      </c>
      <c r="E399" s="31" t="s">
        <v>246</v>
      </c>
      <c r="F399" s="30">
        <v>37226</v>
      </c>
      <c r="G399" s="29">
        <v>9746</v>
      </c>
    </row>
    <row r="400" spans="1:7" x14ac:dyDescent="0.25">
      <c r="A400" s="31" t="s">
        <v>256</v>
      </c>
      <c r="B400" s="31" t="s">
        <v>244</v>
      </c>
      <c r="C400" s="31" t="s">
        <v>243</v>
      </c>
      <c r="D400" s="32" t="s">
        <v>247</v>
      </c>
      <c r="E400" s="31" t="s">
        <v>246</v>
      </c>
      <c r="F400" s="30">
        <v>36892</v>
      </c>
      <c r="G400" s="29">
        <v>9940</v>
      </c>
    </row>
    <row r="401" spans="1:7" x14ac:dyDescent="0.25">
      <c r="A401" s="31" t="s">
        <v>245</v>
      </c>
      <c r="B401" s="31" t="s">
        <v>244</v>
      </c>
      <c r="C401" s="31" t="s">
        <v>248</v>
      </c>
      <c r="D401" s="32" t="s">
        <v>247</v>
      </c>
      <c r="E401" s="31" t="s">
        <v>246</v>
      </c>
      <c r="F401" s="30">
        <v>36923</v>
      </c>
      <c r="G401" s="29">
        <v>14189</v>
      </c>
    </row>
    <row r="402" spans="1:7" x14ac:dyDescent="0.25">
      <c r="A402" s="31" t="s">
        <v>253</v>
      </c>
      <c r="B402" s="31" t="s">
        <v>252</v>
      </c>
      <c r="C402" s="31" t="s">
        <v>248</v>
      </c>
      <c r="D402" s="32" t="s">
        <v>247</v>
      </c>
      <c r="E402" s="31" t="s">
        <v>241</v>
      </c>
      <c r="F402" s="30">
        <v>36951</v>
      </c>
      <c r="G402" s="29">
        <v>9800</v>
      </c>
    </row>
    <row r="403" spans="1:7" x14ac:dyDescent="0.25">
      <c r="A403" s="31" t="s">
        <v>255</v>
      </c>
      <c r="B403" s="31" t="s">
        <v>244</v>
      </c>
      <c r="C403" s="31" t="s">
        <v>243</v>
      </c>
      <c r="D403" s="32" t="s">
        <v>242</v>
      </c>
      <c r="E403" s="31" t="s">
        <v>246</v>
      </c>
      <c r="F403" s="30">
        <v>36982</v>
      </c>
      <c r="G403" s="29">
        <v>6534</v>
      </c>
    </row>
    <row r="404" spans="1:7" x14ac:dyDescent="0.25">
      <c r="A404" s="31" t="s">
        <v>253</v>
      </c>
      <c r="B404" s="31" t="s">
        <v>252</v>
      </c>
      <c r="C404" s="31" t="s">
        <v>243</v>
      </c>
      <c r="D404" s="32" t="s">
        <v>247</v>
      </c>
      <c r="E404" s="31" t="s">
        <v>241</v>
      </c>
      <c r="F404" s="30">
        <v>37012</v>
      </c>
      <c r="G404" s="29">
        <v>11984</v>
      </c>
    </row>
    <row r="405" spans="1:7" x14ac:dyDescent="0.25">
      <c r="A405" s="31" t="s">
        <v>255</v>
      </c>
      <c r="B405" s="31" t="s">
        <v>252</v>
      </c>
      <c r="C405" s="31" t="s">
        <v>243</v>
      </c>
      <c r="D405" s="32" t="s">
        <v>247</v>
      </c>
      <c r="E405" s="31" t="s">
        <v>246</v>
      </c>
      <c r="F405" s="30">
        <v>37043</v>
      </c>
      <c r="G405" s="29">
        <v>5156</v>
      </c>
    </row>
    <row r="406" spans="1:7" x14ac:dyDescent="0.25">
      <c r="A406" s="31" t="s">
        <v>256</v>
      </c>
      <c r="B406" s="31" t="s">
        <v>244</v>
      </c>
      <c r="C406" s="31" t="s">
        <v>243</v>
      </c>
      <c r="D406" s="32" t="s">
        <v>247</v>
      </c>
      <c r="E406" s="31" t="s">
        <v>246</v>
      </c>
      <c r="F406" s="30">
        <v>37073</v>
      </c>
      <c r="G406" s="29">
        <v>10177</v>
      </c>
    </row>
    <row r="407" spans="1:7" x14ac:dyDescent="0.25">
      <c r="A407" s="31" t="s">
        <v>256</v>
      </c>
      <c r="B407" s="31" t="s">
        <v>244</v>
      </c>
      <c r="C407" s="31" t="s">
        <v>248</v>
      </c>
      <c r="D407" s="32" t="s">
        <v>247</v>
      </c>
      <c r="E407" s="31" t="s">
        <v>246</v>
      </c>
      <c r="F407" s="30">
        <v>37104</v>
      </c>
      <c r="G407" s="29">
        <v>8133</v>
      </c>
    </row>
    <row r="408" spans="1:7" x14ac:dyDescent="0.25">
      <c r="A408" s="31" t="s">
        <v>249</v>
      </c>
      <c r="B408" s="31" t="s">
        <v>254</v>
      </c>
      <c r="C408" s="31" t="s">
        <v>243</v>
      </c>
      <c r="D408" s="32" t="s">
        <v>247</v>
      </c>
      <c r="E408" s="31" t="s">
        <v>241</v>
      </c>
      <c r="F408" s="30">
        <v>37135</v>
      </c>
      <c r="G408" s="29">
        <v>10141</v>
      </c>
    </row>
    <row r="409" spans="1:7" x14ac:dyDescent="0.25">
      <c r="A409" s="31" t="s">
        <v>249</v>
      </c>
      <c r="B409" s="31" t="s">
        <v>252</v>
      </c>
      <c r="C409" s="31" t="s">
        <v>248</v>
      </c>
      <c r="D409" s="32" t="s">
        <v>251</v>
      </c>
      <c r="E409" s="31" t="s">
        <v>241</v>
      </c>
      <c r="F409" s="30">
        <v>37165</v>
      </c>
      <c r="G409" s="29">
        <v>9936</v>
      </c>
    </row>
    <row r="410" spans="1:7" x14ac:dyDescent="0.25">
      <c r="A410" s="31" t="s">
        <v>253</v>
      </c>
      <c r="B410" s="31" t="s">
        <v>254</v>
      </c>
      <c r="C410" s="31" t="s">
        <v>248</v>
      </c>
      <c r="D410" s="32" t="s">
        <v>242</v>
      </c>
      <c r="E410" s="31" t="s">
        <v>241</v>
      </c>
      <c r="F410" s="30">
        <v>37196</v>
      </c>
      <c r="G410" s="29">
        <v>7037</v>
      </c>
    </row>
    <row r="411" spans="1:7" x14ac:dyDescent="0.25">
      <c r="A411" s="31" t="s">
        <v>256</v>
      </c>
      <c r="B411" s="31" t="s">
        <v>244</v>
      </c>
      <c r="C411" s="31" t="s">
        <v>243</v>
      </c>
      <c r="D411" s="32" t="s">
        <v>251</v>
      </c>
      <c r="E411" s="31" t="s">
        <v>246</v>
      </c>
      <c r="F411" s="30">
        <v>37226</v>
      </c>
      <c r="G411" s="29">
        <v>4857</v>
      </c>
    </row>
    <row r="412" spans="1:7" x14ac:dyDescent="0.25">
      <c r="A412" s="31" t="s">
        <v>245</v>
      </c>
      <c r="B412" s="31" t="s">
        <v>254</v>
      </c>
      <c r="C412" s="31" t="s">
        <v>243</v>
      </c>
      <c r="D412" s="32" t="s">
        <v>247</v>
      </c>
      <c r="E412" s="31" t="s">
        <v>246</v>
      </c>
      <c r="F412" s="30">
        <v>36892</v>
      </c>
      <c r="G412" s="29">
        <v>9098</v>
      </c>
    </row>
    <row r="413" spans="1:7" x14ac:dyDescent="0.25">
      <c r="A413" s="31" t="s">
        <v>249</v>
      </c>
      <c r="B413" s="31" t="s">
        <v>254</v>
      </c>
      <c r="C413" s="31" t="s">
        <v>248</v>
      </c>
      <c r="D413" s="32" t="s">
        <v>251</v>
      </c>
      <c r="E413" s="31" t="s">
        <v>241</v>
      </c>
      <c r="F413" s="30">
        <v>36923</v>
      </c>
      <c r="G413" s="29">
        <v>14587</v>
      </c>
    </row>
    <row r="414" spans="1:7" x14ac:dyDescent="0.25">
      <c r="A414" s="31" t="s">
        <v>255</v>
      </c>
      <c r="B414" s="31" t="s">
        <v>244</v>
      </c>
      <c r="C414" s="31" t="s">
        <v>248</v>
      </c>
      <c r="D414" s="32" t="s">
        <v>247</v>
      </c>
      <c r="E414" s="31" t="s">
        <v>241</v>
      </c>
      <c r="F414" s="30">
        <v>36951</v>
      </c>
      <c r="G414" s="29">
        <v>8940</v>
      </c>
    </row>
    <row r="415" spans="1:7" x14ac:dyDescent="0.25">
      <c r="A415" s="31" t="s">
        <v>245</v>
      </c>
      <c r="B415" s="31" t="s">
        <v>244</v>
      </c>
      <c r="C415" s="31" t="s">
        <v>248</v>
      </c>
      <c r="D415" s="32" t="s">
        <v>247</v>
      </c>
      <c r="E415" s="31" t="s">
        <v>246</v>
      </c>
      <c r="F415" s="30">
        <v>36982</v>
      </c>
      <c r="G415" s="29">
        <v>4542</v>
      </c>
    </row>
    <row r="416" spans="1:7" x14ac:dyDescent="0.25">
      <c r="A416" s="31" t="s">
        <v>249</v>
      </c>
      <c r="B416" s="31" t="s">
        <v>252</v>
      </c>
      <c r="C416" s="31" t="s">
        <v>243</v>
      </c>
      <c r="D416" s="32" t="s">
        <v>251</v>
      </c>
      <c r="E416" s="31" t="s">
        <v>246</v>
      </c>
      <c r="F416" s="30">
        <v>37012</v>
      </c>
      <c r="G416" s="29">
        <v>8882</v>
      </c>
    </row>
    <row r="417" spans="1:7" x14ac:dyDescent="0.25">
      <c r="A417" s="31" t="s">
        <v>257</v>
      </c>
      <c r="B417" s="31" t="s">
        <v>244</v>
      </c>
      <c r="C417" s="31" t="s">
        <v>243</v>
      </c>
      <c r="D417" s="32" t="s">
        <v>247</v>
      </c>
      <c r="E417" s="31" t="s">
        <v>241</v>
      </c>
      <c r="F417" s="30">
        <v>37043</v>
      </c>
      <c r="G417" s="29">
        <v>13000</v>
      </c>
    </row>
    <row r="418" spans="1:7" x14ac:dyDescent="0.25">
      <c r="A418" s="31" t="s">
        <v>253</v>
      </c>
      <c r="B418" s="31" t="s">
        <v>244</v>
      </c>
      <c r="C418" s="31" t="s">
        <v>243</v>
      </c>
      <c r="D418" s="32" t="s">
        <v>242</v>
      </c>
      <c r="E418" s="31" t="s">
        <v>241</v>
      </c>
      <c r="F418" s="30">
        <v>37073</v>
      </c>
      <c r="G418" s="29">
        <v>10373</v>
      </c>
    </row>
    <row r="419" spans="1:7" x14ac:dyDescent="0.25">
      <c r="A419" s="31" t="s">
        <v>245</v>
      </c>
      <c r="B419" s="31" t="s">
        <v>254</v>
      </c>
      <c r="C419" s="31" t="s">
        <v>243</v>
      </c>
      <c r="D419" s="32" t="s">
        <v>242</v>
      </c>
      <c r="E419" s="31" t="s">
        <v>241</v>
      </c>
      <c r="F419" s="30">
        <v>37104</v>
      </c>
      <c r="G419" s="29">
        <v>6808</v>
      </c>
    </row>
    <row r="420" spans="1:7" x14ac:dyDescent="0.25">
      <c r="A420" s="31" t="s">
        <v>245</v>
      </c>
      <c r="B420" s="31" t="s">
        <v>252</v>
      </c>
      <c r="C420" s="31" t="s">
        <v>243</v>
      </c>
      <c r="D420" s="32" t="s">
        <v>242</v>
      </c>
      <c r="E420" s="31" t="s">
        <v>241</v>
      </c>
      <c r="F420" s="30">
        <v>37135</v>
      </c>
      <c r="G420" s="29">
        <v>100</v>
      </c>
    </row>
    <row r="421" spans="1:7" x14ac:dyDescent="0.25">
      <c r="A421" s="31" t="s">
        <v>253</v>
      </c>
      <c r="B421" s="31" t="s">
        <v>244</v>
      </c>
      <c r="C421" s="31" t="s">
        <v>243</v>
      </c>
      <c r="D421" s="32" t="s">
        <v>247</v>
      </c>
      <c r="E421" s="31" t="s">
        <v>241</v>
      </c>
      <c r="F421" s="30">
        <v>37165</v>
      </c>
      <c r="G421" s="29">
        <v>13519</v>
      </c>
    </row>
    <row r="422" spans="1:7" x14ac:dyDescent="0.25">
      <c r="A422" s="31" t="s">
        <v>253</v>
      </c>
      <c r="B422" s="31" t="s">
        <v>254</v>
      </c>
      <c r="C422" s="31" t="s">
        <v>243</v>
      </c>
      <c r="D422" s="32" t="s">
        <v>247</v>
      </c>
      <c r="E422" s="31" t="s">
        <v>246</v>
      </c>
      <c r="F422" s="30">
        <v>37196</v>
      </c>
      <c r="G422" s="29">
        <v>5589</v>
      </c>
    </row>
    <row r="423" spans="1:7" x14ac:dyDescent="0.25">
      <c r="A423" s="31" t="s">
        <v>255</v>
      </c>
      <c r="B423" s="31" t="s">
        <v>254</v>
      </c>
      <c r="C423" s="31" t="s">
        <v>243</v>
      </c>
      <c r="D423" s="32" t="s">
        <v>251</v>
      </c>
      <c r="E423" s="31" t="s">
        <v>241</v>
      </c>
      <c r="F423" s="30">
        <v>37226</v>
      </c>
      <c r="G423" s="29">
        <v>21000</v>
      </c>
    </row>
    <row r="424" spans="1:7" x14ac:dyDescent="0.25">
      <c r="A424" s="31" t="s">
        <v>253</v>
      </c>
      <c r="B424" s="31" t="s">
        <v>252</v>
      </c>
      <c r="C424" s="31" t="s">
        <v>243</v>
      </c>
      <c r="D424" s="32" t="s">
        <v>247</v>
      </c>
      <c r="E424" s="31" t="s">
        <v>241</v>
      </c>
      <c r="F424" s="30">
        <v>36892</v>
      </c>
      <c r="G424" s="29">
        <v>4000</v>
      </c>
    </row>
    <row r="425" spans="1:7" x14ac:dyDescent="0.25">
      <c r="A425" s="31" t="s">
        <v>256</v>
      </c>
      <c r="B425" s="31" t="s">
        <v>254</v>
      </c>
      <c r="C425" s="31" t="s">
        <v>248</v>
      </c>
      <c r="D425" s="32" t="s">
        <v>242</v>
      </c>
      <c r="E425" s="31" t="s">
        <v>241</v>
      </c>
      <c r="F425" s="30">
        <v>36923</v>
      </c>
      <c r="G425" s="29">
        <v>10103</v>
      </c>
    </row>
    <row r="426" spans="1:7" x14ac:dyDescent="0.25">
      <c r="A426" s="31" t="s">
        <v>245</v>
      </c>
      <c r="B426" s="31" t="s">
        <v>254</v>
      </c>
      <c r="C426" s="31" t="s">
        <v>248</v>
      </c>
      <c r="D426" s="32" t="s">
        <v>247</v>
      </c>
      <c r="E426" s="31" t="s">
        <v>241</v>
      </c>
      <c r="F426" s="30">
        <v>36951</v>
      </c>
      <c r="G426" s="29">
        <v>10365</v>
      </c>
    </row>
    <row r="427" spans="1:7" x14ac:dyDescent="0.25">
      <c r="A427" s="31" t="s">
        <v>253</v>
      </c>
      <c r="B427" s="31" t="s">
        <v>244</v>
      </c>
      <c r="C427" s="31" t="s">
        <v>248</v>
      </c>
      <c r="D427" s="32" t="s">
        <v>251</v>
      </c>
      <c r="E427" s="31" t="s">
        <v>241</v>
      </c>
      <c r="F427" s="30">
        <v>36982</v>
      </c>
      <c r="G427" s="29">
        <v>5000</v>
      </c>
    </row>
    <row r="428" spans="1:7" x14ac:dyDescent="0.25">
      <c r="A428" s="31" t="s">
        <v>255</v>
      </c>
      <c r="B428" s="31" t="s">
        <v>252</v>
      </c>
      <c r="C428" s="31" t="s">
        <v>243</v>
      </c>
      <c r="D428" s="32" t="s">
        <v>251</v>
      </c>
      <c r="E428" s="31" t="s">
        <v>241</v>
      </c>
      <c r="F428" s="30">
        <v>37012</v>
      </c>
      <c r="G428" s="29">
        <v>4000</v>
      </c>
    </row>
    <row r="429" spans="1:7" x14ac:dyDescent="0.25">
      <c r="A429" s="31" t="s">
        <v>253</v>
      </c>
      <c r="B429" s="31" t="s">
        <v>252</v>
      </c>
      <c r="C429" s="31" t="s">
        <v>248</v>
      </c>
      <c r="D429" s="32" t="s">
        <v>251</v>
      </c>
      <c r="E429" s="31" t="s">
        <v>241</v>
      </c>
      <c r="F429" s="30">
        <v>37043</v>
      </c>
      <c r="G429" s="29">
        <v>4000</v>
      </c>
    </row>
    <row r="430" spans="1:7" x14ac:dyDescent="0.25">
      <c r="A430" s="31" t="s">
        <v>255</v>
      </c>
      <c r="B430" s="31" t="s">
        <v>252</v>
      </c>
      <c r="C430" s="31" t="s">
        <v>243</v>
      </c>
      <c r="D430" s="32" t="s">
        <v>247</v>
      </c>
      <c r="E430" s="31" t="s">
        <v>241</v>
      </c>
      <c r="F430" s="30">
        <v>37073</v>
      </c>
      <c r="G430" s="29">
        <v>200</v>
      </c>
    </row>
    <row r="431" spans="1:7" x14ac:dyDescent="0.25">
      <c r="A431" s="31" t="s">
        <v>256</v>
      </c>
      <c r="B431" s="31" t="s">
        <v>244</v>
      </c>
      <c r="C431" s="31" t="s">
        <v>243</v>
      </c>
      <c r="D431" s="32" t="s">
        <v>242</v>
      </c>
      <c r="E431" s="31" t="s">
        <v>246</v>
      </c>
      <c r="F431" s="30">
        <v>37104</v>
      </c>
      <c r="G431" s="29">
        <v>13916</v>
      </c>
    </row>
    <row r="432" spans="1:7" x14ac:dyDescent="0.25">
      <c r="A432" s="31" t="s">
        <v>256</v>
      </c>
      <c r="B432" s="31" t="s">
        <v>244</v>
      </c>
      <c r="C432" s="31" t="s">
        <v>248</v>
      </c>
      <c r="D432" s="32" t="s">
        <v>242</v>
      </c>
      <c r="E432" s="31" t="s">
        <v>246</v>
      </c>
      <c r="F432" s="30">
        <v>37135</v>
      </c>
      <c r="G432" s="29">
        <v>13130</v>
      </c>
    </row>
    <row r="433" spans="1:7" x14ac:dyDescent="0.25">
      <c r="A433" s="31" t="s">
        <v>249</v>
      </c>
      <c r="B433" s="31" t="s">
        <v>252</v>
      </c>
      <c r="C433" s="31" t="s">
        <v>243</v>
      </c>
      <c r="D433" s="32" t="s">
        <v>247</v>
      </c>
      <c r="E433" s="31" t="s">
        <v>241</v>
      </c>
      <c r="F433" s="30">
        <v>37165</v>
      </c>
      <c r="G433" s="29">
        <v>3000</v>
      </c>
    </row>
    <row r="434" spans="1:7" x14ac:dyDescent="0.25">
      <c r="A434" s="31" t="s">
        <v>249</v>
      </c>
      <c r="B434" s="31" t="s">
        <v>244</v>
      </c>
      <c r="C434" s="31" t="s">
        <v>243</v>
      </c>
      <c r="D434" s="32" t="s">
        <v>251</v>
      </c>
      <c r="E434" s="31" t="s">
        <v>241</v>
      </c>
      <c r="F434" s="30">
        <v>37196</v>
      </c>
      <c r="G434" s="29">
        <v>13636</v>
      </c>
    </row>
    <row r="435" spans="1:7" x14ac:dyDescent="0.25">
      <c r="A435" s="31" t="s">
        <v>253</v>
      </c>
      <c r="B435" s="31" t="s">
        <v>254</v>
      </c>
      <c r="C435" s="31" t="s">
        <v>243</v>
      </c>
      <c r="D435" s="32" t="s">
        <v>251</v>
      </c>
      <c r="E435" s="31" t="s">
        <v>246</v>
      </c>
      <c r="F435" s="30">
        <v>37226</v>
      </c>
      <c r="G435" s="29">
        <v>14750</v>
      </c>
    </row>
    <row r="436" spans="1:7" x14ac:dyDescent="0.25">
      <c r="A436" s="31" t="s">
        <v>256</v>
      </c>
      <c r="B436" s="31" t="s">
        <v>254</v>
      </c>
      <c r="C436" s="31" t="s">
        <v>243</v>
      </c>
      <c r="D436" s="32" t="s">
        <v>247</v>
      </c>
      <c r="E436" s="31" t="s">
        <v>241</v>
      </c>
      <c r="F436" s="30">
        <v>36892</v>
      </c>
      <c r="G436" s="29">
        <v>5000</v>
      </c>
    </row>
    <row r="437" spans="1:7" x14ac:dyDescent="0.25">
      <c r="A437" s="31" t="s">
        <v>245</v>
      </c>
      <c r="B437" s="31" t="s">
        <v>250</v>
      </c>
      <c r="C437" s="31" t="s">
        <v>243</v>
      </c>
      <c r="D437" s="32" t="s">
        <v>247</v>
      </c>
      <c r="E437" s="31" t="s">
        <v>241</v>
      </c>
      <c r="F437" s="30">
        <v>36923</v>
      </c>
      <c r="G437" s="29">
        <v>9000</v>
      </c>
    </row>
    <row r="438" spans="1:7" x14ac:dyDescent="0.25">
      <c r="A438" s="31" t="s">
        <v>245</v>
      </c>
      <c r="B438" s="31" t="s">
        <v>244</v>
      </c>
      <c r="C438" s="31" t="s">
        <v>243</v>
      </c>
      <c r="D438" s="32" t="s">
        <v>251</v>
      </c>
      <c r="E438" s="31" t="s">
        <v>241</v>
      </c>
      <c r="F438" s="30">
        <v>36951</v>
      </c>
      <c r="G438" s="29">
        <v>75000</v>
      </c>
    </row>
    <row r="439" spans="1:7" x14ac:dyDescent="0.25">
      <c r="A439" s="31" t="s">
        <v>249</v>
      </c>
      <c r="B439" s="31" t="s">
        <v>254</v>
      </c>
      <c r="C439" s="31" t="s">
        <v>243</v>
      </c>
      <c r="D439" s="32" t="s">
        <v>242</v>
      </c>
      <c r="E439" s="31" t="s">
        <v>246</v>
      </c>
      <c r="F439" s="30">
        <v>36982</v>
      </c>
      <c r="G439" s="29">
        <v>500</v>
      </c>
    </row>
    <row r="440" spans="1:7" x14ac:dyDescent="0.25">
      <c r="A440" s="31" t="s">
        <v>257</v>
      </c>
      <c r="B440" s="31" t="s">
        <v>254</v>
      </c>
      <c r="C440" s="31" t="s">
        <v>243</v>
      </c>
      <c r="D440" s="32" t="s">
        <v>247</v>
      </c>
      <c r="E440" s="31" t="s">
        <v>246</v>
      </c>
      <c r="F440" s="30">
        <v>37012</v>
      </c>
      <c r="G440" s="29">
        <v>6394</v>
      </c>
    </row>
    <row r="441" spans="1:7" x14ac:dyDescent="0.25">
      <c r="A441" s="31" t="s">
        <v>253</v>
      </c>
      <c r="B441" s="31" t="s">
        <v>244</v>
      </c>
      <c r="C441" s="31" t="s">
        <v>243</v>
      </c>
      <c r="D441" s="32" t="s">
        <v>251</v>
      </c>
      <c r="E441" s="31" t="s">
        <v>241</v>
      </c>
      <c r="F441" s="30">
        <v>37043</v>
      </c>
      <c r="G441" s="29">
        <v>13500</v>
      </c>
    </row>
    <row r="442" spans="1:7" x14ac:dyDescent="0.25">
      <c r="A442" s="31" t="s">
        <v>245</v>
      </c>
      <c r="B442" s="31" t="s">
        <v>252</v>
      </c>
      <c r="C442" s="31" t="s">
        <v>243</v>
      </c>
      <c r="D442" s="32" t="s">
        <v>247</v>
      </c>
      <c r="E442" s="31" t="s">
        <v>241</v>
      </c>
      <c r="F442" s="30">
        <v>37073</v>
      </c>
      <c r="G442" s="29">
        <v>240</v>
      </c>
    </row>
    <row r="443" spans="1:7" x14ac:dyDescent="0.25">
      <c r="A443" s="31" t="s">
        <v>253</v>
      </c>
      <c r="B443" s="31" t="s">
        <v>244</v>
      </c>
      <c r="C443" s="31" t="s">
        <v>248</v>
      </c>
      <c r="D443" s="32" t="s">
        <v>247</v>
      </c>
      <c r="E443" s="31" t="s">
        <v>241</v>
      </c>
      <c r="F443" s="30">
        <v>37104</v>
      </c>
      <c r="G443" s="29">
        <v>2000</v>
      </c>
    </row>
    <row r="444" spans="1:7" x14ac:dyDescent="0.25">
      <c r="A444" s="31" t="s">
        <v>256</v>
      </c>
      <c r="B444" s="31" t="s">
        <v>252</v>
      </c>
      <c r="C444" s="31" t="s">
        <v>243</v>
      </c>
      <c r="D444" s="32" t="s">
        <v>251</v>
      </c>
      <c r="E444" s="31" t="s">
        <v>241</v>
      </c>
      <c r="F444" s="30">
        <v>37135</v>
      </c>
      <c r="G444" s="29">
        <v>5000</v>
      </c>
    </row>
    <row r="445" spans="1:7" x14ac:dyDescent="0.25">
      <c r="A445" s="31" t="s">
        <v>253</v>
      </c>
      <c r="B445" s="31" t="s">
        <v>244</v>
      </c>
      <c r="C445" s="31" t="s">
        <v>243</v>
      </c>
      <c r="D445" s="32" t="s">
        <v>247</v>
      </c>
      <c r="E445" s="31" t="s">
        <v>241</v>
      </c>
      <c r="F445" s="30">
        <v>37165</v>
      </c>
      <c r="G445" s="29">
        <v>13000</v>
      </c>
    </row>
    <row r="446" spans="1:7" x14ac:dyDescent="0.25">
      <c r="A446" s="31" t="s">
        <v>249</v>
      </c>
      <c r="B446" s="31" t="s">
        <v>254</v>
      </c>
      <c r="C446" s="31" t="s">
        <v>243</v>
      </c>
      <c r="D446" s="32" t="s">
        <v>247</v>
      </c>
      <c r="E446" s="31" t="s">
        <v>241</v>
      </c>
      <c r="F446" s="30">
        <v>37196</v>
      </c>
      <c r="G446" s="29">
        <v>6000</v>
      </c>
    </row>
    <row r="447" spans="1:7" x14ac:dyDescent="0.25">
      <c r="A447" s="31" t="s">
        <v>245</v>
      </c>
      <c r="B447" s="31" t="s">
        <v>254</v>
      </c>
      <c r="C447" s="31" t="s">
        <v>243</v>
      </c>
      <c r="D447" s="32" t="s">
        <v>247</v>
      </c>
      <c r="E447" s="31" t="s">
        <v>241</v>
      </c>
      <c r="F447" s="30">
        <v>37226</v>
      </c>
      <c r="G447" s="29">
        <v>40599</v>
      </c>
    </row>
    <row r="448" spans="1:7" x14ac:dyDescent="0.25">
      <c r="A448" s="31" t="s">
        <v>256</v>
      </c>
      <c r="B448" s="31" t="s">
        <v>252</v>
      </c>
      <c r="C448" s="31" t="s">
        <v>248</v>
      </c>
      <c r="D448" s="32" t="s">
        <v>251</v>
      </c>
      <c r="E448" s="31" t="s">
        <v>241</v>
      </c>
      <c r="F448" s="30">
        <v>36892</v>
      </c>
      <c r="G448" s="29">
        <v>12134</v>
      </c>
    </row>
    <row r="449" spans="1:7" x14ac:dyDescent="0.25">
      <c r="A449" s="31" t="s">
        <v>257</v>
      </c>
      <c r="B449" s="31" t="s">
        <v>252</v>
      </c>
      <c r="C449" s="31" t="s">
        <v>243</v>
      </c>
      <c r="D449" s="32" t="s">
        <v>242</v>
      </c>
      <c r="E449" s="31" t="s">
        <v>241</v>
      </c>
      <c r="F449" s="30">
        <v>36923</v>
      </c>
      <c r="G449" s="29">
        <v>344</v>
      </c>
    </row>
    <row r="450" spans="1:7" x14ac:dyDescent="0.25">
      <c r="A450" s="31" t="s">
        <v>255</v>
      </c>
      <c r="B450" s="31" t="s">
        <v>250</v>
      </c>
      <c r="C450" s="31" t="s">
        <v>243</v>
      </c>
      <c r="D450" s="32" t="s">
        <v>251</v>
      </c>
      <c r="E450" s="31" t="s">
        <v>246</v>
      </c>
      <c r="F450" s="30">
        <v>36951</v>
      </c>
      <c r="G450" s="29">
        <v>7000</v>
      </c>
    </row>
    <row r="451" spans="1:7" x14ac:dyDescent="0.25">
      <c r="A451" s="31" t="s">
        <v>249</v>
      </c>
      <c r="B451" s="31" t="s">
        <v>254</v>
      </c>
      <c r="C451" s="31" t="s">
        <v>243</v>
      </c>
      <c r="D451" s="32" t="s">
        <v>251</v>
      </c>
      <c r="E451" s="31" t="s">
        <v>241</v>
      </c>
      <c r="F451" s="30">
        <v>36982</v>
      </c>
      <c r="G451" s="29">
        <v>4000</v>
      </c>
    </row>
    <row r="452" spans="1:7" x14ac:dyDescent="0.25">
      <c r="A452" s="31" t="s">
        <v>253</v>
      </c>
      <c r="B452" s="31" t="s">
        <v>244</v>
      </c>
      <c r="C452" s="31" t="s">
        <v>248</v>
      </c>
      <c r="D452" s="32" t="s">
        <v>251</v>
      </c>
      <c r="E452" s="31" t="s">
        <v>246</v>
      </c>
      <c r="F452" s="30">
        <v>37012</v>
      </c>
      <c r="G452" s="29">
        <v>11498</v>
      </c>
    </row>
    <row r="453" spans="1:7" x14ac:dyDescent="0.25">
      <c r="A453" s="31" t="s">
        <v>245</v>
      </c>
      <c r="B453" s="31" t="s">
        <v>254</v>
      </c>
      <c r="C453" s="31" t="s">
        <v>248</v>
      </c>
      <c r="D453" s="32" t="s">
        <v>247</v>
      </c>
      <c r="E453" s="31" t="s">
        <v>241</v>
      </c>
      <c r="F453" s="30">
        <v>37043</v>
      </c>
      <c r="G453" s="29">
        <v>14851</v>
      </c>
    </row>
    <row r="454" spans="1:7" x14ac:dyDescent="0.25">
      <c r="A454" s="31" t="s">
        <v>249</v>
      </c>
      <c r="B454" s="31" t="s">
        <v>254</v>
      </c>
      <c r="C454" s="31" t="s">
        <v>243</v>
      </c>
      <c r="D454" s="32" t="s">
        <v>247</v>
      </c>
      <c r="E454" s="31" t="s">
        <v>241</v>
      </c>
      <c r="F454" s="30">
        <v>37073</v>
      </c>
      <c r="G454" s="29">
        <v>7258</v>
      </c>
    </row>
    <row r="455" spans="1:7" x14ac:dyDescent="0.25">
      <c r="A455" s="31" t="s">
        <v>249</v>
      </c>
      <c r="B455" s="31" t="s">
        <v>244</v>
      </c>
      <c r="C455" s="31" t="s">
        <v>243</v>
      </c>
      <c r="D455" s="32" t="s">
        <v>242</v>
      </c>
      <c r="E455" s="31" t="s">
        <v>246</v>
      </c>
      <c r="F455" s="30">
        <v>37104</v>
      </c>
      <c r="G455" s="29">
        <v>12724</v>
      </c>
    </row>
    <row r="456" spans="1:7" x14ac:dyDescent="0.25">
      <c r="A456" s="31" t="s">
        <v>253</v>
      </c>
      <c r="B456" s="31" t="s">
        <v>244</v>
      </c>
      <c r="C456" s="31" t="s">
        <v>243</v>
      </c>
      <c r="D456" s="32" t="s">
        <v>247</v>
      </c>
      <c r="E456" s="31" t="s">
        <v>241</v>
      </c>
      <c r="F456" s="30">
        <v>37135</v>
      </c>
      <c r="G456" s="29">
        <v>15703</v>
      </c>
    </row>
    <row r="457" spans="1:7" x14ac:dyDescent="0.25">
      <c r="A457" s="31" t="s">
        <v>253</v>
      </c>
      <c r="B457" s="31" t="s">
        <v>252</v>
      </c>
      <c r="C457" s="31" t="s">
        <v>243</v>
      </c>
      <c r="D457" s="32" t="s">
        <v>242</v>
      </c>
      <c r="E457" s="31" t="s">
        <v>241</v>
      </c>
      <c r="F457" s="30">
        <v>37165</v>
      </c>
      <c r="G457" s="29">
        <v>4000</v>
      </c>
    </row>
    <row r="458" spans="1:7" x14ac:dyDescent="0.25">
      <c r="A458" s="31" t="s">
        <v>255</v>
      </c>
      <c r="B458" s="31" t="s">
        <v>244</v>
      </c>
      <c r="C458" s="31" t="s">
        <v>243</v>
      </c>
      <c r="D458" s="32" t="s">
        <v>247</v>
      </c>
      <c r="E458" s="31" t="s">
        <v>246</v>
      </c>
      <c r="F458" s="30">
        <v>37196</v>
      </c>
      <c r="G458" s="29">
        <v>13903</v>
      </c>
    </row>
    <row r="459" spans="1:7" x14ac:dyDescent="0.25">
      <c r="A459" s="31" t="s">
        <v>249</v>
      </c>
      <c r="B459" s="31" t="s">
        <v>252</v>
      </c>
      <c r="C459" s="31" t="s">
        <v>248</v>
      </c>
      <c r="D459" s="32" t="s">
        <v>251</v>
      </c>
      <c r="E459" s="31" t="s">
        <v>241</v>
      </c>
      <c r="F459" s="30">
        <v>37226</v>
      </c>
      <c r="G459" s="29">
        <v>8545</v>
      </c>
    </row>
    <row r="460" spans="1:7" x14ac:dyDescent="0.25">
      <c r="A460" s="31" t="s">
        <v>253</v>
      </c>
      <c r="B460" s="31" t="s">
        <v>252</v>
      </c>
      <c r="C460" s="31" t="s">
        <v>248</v>
      </c>
      <c r="D460" s="32" t="s">
        <v>242</v>
      </c>
      <c r="E460" s="31" t="s">
        <v>241</v>
      </c>
      <c r="F460" s="30">
        <v>36892</v>
      </c>
      <c r="G460" s="29">
        <v>4779</v>
      </c>
    </row>
    <row r="461" spans="1:7" x14ac:dyDescent="0.25">
      <c r="A461" s="31" t="s">
        <v>253</v>
      </c>
      <c r="B461" s="31" t="s">
        <v>252</v>
      </c>
      <c r="C461" s="31" t="s">
        <v>243</v>
      </c>
      <c r="D461" s="32" t="s">
        <v>247</v>
      </c>
      <c r="E461" s="31" t="s">
        <v>241</v>
      </c>
      <c r="F461" s="30">
        <v>36923</v>
      </c>
      <c r="G461" s="29">
        <v>240</v>
      </c>
    </row>
    <row r="462" spans="1:7" x14ac:dyDescent="0.25">
      <c r="A462" s="31" t="s">
        <v>245</v>
      </c>
      <c r="B462" s="31" t="s">
        <v>244</v>
      </c>
      <c r="C462" s="31" t="s">
        <v>243</v>
      </c>
      <c r="D462" s="32" t="s">
        <v>242</v>
      </c>
      <c r="E462" s="31" t="s">
        <v>246</v>
      </c>
      <c r="F462" s="30">
        <v>36951</v>
      </c>
      <c r="G462" s="29">
        <v>14169</v>
      </c>
    </row>
    <row r="463" spans="1:7" x14ac:dyDescent="0.25">
      <c r="A463" s="31" t="s">
        <v>249</v>
      </c>
      <c r="B463" s="31" t="s">
        <v>244</v>
      </c>
      <c r="C463" s="31" t="s">
        <v>243</v>
      </c>
      <c r="D463" s="32" t="s">
        <v>247</v>
      </c>
      <c r="E463" s="31" t="s">
        <v>241</v>
      </c>
      <c r="F463" s="30">
        <v>36982</v>
      </c>
      <c r="G463" s="29">
        <v>13519</v>
      </c>
    </row>
    <row r="464" spans="1:7" x14ac:dyDescent="0.25">
      <c r="A464" s="31" t="s">
        <v>256</v>
      </c>
      <c r="B464" s="31" t="s">
        <v>252</v>
      </c>
      <c r="C464" s="31" t="s">
        <v>248</v>
      </c>
      <c r="D464" s="32" t="s">
        <v>247</v>
      </c>
      <c r="E464" s="31" t="s">
        <v>241</v>
      </c>
      <c r="F464" s="30">
        <v>37012</v>
      </c>
      <c r="G464" s="29">
        <v>4810</v>
      </c>
    </row>
    <row r="465" spans="1:7" x14ac:dyDescent="0.25">
      <c r="A465" s="31" t="s">
        <v>256</v>
      </c>
      <c r="B465" s="31" t="s">
        <v>244</v>
      </c>
      <c r="C465" s="31" t="s">
        <v>243</v>
      </c>
      <c r="D465" s="32" t="s">
        <v>251</v>
      </c>
      <c r="E465" s="31" t="s">
        <v>241</v>
      </c>
      <c r="F465" s="30">
        <v>37043</v>
      </c>
      <c r="G465" s="29">
        <v>12000</v>
      </c>
    </row>
    <row r="466" spans="1:7" x14ac:dyDescent="0.25">
      <c r="A466" s="31" t="s">
        <v>253</v>
      </c>
      <c r="B466" s="31" t="s">
        <v>252</v>
      </c>
      <c r="C466" s="31" t="s">
        <v>243</v>
      </c>
      <c r="D466" s="32" t="s">
        <v>251</v>
      </c>
      <c r="E466" s="31" t="s">
        <v>246</v>
      </c>
      <c r="F466" s="30">
        <v>37073</v>
      </c>
      <c r="G466" s="29">
        <v>4000</v>
      </c>
    </row>
    <row r="467" spans="1:7" x14ac:dyDescent="0.25">
      <c r="A467" s="31" t="s">
        <v>255</v>
      </c>
      <c r="B467" s="31" t="s">
        <v>252</v>
      </c>
      <c r="C467" s="31" t="s">
        <v>243</v>
      </c>
      <c r="D467" s="32" t="s">
        <v>247</v>
      </c>
      <c r="E467" s="31" t="s">
        <v>241</v>
      </c>
      <c r="F467" s="30">
        <v>37104</v>
      </c>
      <c r="G467" s="29">
        <v>2749</v>
      </c>
    </row>
    <row r="468" spans="1:7" x14ac:dyDescent="0.25">
      <c r="A468" s="31" t="s">
        <v>255</v>
      </c>
      <c r="B468" s="31" t="s">
        <v>252</v>
      </c>
      <c r="C468" s="31" t="s">
        <v>243</v>
      </c>
      <c r="D468" s="32" t="s">
        <v>247</v>
      </c>
      <c r="E468" s="31" t="s">
        <v>241</v>
      </c>
      <c r="F468" s="30">
        <v>37135</v>
      </c>
      <c r="G468" s="29">
        <v>4635</v>
      </c>
    </row>
    <row r="469" spans="1:7" x14ac:dyDescent="0.25">
      <c r="A469" s="31" t="s">
        <v>255</v>
      </c>
      <c r="B469" s="31" t="s">
        <v>252</v>
      </c>
      <c r="C469" s="31" t="s">
        <v>243</v>
      </c>
      <c r="D469" s="32" t="s">
        <v>247</v>
      </c>
      <c r="E469" s="31" t="s">
        <v>241</v>
      </c>
      <c r="F469" s="30">
        <v>37165</v>
      </c>
      <c r="G469" s="29">
        <v>4000</v>
      </c>
    </row>
    <row r="470" spans="1:7" x14ac:dyDescent="0.25">
      <c r="A470" s="31" t="s">
        <v>253</v>
      </c>
      <c r="B470" s="31" t="s">
        <v>254</v>
      </c>
      <c r="C470" s="31" t="s">
        <v>248</v>
      </c>
      <c r="D470" s="32" t="s">
        <v>247</v>
      </c>
      <c r="E470" s="31" t="s">
        <v>241</v>
      </c>
      <c r="F470" s="30">
        <v>37196</v>
      </c>
      <c r="G470" s="29">
        <v>8000</v>
      </c>
    </row>
    <row r="471" spans="1:7" x14ac:dyDescent="0.25">
      <c r="A471" s="31" t="s">
        <v>256</v>
      </c>
      <c r="B471" s="31" t="s">
        <v>244</v>
      </c>
      <c r="C471" s="31" t="s">
        <v>243</v>
      </c>
      <c r="D471" s="32" t="s">
        <v>247</v>
      </c>
      <c r="E471" s="31" t="s">
        <v>246</v>
      </c>
      <c r="F471" s="30">
        <v>37226</v>
      </c>
      <c r="G471" s="29">
        <v>10768</v>
      </c>
    </row>
    <row r="472" spans="1:7" x14ac:dyDescent="0.25">
      <c r="A472" s="31" t="s">
        <v>256</v>
      </c>
      <c r="B472" s="31" t="s">
        <v>244</v>
      </c>
      <c r="C472" s="31" t="s">
        <v>248</v>
      </c>
      <c r="D472" s="32" t="s">
        <v>251</v>
      </c>
      <c r="E472" s="31" t="s">
        <v>241</v>
      </c>
      <c r="F472" s="30">
        <v>36892</v>
      </c>
      <c r="G472" s="29">
        <v>7884</v>
      </c>
    </row>
    <row r="473" spans="1:7" x14ac:dyDescent="0.25">
      <c r="A473" s="31" t="s">
        <v>253</v>
      </c>
      <c r="B473" s="31" t="s">
        <v>244</v>
      </c>
      <c r="C473" s="31" t="s">
        <v>248</v>
      </c>
      <c r="D473" s="32" t="s">
        <v>251</v>
      </c>
      <c r="E473" s="31" t="s">
        <v>241</v>
      </c>
      <c r="F473" s="30">
        <v>36923</v>
      </c>
      <c r="G473" s="29">
        <v>12903</v>
      </c>
    </row>
    <row r="474" spans="1:7" x14ac:dyDescent="0.25">
      <c r="A474" s="31" t="s">
        <v>253</v>
      </c>
      <c r="B474" s="31" t="s">
        <v>254</v>
      </c>
      <c r="C474" s="31" t="s">
        <v>243</v>
      </c>
      <c r="D474" s="32" t="s">
        <v>251</v>
      </c>
      <c r="E474" s="31" t="s">
        <v>246</v>
      </c>
      <c r="F474" s="30">
        <v>36951</v>
      </c>
      <c r="G474" s="29">
        <v>5000</v>
      </c>
    </row>
    <row r="475" spans="1:7" x14ac:dyDescent="0.25">
      <c r="A475" s="31" t="s">
        <v>253</v>
      </c>
      <c r="B475" s="31" t="s">
        <v>252</v>
      </c>
      <c r="C475" s="31" t="s">
        <v>243</v>
      </c>
      <c r="D475" s="32" t="s">
        <v>251</v>
      </c>
      <c r="E475" s="31" t="s">
        <v>241</v>
      </c>
      <c r="F475" s="30">
        <v>36982</v>
      </c>
      <c r="G475" s="29">
        <v>4000</v>
      </c>
    </row>
    <row r="476" spans="1:7" x14ac:dyDescent="0.25">
      <c r="A476" s="31" t="s">
        <v>249</v>
      </c>
      <c r="B476" s="31" t="s">
        <v>252</v>
      </c>
      <c r="C476" s="31" t="s">
        <v>243</v>
      </c>
      <c r="D476" s="32" t="s">
        <v>247</v>
      </c>
      <c r="E476" s="31" t="s">
        <v>246</v>
      </c>
      <c r="F476" s="30">
        <v>37012</v>
      </c>
      <c r="G476" s="29">
        <v>4000</v>
      </c>
    </row>
    <row r="477" spans="1:7" x14ac:dyDescent="0.25">
      <c r="A477" s="31" t="s">
        <v>256</v>
      </c>
      <c r="B477" s="31" t="s">
        <v>254</v>
      </c>
      <c r="C477" s="31" t="s">
        <v>243</v>
      </c>
      <c r="D477" s="32" t="s">
        <v>242</v>
      </c>
      <c r="E477" s="31" t="s">
        <v>241</v>
      </c>
      <c r="F477" s="30">
        <v>37043</v>
      </c>
      <c r="G477" s="29">
        <v>500</v>
      </c>
    </row>
    <row r="478" spans="1:7" x14ac:dyDescent="0.25">
      <c r="A478" s="31" t="s">
        <v>256</v>
      </c>
      <c r="B478" s="31" t="s">
        <v>254</v>
      </c>
      <c r="C478" s="31" t="s">
        <v>243</v>
      </c>
      <c r="D478" s="32" t="s">
        <v>247</v>
      </c>
      <c r="E478" s="31" t="s">
        <v>241</v>
      </c>
      <c r="F478" s="30">
        <v>37073</v>
      </c>
      <c r="G478" s="29">
        <v>6000</v>
      </c>
    </row>
    <row r="479" spans="1:7" x14ac:dyDescent="0.25">
      <c r="A479" s="31" t="s">
        <v>256</v>
      </c>
      <c r="B479" s="31" t="s">
        <v>254</v>
      </c>
      <c r="C479" s="31" t="s">
        <v>243</v>
      </c>
      <c r="D479" s="32" t="s">
        <v>247</v>
      </c>
      <c r="E479" s="31" t="s">
        <v>241</v>
      </c>
      <c r="F479" s="30">
        <v>37104</v>
      </c>
      <c r="G479" s="29">
        <v>10147</v>
      </c>
    </row>
    <row r="480" spans="1:7" x14ac:dyDescent="0.25">
      <c r="A480" s="31" t="s">
        <v>255</v>
      </c>
      <c r="B480" s="31" t="s">
        <v>254</v>
      </c>
      <c r="C480" s="31" t="s">
        <v>243</v>
      </c>
      <c r="D480" s="32" t="s">
        <v>242</v>
      </c>
      <c r="E480" s="31" t="s">
        <v>241</v>
      </c>
      <c r="F480" s="30">
        <v>37135</v>
      </c>
      <c r="G480" s="29">
        <v>500</v>
      </c>
    </row>
    <row r="481" spans="1:7" x14ac:dyDescent="0.25">
      <c r="A481" s="31" t="s">
        <v>255</v>
      </c>
      <c r="B481" s="31" t="s">
        <v>252</v>
      </c>
      <c r="C481" s="31" t="s">
        <v>243</v>
      </c>
      <c r="D481" s="32" t="s">
        <v>247</v>
      </c>
      <c r="E481" s="31" t="s">
        <v>241</v>
      </c>
      <c r="F481" s="30">
        <v>37165</v>
      </c>
      <c r="G481" s="29">
        <v>3000</v>
      </c>
    </row>
    <row r="482" spans="1:7" x14ac:dyDescent="0.25">
      <c r="A482" s="31" t="s">
        <v>255</v>
      </c>
      <c r="B482" s="31" t="s">
        <v>252</v>
      </c>
      <c r="C482" s="31" t="s">
        <v>243</v>
      </c>
      <c r="D482" s="32" t="s">
        <v>247</v>
      </c>
      <c r="E482" s="31" t="s">
        <v>241</v>
      </c>
      <c r="F482" s="30">
        <v>37196</v>
      </c>
      <c r="G482" s="29">
        <v>100</v>
      </c>
    </row>
    <row r="483" spans="1:7" x14ac:dyDescent="0.25">
      <c r="A483" s="31" t="s">
        <v>256</v>
      </c>
      <c r="B483" s="31" t="s">
        <v>254</v>
      </c>
      <c r="C483" s="31" t="s">
        <v>243</v>
      </c>
      <c r="D483" s="32" t="s">
        <v>251</v>
      </c>
      <c r="E483" s="31" t="s">
        <v>241</v>
      </c>
      <c r="F483" s="30">
        <v>37226</v>
      </c>
      <c r="G483" s="29">
        <v>2878</v>
      </c>
    </row>
    <row r="484" spans="1:7" x14ac:dyDescent="0.25">
      <c r="A484" s="31" t="s">
        <v>256</v>
      </c>
      <c r="B484" s="31" t="s">
        <v>252</v>
      </c>
      <c r="C484" s="31" t="s">
        <v>243</v>
      </c>
      <c r="D484" s="32" t="s">
        <v>242</v>
      </c>
      <c r="E484" s="31" t="s">
        <v>246</v>
      </c>
      <c r="F484" s="30">
        <v>36892</v>
      </c>
      <c r="G484" s="29">
        <v>3075</v>
      </c>
    </row>
    <row r="485" spans="1:7" x14ac:dyDescent="0.25">
      <c r="A485" s="31" t="s">
        <v>253</v>
      </c>
      <c r="B485" s="31" t="s">
        <v>254</v>
      </c>
      <c r="C485" s="31" t="s">
        <v>243</v>
      </c>
      <c r="D485" s="32" t="s">
        <v>247</v>
      </c>
      <c r="E485" s="31" t="s">
        <v>241</v>
      </c>
      <c r="F485" s="30">
        <v>36923</v>
      </c>
      <c r="G485" s="29">
        <v>6762</v>
      </c>
    </row>
    <row r="486" spans="1:7" x14ac:dyDescent="0.25">
      <c r="A486" s="31" t="s">
        <v>253</v>
      </c>
      <c r="B486" s="31" t="s">
        <v>254</v>
      </c>
      <c r="C486" s="31" t="s">
        <v>243</v>
      </c>
      <c r="D486" s="32" t="s">
        <v>251</v>
      </c>
      <c r="E486" s="31" t="s">
        <v>246</v>
      </c>
      <c r="F486" s="30">
        <v>36951</v>
      </c>
      <c r="G486" s="29">
        <v>5664</v>
      </c>
    </row>
    <row r="487" spans="1:7" x14ac:dyDescent="0.25">
      <c r="A487" s="31" t="s">
        <v>253</v>
      </c>
      <c r="B487" s="31" t="s">
        <v>252</v>
      </c>
      <c r="C487" s="31" t="s">
        <v>243</v>
      </c>
      <c r="D487" s="32" t="s">
        <v>242</v>
      </c>
      <c r="E487" s="31" t="s">
        <v>241</v>
      </c>
      <c r="F487" s="30">
        <v>36982</v>
      </c>
      <c r="G487" s="29">
        <v>133</v>
      </c>
    </row>
    <row r="488" spans="1:7" x14ac:dyDescent="0.25">
      <c r="A488" s="31" t="s">
        <v>249</v>
      </c>
      <c r="B488" s="31" t="s">
        <v>254</v>
      </c>
      <c r="C488" s="31" t="s">
        <v>248</v>
      </c>
      <c r="D488" s="32" t="s">
        <v>247</v>
      </c>
      <c r="E488" s="31" t="s">
        <v>241</v>
      </c>
      <c r="F488" s="30">
        <v>37012</v>
      </c>
      <c r="G488" s="29">
        <v>7970</v>
      </c>
    </row>
    <row r="489" spans="1:7" x14ac:dyDescent="0.25">
      <c r="A489" s="31" t="s">
        <v>249</v>
      </c>
      <c r="B489" s="31" t="s">
        <v>252</v>
      </c>
      <c r="C489" s="31" t="s">
        <v>243</v>
      </c>
      <c r="D489" s="32" t="s">
        <v>242</v>
      </c>
      <c r="E489" s="31" t="s">
        <v>241</v>
      </c>
      <c r="F489" s="30">
        <v>37043</v>
      </c>
      <c r="G489" s="29">
        <v>3807</v>
      </c>
    </row>
    <row r="490" spans="1:7" x14ac:dyDescent="0.25">
      <c r="A490" s="31" t="s">
        <v>249</v>
      </c>
      <c r="B490" s="31" t="s">
        <v>254</v>
      </c>
      <c r="C490" s="31" t="s">
        <v>243</v>
      </c>
      <c r="D490" s="32" t="s">
        <v>251</v>
      </c>
      <c r="E490" s="31" t="s">
        <v>241</v>
      </c>
      <c r="F490" s="30">
        <v>37073</v>
      </c>
      <c r="G490" s="29">
        <v>7013</v>
      </c>
    </row>
    <row r="491" spans="1:7" x14ac:dyDescent="0.25">
      <c r="A491" s="31" t="s">
        <v>249</v>
      </c>
      <c r="B491" s="31" t="s">
        <v>252</v>
      </c>
      <c r="C491" s="31" t="s">
        <v>243</v>
      </c>
      <c r="D491" s="32" t="s">
        <v>242</v>
      </c>
      <c r="E491" s="31" t="s">
        <v>246</v>
      </c>
      <c r="F491" s="30">
        <v>37104</v>
      </c>
      <c r="G491" s="29">
        <v>10976</v>
      </c>
    </row>
    <row r="492" spans="1:7" x14ac:dyDescent="0.25">
      <c r="A492" s="31" t="s">
        <v>255</v>
      </c>
      <c r="B492" s="31" t="s">
        <v>252</v>
      </c>
      <c r="C492" s="31" t="s">
        <v>243</v>
      </c>
      <c r="D492" s="32" t="s">
        <v>247</v>
      </c>
      <c r="E492" s="31" t="s">
        <v>241</v>
      </c>
      <c r="F492" s="30">
        <v>37135</v>
      </c>
      <c r="G492" s="29">
        <v>7342</v>
      </c>
    </row>
    <row r="493" spans="1:7" x14ac:dyDescent="0.25">
      <c r="A493" s="31" t="s">
        <v>255</v>
      </c>
      <c r="B493" s="31" t="s">
        <v>250</v>
      </c>
      <c r="C493" s="31" t="s">
        <v>248</v>
      </c>
      <c r="D493" s="32" t="s">
        <v>251</v>
      </c>
      <c r="E493" s="31" t="s">
        <v>241</v>
      </c>
      <c r="F493" s="30">
        <v>37165</v>
      </c>
      <c r="G493" s="29">
        <v>12455</v>
      </c>
    </row>
    <row r="494" spans="1:7" x14ac:dyDescent="0.25">
      <c r="A494" s="31" t="s">
        <v>255</v>
      </c>
      <c r="B494" s="31" t="s">
        <v>254</v>
      </c>
      <c r="C494" s="31" t="s">
        <v>248</v>
      </c>
      <c r="D494" s="32" t="s">
        <v>242</v>
      </c>
      <c r="E494" s="31" t="s">
        <v>241</v>
      </c>
      <c r="F494" s="30">
        <v>37196</v>
      </c>
      <c r="G494" s="29">
        <v>8633</v>
      </c>
    </row>
    <row r="495" spans="1:7" x14ac:dyDescent="0.25">
      <c r="A495" s="31" t="s">
        <v>255</v>
      </c>
      <c r="B495" s="31" t="s">
        <v>252</v>
      </c>
      <c r="C495" s="31" t="s">
        <v>248</v>
      </c>
      <c r="D495" s="32" t="s">
        <v>242</v>
      </c>
      <c r="E495" s="31" t="s">
        <v>241</v>
      </c>
      <c r="F495" s="30">
        <v>37226</v>
      </c>
      <c r="G495" s="29">
        <v>9591</v>
      </c>
    </row>
    <row r="496" spans="1:7" x14ac:dyDescent="0.25">
      <c r="A496" s="31" t="s">
        <v>253</v>
      </c>
      <c r="B496" s="31" t="s">
        <v>250</v>
      </c>
      <c r="C496" s="31" t="s">
        <v>248</v>
      </c>
      <c r="D496" s="32" t="s">
        <v>251</v>
      </c>
      <c r="E496" s="31" t="s">
        <v>241</v>
      </c>
      <c r="F496" s="30">
        <v>37135</v>
      </c>
      <c r="G496" s="29">
        <v>10000</v>
      </c>
    </row>
    <row r="497" spans="1:7" x14ac:dyDescent="0.25">
      <c r="A497" s="31" t="s">
        <v>253</v>
      </c>
      <c r="B497" s="31" t="s">
        <v>244</v>
      </c>
      <c r="C497" s="31" t="s">
        <v>243</v>
      </c>
      <c r="D497" s="32" t="s">
        <v>247</v>
      </c>
      <c r="E497" s="31" t="s">
        <v>241</v>
      </c>
      <c r="F497" s="30">
        <v>37165</v>
      </c>
      <c r="G497" s="29">
        <v>15208</v>
      </c>
    </row>
    <row r="498" spans="1:7" x14ac:dyDescent="0.25">
      <c r="A498" s="31" t="s">
        <v>253</v>
      </c>
      <c r="B498" s="31" t="s">
        <v>252</v>
      </c>
      <c r="C498" s="31" t="s">
        <v>243</v>
      </c>
      <c r="D498" s="32" t="s">
        <v>247</v>
      </c>
      <c r="E498" s="31" t="s">
        <v>241</v>
      </c>
      <c r="F498" s="30">
        <v>37196</v>
      </c>
      <c r="G498" s="29">
        <v>12158</v>
      </c>
    </row>
    <row r="499" spans="1:7" x14ac:dyDescent="0.25">
      <c r="A499" s="31" t="s">
        <v>253</v>
      </c>
      <c r="B499" s="31" t="s">
        <v>244</v>
      </c>
      <c r="C499" s="31" t="s">
        <v>243</v>
      </c>
      <c r="D499" s="32" t="s">
        <v>251</v>
      </c>
      <c r="E499" s="31" t="s">
        <v>241</v>
      </c>
      <c r="F499" s="30">
        <v>37226</v>
      </c>
      <c r="G499" s="29">
        <v>75000</v>
      </c>
    </row>
    <row r="500" spans="1:7" x14ac:dyDescent="0.25">
      <c r="A500" s="31" t="s">
        <v>255</v>
      </c>
      <c r="B500" s="31" t="s">
        <v>244</v>
      </c>
      <c r="C500" s="31" t="s">
        <v>248</v>
      </c>
      <c r="D500" s="32" t="s">
        <v>247</v>
      </c>
      <c r="E500" s="31" t="s">
        <v>241</v>
      </c>
      <c r="F500" s="30">
        <v>36892</v>
      </c>
      <c r="G500" s="29">
        <v>6761</v>
      </c>
    </row>
    <row r="501" spans="1:7" x14ac:dyDescent="0.25">
      <c r="A501" s="31" t="s">
        <v>255</v>
      </c>
      <c r="B501" s="31" t="s">
        <v>254</v>
      </c>
      <c r="C501" s="31" t="s">
        <v>243</v>
      </c>
      <c r="D501" s="32" t="s">
        <v>251</v>
      </c>
      <c r="E501" s="31" t="s">
        <v>246</v>
      </c>
      <c r="F501" s="30">
        <v>36923</v>
      </c>
      <c r="G501" s="29">
        <v>12198</v>
      </c>
    </row>
    <row r="502" spans="1:7" x14ac:dyDescent="0.25">
      <c r="A502" s="31" t="s">
        <v>253</v>
      </c>
      <c r="B502" s="31" t="s">
        <v>254</v>
      </c>
      <c r="C502" s="31" t="s">
        <v>248</v>
      </c>
      <c r="D502" s="32" t="s">
        <v>242</v>
      </c>
      <c r="E502" s="31" t="s">
        <v>246</v>
      </c>
      <c r="F502" s="30">
        <v>36951</v>
      </c>
      <c r="G502" s="29">
        <v>5981</v>
      </c>
    </row>
    <row r="503" spans="1:7" x14ac:dyDescent="0.25">
      <c r="A503" s="31" t="s">
        <v>249</v>
      </c>
      <c r="B503" s="31" t="s">
        <v>254</v>
      </c>
      <c r="C503" s="31" t="s">
        <v>243</v>
      </c>
      <c r="D503" s="32" t="s">
        <v>247</v>
      </c>
      <c r="E503" s="31" t="s">
        <v>241</v>
      </c>
      <c r="F503" s="30">
        <v>36982</v>
      </c>
      <c r="G503" s="29">
        <v>13900</v>
      </c>
    </row>
    <row r="504" spans="1:7" x14ac:dyDescent="0.25">
      <c r="A504" s="31" t="s">
        <v>249</v>
      </c>
      <c r="B504" s="31" t="s">
        <v>254</v>
      </c>
      <c r="C504" s="31" t="s">
        <v>248</v>
      </c>
      <c r="D504" s="32" t="s">
        <v>251</v>
      </c>
      <c r="E504" s="31" t="s">
        <v>246</v>
      </c>
      <c r="F504" s="30">
        <v>37012</v>
      </c>
      <c r="G504" s="29">
        <v>6608</v>
      </c>
    </row>
    <row r="505" spans="1:7" x14ac:dyDescent="0.25">
      <c r="A505" s="31" t="s">
        <v>253</v>
      </c>
      <c r="B505" s="31" t="s">
        <v>254</v>
      </c>
      <c r="C505" s="31" t="s">
        <v>243</v>
      </c>
      <c r="D505" s="32" t="s">
        <v>247</v>
      </c>
      <c r="E505" s="31" t="s">
        <v>241</v>
      </c>
      <c r="F505" s="30">
        <v>37043</v>
      </c>
      <c r="G505" s="29">
        <v>600</v>
      </c>
    </row>
    <row r="506" spans="1:7" x14ac:dyDescent="0.25">
      <c r="A506" s="31" t="s">
        <v>249</v>
      </c>
      <c r="B506" s="31" t="s">
        <v>252</v>
      </c>
      <c r="C506" s="31" t="s">
        <v>243</v>
      </c>
      <c r="D506" s="32" t="s">
        <v>247</v>
      </c>
      <c r="E506" s="31" t="s">
        <v>241</v>
      </c>
      <c r="F506" s="30">
        <v>37073</v>
      </c>
      <c r="G506" s="29">
        <v>12958</v>
      </c>
    </row>
    <row r="507" spans="1:7" x14ac:dyDescent="0.25">
      <c r="A507" s="31" t="s">
        <v>249</v>
      </c>
      <c r="B507" s="31" t="s">
        <v>244</v>
      </c>
      <c r="C507" s="31" t="s">
        <v>243</v>
      </c>
      <c r="D507" s="32" t="s">
        <v>242</v>
      </c>
      <c r="E507" s="31" t="s">
        <v>241</v>
      </c>
      <c r="F507" s="30">
        <v>37104</v>
      </c>
      <c r="G507" s="29">
        <v>4323</v>
      </c>
    </row>
    <row r="508" spans="1:7" x14ac:dyDescent="0.25">
      <c r="A508" s="31" t="s">
        <v>245</v>
      </c>
      <c r="B508" s="31" t="s">
        <v>244</v>
      </c>
      <c r="C508" s="31" t="s">
        <v>243</v>
      </c>
      <c r="D508" s="32" t="s">
        <v>247</v>
      </c>
      <c r="E508" s="31" t="s">
        <v>246</v>
      </c>
      <c r="F508" s="30">
        <v>37135</v>
      </c>
      <c r="G508" s="29">
        <v>9251</v>
      </c>
    </row>
    <row r="509" spans="1:7" x14ac:dyDescent="0.25">
      <c r="A509" s="31" t="s">
        <v>249</v>
      </c>
      <c r="B509" s="31" t="s">
        <v>252</v>
      </c>
      <c r="C509" s="31" t="s">
        <v>243</v>
      </c>
      <c r="D509" s="32" t="s">
        <v>247</v>
      </c>
      <c r="E509" s="31" t="s">
        <v>241</v>
      </c>
      <c r="F509" s="30">
        <v>37165</v>
      </c>
      <c r="G509" s="29">
        <v>2749</v>
      </c>
    </row>
    <row r="510" spans="1:7" x14ac:dyDescent="0.25">
      <c r="A510" s="31" t="s">
        <v>257</v>
      </c>
      <c r="B510" s="31" t="s">
        <v>254</v>
      </c>
      <c r="C510" s="31" t="s">
        <v>248</v>
      </c>
      <c r="D510" s="32" t="s">
        <v>247</v>
      </c>
      <c r="E510" s="31" t="s">
        <v>246</v>
      </c>
      <c r="F510" s="30">
        <v>37196</v>
      </c>
      <c r="G510" s="29">
        <v>11684</v>
      </c>
    </row>
    <row r="511" spans="1:7" x14ac:dyDescent="0.25">
      <c r="A511" s="31" t="s">
        <v>253</v>
      </c>
      <c r="B511" s="31" t="s">
        <v>252</v>
      </c>
      <c r="C511" s="31" t="s">
        <v>248</v>
      </c>
      <c r="D511" s="32" t="s">
        <v>247</v>
      </c>
      <c r="E511" s="31" t="s">
        <v>246</v>
      </c>
      <c r="F511" s="30">
        <v>37226</v>
      </c>
      <c r="G511" s="29">
        <v>7604</v>
      </c>
    </row>
    <row r="512" spans="1:7" x14ac:dyDescent="0.25">
      <c r="A512" s="31" t="s">
        <v>245</v>
      </c>
      <c r="B512" s="31" t="s">
        <v>244</v>
      </c>
      <c r="C512" s="31" t="s">
        <v>248</v>
      </c>
      <c r="D512" s="32" t="s">
        <v>242</v>
      </c>
      <c r="E512" s="31" t="s">
        <v>241</v>
      </c>
      <c r="F512" s="30">
        <v>36892</v>
      </c>
      <c r="G512" s="29">
        <v>13000</v>
      </c>
    </row>
    <row r="513" spans="1:7" x14ac:dyDescent="0.25">
      <c r="A513" s="31" t="s">
        <v>253</v>
      </c>
      <c r="B513" s="31" t="s">
        <v>254</v>
      </c>
      <c r="C513" s="31" t="s">
        <v>243</v>
      </c>
      <c r="D513" s="32" t="s">
        <v>251</v>
      </c>
      <c r="E513" s="31" t="s">
        <v>241</v>
      </c>
      <c r="F513" s="30">
        <v>36923</v>
      </c>
      <c r="G513" s="29">
        <v>11801</v>
      </c>
    </row>
    <row r="514" spans="1:7" x14ac:dyDescent="0.25">
      <c r="A514" s="31" t="s">
        <v>256</v>
      </c>
      <c r="B514" s="31" t="s">
        <v>254</v>
      </c>
      <c r="C514" s="31" t="s">
        <v>248</v>
      </c>
      <c r="D514" s="32" t="s">
        <v>247</v>
      </c>
      <c r="E514" s="31" t="s">
        <v>241</v>
      </c>
      <c r="F514" s="30">
        <v>36951</v>
      </c>
      <c r="G514" s="29">
        <v>10329</v>
      </c>
    </row>
    <row r="515" spans="1:7" x14ac:dyDescent="0.25">
      <c r="A515" s="31" t="s">
        <v>253</v>
      </c>
      <c r="B515" s="31" t="s">
        <v>254</v>
      </c>
      <c r="C515" s="31" t="s">
        <v>243</v>
      </c>
      <c r="D515" s="32" t="s">
        <v>251</v>
      </c>
      <c r="E515" s="31" t="s">
        <v>241</v>
      </c>
      <c r="F515" s="30">
        <v>36982</v>
      </c>
      <c r="G515" s="29">
        <v>11935</v>
      </c>
    </row>
    <row r="516" spans="1:7" x14ac:dyDescent="0.25">
      <c r="A516" s="31" t="s">
        <v>249</v>
      </c>
      <c r="B516" s="31" t="s">
        <v>252</v>
      </c>
      <c r="C516" s="31" t="s">
        <v>243</v>
      </c>
      <c r="D516" s="32" t="s">
        <v>247</v>
      </c>
      <c r="E516" s="31" t="s">
        <v>241</v>
      </c>
      <c r="F516" s="30">
        <v>37012</v>
      </c>
      <c r="G516" s="29">
        <v>4635</v>
      </c>
    </row>
    <row r="517" spans="1:7" x14ac:dyDescent="0.25">
      <c r="A517" s="31" t="s">
        <v>245</v>
      </c>
      <c r="B517" s="31" t="s">
        <v>252</v>
      </c>
      <c r="C517" s="31" t="s">
        <v>243</v>
      </c>
      <c r="D517" s="32" t="s">
        <v>251</v>
      </c>
      <c r="E517" s="31" t="s">
        <v>241</v>
      </c>
      <c r="F517" s="30">
        <v>37043</v>
      </c>
      <c r="G517" s="29">
        <v>4000</v>
      </c>
    </row>
    <row r="518" spans="1:7" x14ac:dyDescent="0.25">
      <c r="A518" s="31" t="s">
        <v>256</v>
      </c>
      <c r="B518" s="31" t="s">
        <v>252</v>
      </c>
      <c r="C518" s="31" t="s">
        <v>243</v>
      </c>
      <c r="D518" s="32" t="s">
        <v>247</v>
      </c>
      <c r="E518" s="31" t="s">
        <v>246</v>
      </c>
      <c r="F518" s="30">
        <v>37073</v>
      </c>
      <c r="G518" s="29">
        <v>4000</v>
      </c>
    </row>
    <row r="519" spans="1:7" x14ac:dyDescent="0.25">
      <c r="A519" s="31" t="s">
        <v>257</v>
      </c>
      <c r="B519" s="31" t="s">
        <v>252</v>
      </c>
      <c r="C519" s="31" t="s">
        <v>243</v>
      </c>
      <c r="D519" s="32" t="s">
        <v>247</v>
      </c>
      <c r="E519" s="31" t="s">
        <v>241</v>
      </c>
      <c r="F519" s="30">
        <v>37104</v>
      </c>
      <c r="G519" s="29">
        <v>4000</v>
      </c>
    </row>
    <row r="520" spans="1:7" x14ac:dyDescent="0.25">
      <c r="A520" s="31" t="s">
        <v>255</v>
      </c>
      <c r="B520" s="31" t="s">
        <v>252</v>
      </c>
      <c r="C520" s="31" t="s">
        <v>248</v>
      </c>
      <c r="D520" s="32" t="s">
        <v>251</v>
      </c>
      <c r="E520" s="31" t="s">
        <v>241</v>
      </c>
      <c r="F520" s="30">
        <v>37135</v>
      </c>
      <c r="G520" s="29">
        <v>6379</v>
      </c>
    </row>
    <row r="521" spans="1:7" x14ac:dyDescent="0.25">
      <c r="A521" s="31" t="s">
        <v>249</v>
      </c>
      <c r="B521" s="31" t="s">
        <v>252</v>
      </c>
      <c r="C521" s="31" t="s">
        <v>243</v>
      </c>
      <c r="D521" s="32" t="s">
        <v>247</v>
      </c>
      <c r="E521" s="31" t="s">
        <v>246</v>
      </c>
      <c r="F521" s="30">
        <v>37165</v>
      </c>
      <c r="G521" s="29">
        <v>3951</v>
      </c>
    </row>
    <row r="522" spans="1:7" x14ac:dyDescent="0.25">
      <c r="A522" s="31" t="s">
        <v>253</v>
      </c>
      <c r="B522" s="31" t="s">
        <v>254</v>
      </c>
      <c r="C522" s="31" t="s">
        <v>248</v>
      </c>
      <c r="D522" s="32" t="s">
        <v>247</v>
      </c>
      <c r="E522" s="31" t="s">
        <v>241</v>
      </c>
      <c r="F522" s="30">
        <v>37196</v>
      </c>
      <c r="G522" s="29">
        <v>10101</v>
      </c>
    </row>
    <row r="523" spans="1:7" x14ac:dyDescent="0.25">
      <c r="A523" s="31" t="s">
        <v>245</v>
      </c>
      <c r="B523" s="31" t="s">
        <v>244</v>
      </c>
      <c r="C523" s="31" t="s">
        <v>243</v>
      </c>
      <c r="D523" s="32" t="s">
        <v>247</v>
      </c>
      <c r="E523" s="31" t="s">
        <v>241</v>
      </c>
      <c r="F523" s="30">
        <v>37226</v>
      </c>
      <c r="G523" s="29">
        <v>13000</v>
      </c>
    </row>
    <row r="524" spans="1:7" x14ac:dyDescent="0.25">
      <c r="A524" s="31" t="s">
        <v>249</v>
      </c>
      <c r="B524" s="31" t="s">
        <v>254</v>
      </c>
      <c r="C524" s="31" t="s">
        <v>248</v>
      </c>
      <c r="D524" s="32" t="s">
        <v>247</v>
      </c>
      <c r="E524" s="31" t="s">
        <v>241</v>
      </c>
      <c r="F524" s="30">
        <v>36892</v>
      </c>
      <c r="G524" s="29">
        <v>5680</v>
      </c>
    </row>
    <row r="525" spans="1:7" x14ac:dyDescent="0.25">
      <c r="A525" s="31" t="s">
        <v>249</v>
      </c>
      <c r="B525" s="31" t="s">
        <v>244</v>
      </c>
      <c r="C525" s="31" t="s">
        <v>243</v>
      </c>
      <c r="D525" s="32" t="s">
        <v>247</v>
      </c>
      <c r="E525" s="31" t="s">
        <v>241</v>
      </c>
      <c r="F525" s="30">
        <v>36923</v>
      </c>
      <c r="G525" s="29">
        <v>8469</v>
      </c>
    </row>
    <row r="526" spans="1:7" x14ac:dyDescent="0.25">
      <c r="A526" s="31" t="s">
        <v>253</v>
      </c>
      <c r="B526" s="31" t="s">
        <v>252</v>
      </c>
      <c r="C526" s="31" t="s">
        <v>243</v>
      </c>
      <c r="D526" s="32" t="s">
        <v>242</v>
      </c>
      <c r="E526" s="31" t="s">
        <v>246</v>
      </c>
      <c r="F526" s="30">
        <v>36951</v>
      </c>
      <c r="G526" s="29">
        <v>344</v>
      </c>
    </row>
    <row r="527" spans="1:7" x14ac:dyDescent="0.25">
      <c r="A527" s="31" t="s">
        <v>253</v>
      </c>
      <c r="B527" s="31" t="s">
        <v>252</v>
      </c>
      <c r="C527" s="31" t="s">
        <v>243</v>
      </c>
      <c r="D527" s="32" t="s">
        <v>247</v>
      </c>
      <c r="E527" s="31" t="s">
        <v>241</v>
      </c>
      <c r="F527" s="30">
        <v>36982</v>
      </c>
      <c r="G527" s="29">
        <v>3000</v>
      </c>
    </row>
    <row r="528" spans="1:7" x14ac:dyDescent="0.25">
      <c r="A528" s="31" t="s">
        <v>255</v>
      </c>
      <c r="B528" s="31" t="s">
        <v>254</v>
      </c>
      <c r="C528" s="31" t="s">
        <v>243</v>
      </c>
      <c r="D528" s="32" t="s">
        <v>251</v>
      </c>
      <c r="E528" s="31" t="s">
        <v>241</v>
      </c>
      <c r="F528" s="30">
        <v>37012</v>
      </c>
      <c r="G528" s="29">
        <v>4000</v>
      </c>
    </row>
    <row r="529" spans="1:7" x14ac:dyDescent="0.25">
      <c r="A529" s="31" t="s">
        <v>249</v>
      </c>
      <c r="B529" s="31" t="s">
        <v>244</v>
      </c>
      <c r="C529" s="31" t="s">
        <v>243</v>
      </c>
      <c r="D529" s="32" t="s">
        <v>247</v>
      </c>
      <c r="E529" s="31" t="s">
        <v>241</v>
      </c>
      <c r="F529" s="30">
        <v>37043</v>
      </c>
      <c r="G529" s="29">
        <v>13519</v>
      </c>
    </row>
    <row r="530" spans="1:7" x14ac:dyDescent="0.25">
      <c r="A530" s="31" t="s">
        <v>253</v>
      </c>
      <c r="B530" s="31" t="s">
        <v>250</v>
      </c>
      <c r="C530" s="31" t="s">
        <v>243</v>
      </c>
      <c r="D530" s="32" t="s">
        <v>247</v>
      </c>
      <c r="E530" s="31" t="s">
        <v>241</v>
      </c>
      <c r="F530" s="30">
        <v>37073</v>
      </c>
      <c r="G530" s="29">
        <v>9000</v>
      </c>
    </row>
    <row r="531" spans="1:7" x14ac:dyDescent="0.25">
      <c r="A531" s="31" t="s">
        <v>253</v>
      </c>
      <c r="B531" s="31" t="s">
        <v>254</v>
      </c>
      <c r="C531" s="31" t="s">
        <v>243</v>
      </c>
      <c r="D531" s="32" t="s">
        <v>251</v>
      </c>
      <c r="E531" s="31" t="s">
        <v>241</v>
      </c>
      <c r="F531" s="30">
        <v>37104</v>
      </c>
      <c r="G531" s="29">
        <v>2878</v>
      </c>
    </row>
    <row r="532" spans="1:7" x14ac:dyDescent="0.25">
      <c r="A532" s="31" t="s">
        <v>245</v>
      </c>
      <c r="B532" s="31" t="s">
        <v>252</v>
      </c>
      <c r="C532" s="31" t="s">
        <v>248</v>
      </c>
      <c r="D532" s="32" t="s">
        <v>251</v>
      </c>
      <c r="E532" s="31" t="s">
        <v>246</v>
      </c>
      <c r="F532" s="30">
        <v>37135</v>
      </c>
      <c r="G532" s="29">
        <v>6561</v>
      </c>
    </row>
    <row r="533" spans="1:7" x14ac:dyDescent="0.25">
      <c r="A533" s="31" t="s">
        <v>249</v>
      </c>
      <c r="B533" s="31" t="s">
        <v>252</v>
      </c>
      <c r="C533" s="31" t="s">
        <v>243</v>
      </c>
      <c r="D533" s="32" t="s">
        <v>242</v>
      </c>
      <c r="E533" s="31" t="s">
        <v>241</v>
      </c>
      <c r="F533" s="30">
        <v>37165</v>
      </c>
      <c r="G533" s="29">
        <v>3075</v>
      </c>
    </row>
    <row r="534" spans="1:7" x14ac:dyDescent="0.25">
      <c r="A534" s="31" t="s">
        <v>256</v>
      </c>
      <c r="B534" s="31" t="s">
        <v>252</v>
      </c>
      <c r="C534" s="31" t="s">
        <v>248</v>
      </c>
      <c r="D534" s="32" t="s">
        <v>242</v>
      </c>
      <c r="E534" s="31" t="s">
        <v>241</v>
      </c>
      <c r="F534" s="30">
        <v>37196</v>
      </c>
      <c r="G534" s="29">
        <v>12700</v>
      </c>
    </row>
    <row r="535" spans="1:7" x14ac:dyDescent="0.25">
      <c r="A535" s="31" t="s">
        <v>256</v>
      </c>
      <c r="B535" s="31" t="s">
        <v>252</v>
      </c>
      <c r="C535" s="31" t="s">
        <v>243</v>
      </c>
      <c r="D535" s="32" t="s">
        <v>247</v>
      </c>
      <c r="E535" s="31" t="s">
        <v>241</v>
      </c>
      <c r="F535" s="30">
        <v>37226</v>
      </c>
      <c r="G535" s="29">
        <v>5904</v>
      </c>
    </row>
    <row r="536" spans="1:7" x14ac:dyDescent="0.25">
      <c r="A536" s="31" t="s">
        <v>253</v>
      </c>
      <c r="B536" s="31" t="s">
        <v>244</v>
      </c>
      <c r="C536" s="31" t="s">
        <v>248</v>
      </c>
      <c r="D536" s="32" t="s">
        <v>251</v>
      </c>
      <c r="E536" s="31" t="s">
        <v>241</v>
      </c>
      <c r="F536" s="30">
        <v>36892</v>
      </c>
      <c r="G536" s="29">
        <v>12455</v>
      </c>
    </row>
    <row r="537" spans="1:7" x14ac:dyDescent="0.25">
      <c r="A537" s="31" t="s">
        <v>255</v>
      </c>
      <c r="B537" s="31" t="s">
        <v>244</v>
      </c>
      <c r="C537" s="31" t="s">
        <v>248</v>
      </c>
      <c r="D537" s="32" t="s">
        <v>242</v>
      </c>
      <c r="E537" s="31" t="s">
        <v>241</v>
      </c>
      <c r="F537" s="30">
        <v>36923</v>
      </c>
      <c r="G537" s="29">
        <v>13000</v>
      </c>
    </row>
    <row r="538" spans="1:7" x14ac:dyDescent="0.25">
      <c r="A538" s="31" t="s">
        <v>255</v>
      </c>
      <c r="B538" s="31" t="s">
        <v>254</v>
      </c>
      <c r="C538" s="31" t="s">
        <v>243</v>
      </c>
      <c r="D538" s="32" t="s">
        <v>247</v>
      </c>
      <c r="E538" s="31" t="s">
        <v>241</v>
      </c>
      <c r="F538" s="30">
        <v>36951</v>
      </c>
      <c r="G538" s="29">
        <v>600</v>
      </c>
    </row>
    <row r="539" spans="1:7" x14ac:dyDescent="0.25">
      <c r="A539" s="31" t="s">
        <v>255</v>
      </c>
      <c r="B539" s="31" t="s">
        <v>244</v>
      </c>
      <c r="C539" s="31" t="s">
        <v>248</v>
      </c>
      <c r="D539" s="32" t="s">
        <v>251</v>
      </c>
      <c r="E539" s="31" t="s">
        <v>241</v>
      </c>
      <c r="F539" s="30">
        <v>36982</v>
      </c>
      <c r="G539" s="29">
        <v>13155</v>
      </c>
    </row>
    <row r="540" spans="1:7" x14ac:dyDescent="0.25">
      <c r="A540" s="31" t="s">
        <v>253</v>
      </c>
      <c r="B540" s="31" t="s">
        <v>252</v>
      </c>
      <c r="C540" s="31" t="s">
        <v>243</v>
      </c>
      <c r="D540" s="32" t="s">
        <v>251</v>
      </c>
      <c r="E540" s="31" t="s">
        <v>246</v>
      </c>
      <c r="F540" s="30">
        <v>37012</v>
      </c>
      <c r="G540" s="29">
        <v>3728</v>
      </c>
    </row>
    <row r="541" spans="1:7" x14ac:dyDescent="0.25">
      <c r="A541" s="31" t="s">
        <v>256</v>
      </c>
      <c r="B541" s="31" t="s">
        <v>252</v>
      </c>
      <c r="C541" s="31" t="s">
        <v>248</v>
      </c>
      <c r="D541" s="32" t="s">
        <v>242</v>
      </c>
      <c r="E541" s="31" t="s">
        <v>241</v>
      </c>
      <c r="F541" s="30">
        <v>37043</v>
      </c>
      <c r="G541" s="29">
        <v>2000</v>
      </c>
    </row>
    <row r="542" spans="1:7" x14ac:dyDescent="0.25">
      <c r="A542" s="31" t="s">
        <v>256</v>
      </c>
      <c r="B542" s="31" t="s">
        <v>244</v>
      </c>
      <c r="C542" s="31" t="s">
        <v>243</v>
      </c>
      <c r="D542" s="32" t="s">
        <v>247</v>
      </c>
      <c r="E542" s="31" t="s">
        <v>246</v>
      </c>
      <c r="F542" s="30">
        <v>37073</v>
      </c>
      <c r="G542" s="29">
        <v>13550</v>
      </c>
    </row>
    <row r="543" spans="1:7" x14ac:dyDescent="0.25">
      <c r="A543" s="31" t="s">
        <v>253</v>
      </c>
      <c r="B543" s="31" t="s">
        <v>254</v>
      </c>
      <c r="C543" s="31" t="s">
        <v>248</v>
      </c>
      <c r="D543" s="32" t="s">
        <v>251</v>
      </c>
      <c r="E543" s="31" t="s">
        <v>246</v>
      </c>
      <c r="F543" s="30">
        <v>37104</v>
      </c>
      <c r="G543" s="29">
        <v>7854</v>
      </c>
    </row>
    <row r="544" spans="1:7" x14ac:dyDescent="0.25">
      <c r="A544" s="31" t="s">
        <v>253</v>
      </c>
      <c r="B544" s="31" t="s">
        <v>254</v>
      </c>
      <c r="C544" s="31" t="s">
        <v>248</v>
      </c>
      <c r="D544" s="32" t="s">
        <v>247</v>
      </c>
      <c r="E544" s="31" t="s">
        <v>246</v>
      </c>
      <c r="F544" s="30">
        <v>37135</v>
      </c>
      <c r="G544" s="29">
        <v>5393</v>
      </c>
    </row>
    <row r="545" spans="1:7" x14ac:dyDescent="0.25">
      <c r="A545" s="31" t="s">
        <v>253</v>
      </c>
      <c r="B545" s="31" t="s">
        <v>244</v>
      </c>
      <c r="C545" s="31" t="s">
        <v>248</v>
      </c>
      <c r="D545" s="32" t="s">
        <v>242</v>
      </c>
      <c r="E545" s="31" t="s">
        <v>241</v>
      </c>
      <c r="F545" s="30">
        <v>37165</v>
      </c>
      <c r="G545" s="29">
        <v>8469</v>
      </c>
    </row>
    <row r="546" spans="1:7" x14ac:dyDescent="0.25">
      <c r="A546" s="31" t="s">
        <v>249</v>
      </c>
      <c r="B546" s="31" t="s">
        <v>254</v>
      </c>
      <c r="C546" s="31" t="s">
        <v>243</v>
      </c>
      <c r="D546" s="32" t="s">
        <v>247</v>
      </c>
      <c r="E546" s="31" t="s">
        <v>241</v>
      </c>
      <c r="F546" s="30">
        <v>37196</v>
      </c>
      <c r="G546" s="29">
        <v>200</v>
      </c>
    </row>
    <row r="547" spans="1:7" x14ac:dyDescent="0.25">
      <c r="A547" s="31" t="s">
        <v>256</v>
      </c>
      <c r="B547" s="31" t="s">
        <v>252</v>
      </c>
      <c r="C547" s="31" t="s">
        <v>248</v>
      </c>
      <c r="D547" s="32" t="s">
        <v>247</v>
      </c>
      <c r="E547" s="31" t="s">
        <v>246</v>
      </c>
      <c r="F547" s="30">
        <v>37226</v>
      </c>
      <c r="G547" s="29">
        <v>12789</v>
      </c>
    </row>
    <row r="548" spans="1:7" x14ac:dyDescent="0.25">
      <c r="A548" s="31" t="s">
        <v>256</v>
      </c>
      <c r="B548" s="31" t="s">
        <v>252</v>
      </c>
      <c r="C548" s="31" t="s">
        <v>243</v>
      </c>
      <c r="D548" s="32" t="s">
        <v>242</v>
      </c>
      <c r="E548" s="31" t="s">
        <v>241</v>
      </c>
      <c r="F548" s="30">
        <v>36892</v>
      </c>
      <c r="G548" s="29">
        <v>133</v>
      </c>
    </row>
    <row r="549" spans="1:7" x14ac:dyDescent="0.25">
      <c r="A549" s="31" t="s">
        <v>256</v>
      </c>
      <c r="B549" s="31" t="s">
        <v>254</v>
      </c>
      <c r="C549" s="31" t="s">
        <v>243</v>
      </c>
      <c r="D549" s="32" t="s">
        <v>247</v>
      </c>
      <c r="E549" s="31" t="s">
        <v>241</v>
      </c>
      <c r="F549" s="30">
        <v>36923</v>
      </c>
      <c r="G549" s="29">
        <v>30000</v>
      </c>
    </row>
    <row r="550" spans="1:7" x14ac:dyDescent="0.25">
      <c r="A550" s="31" t="s">
        <v>255</v>
      </c>
      <c r="B550" s="31" t="s">
        <v>254</v>
      </c>
      <c r="C550" s="31" t="s">
        <v>248</v>
      </c>
      <c r="D550" s="32" t="s">
        <v>242</v>
      </c>
      <c r="E550" s="31" t="s">
        <v>241</v>
      </c>
      <c r="F550" s="30">
        <v>36951</v>
      </c>
      <c r="G550" s="29">
        <v>11169</v>
      </c>
    </row>
    <row r="551" spans="1:7" x14ac:dyDescent="0.25">
      <c r="A551" s="31" t="s">
        <v>255</v>
      </c>
      <c r="B551" s="31" t="s">
        <v>244</v>
      </c>
      <c r="C551" s="31" t="s">
        <v>248</v>
      </c>
      <c r="D551" s="32" t="s">
        <v>251</v>
      </c>
      <c r="E551" s="31" t="s">
        <v>241</v>
      </c>
      <c r="F551" s="30">
        <v>36982</v>
      </c>
      <c r="G551" s="29">
        <v>6314</v>
      </c>
    </row>
    <row r="552" spans="1:7" x14ac:dyDescent="0.25">
      <c r="A552" s="31" t="s">
        <v>255</v>
      </c>
      <c r="B552" s="31" t="s">
        <v>252</v>
      </c>
      <c r="C552" s="31" t="s">
        <v>248</v>
      </c>
      <c r="D552" s="32" t="s">
        <v>247</v>
      </c>
      <c r="E552" s="31" t="s">
        <v>246</v>
      </c>
      <c r="F552" s="30">
        <v>37012</v>
      </c>
      <c r="G552" s="29">
        <v>500</v>
      </c>
    </row>
    <row r="553" spans="1:7" x14ac:dyDescent="0.25">
      <c r="A553" s="31" t="s">
        <v>256</v>
      </c>
      <c r="B553" s="31" t="s">
        <v>244</v>
      </c>
      <c r="C553" s="31" t="s">
        <v>243</v>
      </c>
      <c r="D553" s="32" t="s">
        <v>242</v>
      </c>
      <c r="E553" s="31" t="s">
        <v>246</v>
      </c>
      <c r="F553" s="30">
        <v>37043</v>
      </c>
      <c r="G553" s="29">
        <v>14698</v>
      </c>
    </row>
    <row r="554" spans="1:7" x14ac:dyDescent="0.25">
      <c r="A554" s="31" t="s">
        <v>256</v>
      </c>
      <c r="B554" s="31" t="s">
        <v>244</v>
      </c>
      <c r="C554" s="31" t="s">
        <v>243</v>
      </c>
      <c r="D554" s="32" t="s">
        <v>247</v>
      </c>
      <c r="E554" s="31" t="s">
        <v>246</v>
      </c>
      <c r="F554" s="30">
        <v>37073</v>
      </c>
      <c r="G554" s="29">
        <v>11201</v>
      </c>
    </row>
    <row r="555" spans="1:7" x14ac:dyDescent="0.25">
      <c r="A555" s="31" t="s">
        <v>253</v>
      </c>
      <c r="B555" s="31" t="s">
        <v>254</v>
      </c>
      <c r="C555" s="31" t="s">
        <v>248</v>
      </c>
      <c r="D555" s="32" t="s">
        <v>251</v>
      </c>
      <c r="E555" s="31" t="s">
        <v>241</v>
      </c>
      <c r="F555" s="30">
        <v>37104</v>
      </c>
      <c r="G555" s="29">
        <v>8042</v>
      </c>
    </row>
    <row r="556" spans="1:7" x14ac:dyDescent="0.25">
      <c r="A556" s="31" t="s">
        <v>253</v>
      </c>
      <c r="B556" s="31" t="s">
        <v>254</v>
      </c>
      <c r="C556" s="31" t="s">
        <v>243</v>
      </c>
      <c r="D556" s="32" t="s">
        <v>242</v>
      </c>
      <c r="E556" s="31" t="s">
        <v>241</v>
      </c>
      <c r="F556" s="30">
        <v>37135</v>
      </c>
      <c r="G556" s="29">
        <v>13973</v>
      </c>
    </row>
    <row r="557" spans="1:7" x14ac:dyDescent="0.25">
      <c r="A557" s="31" t="s">
        <v>253</v>
      </c>
      <c r="B557" s="31" t="s">
        <v>254</v>
      </c>
      <c r="C557" s="31" t="s">
        <v>243</v>
      </c>
      <c r="D557" s="32" t="s">
        <v>247</v>
      </c>
      <c r="E557" s="31" t="s">
        <v>246</v>
      </c>
      <c r="F557" s="30">
        <v>37165</v>
      </c>
      <c r="G557" s="29">
        <v>7192</v>
      </c>
    </row>
    <row r="558" spans="1:7" x14ac:dyDescent="0.25">
      <c r="A558" s="31" t="s">
        <v>249</v>
      </c>
      <c r="B558" s="31" t="s">
        <v>244</v>
      </c>
      <c r="C558" s="31" t="s">
        <v>243</v>
      </c>
      <c r="D558" s="32" t="s">
        <v>247</v>
      </c>
      <c r="E558" s="31" t="s">
        <v>241</v>
      </c>
      <c r="F558" s="30">
        <v>37196</v>
      </c>
      <c r="G558" s="29">
        <v>15208</v>
      </c>
    </row>
    <row r="559" spans="1:7" x14ac:dyDescent="0.25">
      <c r="A559" s="31" t="s">
        <v>249</v>
      </c>
      <c r="B559" s="31" t="s">
        <v>252</v>
      </c>
      <c r="C559" s="31" t="s">
        <v>243</v>
      </c>
      <c r="D559" s="32" t="s">
        <v>247</v>
      </c>
      <c r="E559" s="31" t="s">
        <v>246</v>
      </c>
      <c r="F559" s="30">
        <v>37226</v>
      </c>
      <c r="G559" s="29">
        <v>2749</v>
      </c>
    </row>
    <row r="560" spans="1:7" x14ac:dyDescent="0.25">
      <c r="A560" s="31" t="s">
        <v>249</v>
      </c>
      <c r="B560" s="31" t="s">
        <v>252</v>
      </c>
      <c r="C560" s="31" t="s">
        <v>248</v>
      </c>
      <c r="D560" s="32" t="s">
        <v>247</v>
      </c>
      <c r="E560" s="31" t="s">
        <v>241</v>
      </c>
      <c r="F560" s="30">
        <v>36892</v>
      </c>
      <c r="G560" s="29">
        <v>9641</v>
      </c>
    </row>
    <row r="561" spans="1:7" x14ac:dyDescent="0.25">
      <c r="A561" s="31" t="s">
        <v>249</v>
      </c>
      <c r="B561" s="31" t="s">
        <v>244</v>
      </c>
      <c r="C561" s="31" t="s">
        <v>243</v>
      </c>
      <c r="D561" s="32" t="s">
        <v>251</v>
      </c>
      <c r="E561" s="31" t="s">
        <v>241</v>
      </c>
      <c r="F561" s="30">
        <v>36923</v>
      </c>
      <c r="G561" s="29">
        <v>75000</v>
      </c>
    </row>
    <row r="562" spans="1:7" x14ac:dyDescent="0.25">
      <c r="A562" s="31" t="s">
        <v>255</v>
      </c>
      <c r="B562" s="31" t="s">
        <v>244</v>
      </c>
      <c r="C562" s="31" t="s">
        <v>248</v>
      </c>
      <c r="D562" s="32" t="s">
        <v>247</v>
      </c>
      <c r="E562" s="31" t="s">
        <v>241</v>
      </c>
      <c r="F562" s="30">
        <v>36951</v>
      </c>
      <c r="G562" s="29">
        <v>5943</v>
      </c>
    </row>
    <row r="563" spans="1:7" x14ac:dyDescent="0.25">
      <c r="A563" s="31" t="s">
        <v>255</v>
      </c>
      <c r="B563" s="31" t="s">
        <v>244</v>
      </c>
      <c r="C563" s="31" t="s">
        <v>243</v>
      </c>
      <c r="D563" s="32" t="s">
        <v>251</v>
      </c>
      <c r="E563" s="31" t="s">
        <v>246</v>
      </c>
      <c r="F563" s="30">
        <v>36982</v>
      </c>
      <c r="G563" s="29">
        <v>11898</v>
      </c>
    </row>
    <row r="564" spans="1:7" x14ac:dyDescent="0.25">
      <c r="A564" s="31" t="s">
        <v>255</v>
      </c>
      <c r="B564" s="31" t="s">
        <v>244</v>
      </c>
      <c r="C564" s="31" t="s">
        <v>243</v>
      </c>
      <c r="D564" s="32" t="s">
        <v>251</v>
      </c>
      <c r="E564" s="31" t="s">
        <v>246</v>
      </c>
      <c r="F564" s="30">
        <v>37012</v>
      </c>
      <c r="G564" s="29">
        <v>9001</v>
      </c>
    </row>
    <row r="565" spans="1:7" x14ac:dyDescent="0.25">
      <c r="A565" s="31" t="s">
        <v>255</v>
      </c>
      <c r="B565" s="31" t="s">
        <v>250</v>
      </c>
      <c r="C565" s="31" t="s">
        <v>248</v>
      </c>
      <c r="D565" s="32" t="s">
        <v>251</v>
      </c>
      <c r="E565" s="31" t="s">
        <v>246</v>
      </c>
      <c r="F565" s="30">
        <v>37043</v>
      </c>
      <c r="G565" s="29">
        <v>2000</v>
      </c>
    </row>
    <row r="566" spans="1:7" x14ac:dyDescent="0.25">
      <c r="A566" s="31" t="s">
        <v>253</v>
      </c>
      <c r="B566" s="31" t="s">
        <v>252</v>
      </c>
      <c r="C566" s="31" t="s">
        <v>243</v>
      </c>
      <c r="D566" s="32" t="s">
        <v>242</v>
      </c>
      <c r="E566" s="31" t="s">
        <v>241</v>
      </c>
      <c r="F566" s="30">
        <v>37073</v>
      </c>
      <c r="G566" s="29">
        <v>3807</v>
      </c>
    </row>
    <row r="567" spans="1:7" x14ac:dyDescent="0.25">
      <c r="A567" s="31" t="s">
        <v>253</v>
      </c>
      <c r="B567" s="31" t="s">
        <v>244</v>
      </c>
      <c r="C567" s="31" t="s">
        <v>248</v>
      </c>
      <c r="D567" s="32" t="s">
        <v>247</v>
      </c>
      <c r="E567" s="31" t="s">
        <v>246</v>
      </c>
      <c r="F567" s="30">
        <v>37104</v>
      </c>
      <c r="G567" s="29">
        <v>4191</v>
      </c>
    </row>
    <row r="568" spans="1:7" x14ac:dyDescent="0.25">
      <c r="A568" s="31" t="s">
        <v>253</v>
      </c>
      <c r="B568" s="31" t="s">
        <v>252</v>
      </c>
      <c r="C568" s="31" t="s">
        <v>243</v>
      </c>
      <c r="D568" s="32" t="s">
        <v>247</v>
      </c>
      <c r="E568" s="31" t="s">
        <v>246</v>
      </c>
      <c r="F568" s="30">
        <v>37135</v>
      </c>
      <c r="G568" s="29">
        <v>7342</v>
      </c>
    </row>
    <row r="569" spans="1:7" x14ac:dyDescent="0.25">
      <c r="A569" s="31" t="s">
        <v>253</v>
      </c>
      <c r="B569" s="31" t="s">
        <v>254</v>
      </c>
      <c r="C569" s="31" t="s">
        <v>243</v>
      </c>
      <c r="D569" s="32" t="s">
        <v>242</v>
      </c>
      <c r="E569" s="31" t="s">
        <v>241</v>
      </c>
      <c r="F569" s="30">
        <v>37165</v>
      </c>
      <c r="G569" s="29">
        <v>4985</v>
      </c>
    </row>
    <row r="570" spans="1:7" x14ac:dyDescent="0.25">
      <c r="A570" s="31" t="s">
        <v>255</v>
      </c>
      <c r="B570" s="31" t="s">
        <v>244</v>
      </c>
      <c r="C570" s="31" t="s">
        <v>248</v>
      </c>
      <c r="D570" s="32" t="s">
        <v>242</v>
      </c>
      <c r="E570" s="31" t="s">
        <v>246</v>
      </c>
      <c r="F570" s="30">
        <v>37196</v>
      </c>
      <c r="G570" s="29">
        <v>12276</v>
      </c>
    </row>
    <row r="571" spans="1:7" x14ac:dyDescent="0.25">
      <c r="A571" s="31" t="s">
        <v>255</v>
      </c>
      <c r="B571" s="31" t="s">
        <v>254</v>
      </c>
      <c r="C571" s="31" t="s">
        <v>243</v>
      </c>
      <c r="D571" s="32" t="s">
        <v>247</v>
      </c>
      <c r="E571" s="31" t="s">
        <v>241</v>
      </c>
      <c r="F571" s="30">
        <v>37226</v>
      </c>
      <c r="G571" s="29">
        <v>7167</v>
      </c>
    </row>
    <row r="572" spans="1:7" x14ac:dyDescent="0.25">
      <c r="A572" s="31" t="s">
        <v>253</v>
      </c>
      <c r="B572" s="31" t="s">
        <v>252</v>
      </c>
      <c r="C572" s="31" t="s">
        <v>243</v>
      </c>
      <c r="D572" s="32" t="s">
        <v>247</v>
      </c>
      <c r="E572" s="31" t="s">
        <v>246</v>
      </c>
      <c r="F572" s="30">
        <v>36892</v>
      </c>
      <c r="G572" s="29">
        <v>12817</v>
      </c>
    </row>
    <row r="573" spans="1:7" x14ac:dyDescent="0.25">
      <c r="A573" s="31" t="s">
        <v>249</v>
      </c>
      <c r="B573" s="31" t="s">
        <v>252</v>
      </c>
      <c r="C573" s="31" t="s">
        <v>248</v>
      </c>
      <c r="D573" s="32" t="s">
        <v>251</v>
      </c>
      <c r="E573" s="31" t="s">
        <v>246</v>
      </c>
      <c r="F573" s="30">
        <v>36923</v>
      </c>
      <c r="G573" s="29">
        <v>5517</v>
      </c>
    </row>
    <row r="574" spans="1:7" x14ac:dyDescent="0.25">
      <c r="A574" s="31" t="s">
        <v>249</v>
      </c>
      <c r="B574" s="31" t="s">
        <v>244</v>
      </c>
      <c r="C574" s="31" t="s">
        <v>248</v>
      </c>
      <c r="D574" s="32" t="s">
        <v>251</v>
      </c>
      <c r="E574" s="31" t="s">
        <v>241</v>
      </c>
      <c r="F574" s="30">
        <v>36951</v>
      </c>
      <c r="G574" s="29">
        <v>10306</v>
      </c>
    </row>
    <row r="575" spans="1:7" x14ac:dyDescent="0.25">
      <c r="A575" s="31" t="s">
        <v>253</v>
      </c>
      <c r="B575" s="31" t="s">
        <v>252</v>
      </c>
      <c r="C575" s="31" t="s">
        <v>248</v>
      </c>
      <c r="D575" s="32" t="s">
        <v>247</v>
      </c>
      <c r="E575" s="31" t="s">
        <v>241</v>
      </c>
      <c r="F575" s="30">
        <v>36982</v>
      </c>
      <c r="G575" s="29">
        <v>14433</v>
      </c>
    </row>
    <row r="576" spans="1:7" x14ac:dyDescent="0.25">
      <c r="A576" s="31" t="s">
        <v>249</v>
      </c>
      <c r="B576" s="31" t="s">
        <v>252</v>
      </c>
      <c r="C576" s="31" t="s">
        <v>248</v>
      </c>
      <c r="D576" s="32" t="s">
        <v>247</v>
      </c>
      <c r="E576" s="31" t="s">
        <v>246</v>
      </c>
      <c r="F576" s="30">
        <v>37012</v>
      </c>
      <c r="G576" s="29">
        <v>4562</v>
      </c>
    </row>
    <row r="577" spans="1:7" x14ac:dyDescent="0.25">
      <c r="A577" s="31" t="s">
        <v>249</v>
      </c>
      <c r="B577" s="31" t="s">
        <v>244</v>
      </c>
      <c r="C577" s="31" t="s">
        <v>243</v>
      </c>
      <c r="D577" s="32" t="s">
        <v>247</v>
      </c>
      <c r="E577" s="31" t="s">
        <v>241</v>
      </c>
      <c r="F577" s="30">
        <v>37043</v>
      </c>
      <c r="G577" s="29">
        <v>11541</v>
      </c>
    </row>
    <row r="578" spans="1:7" x14ac:dyDescent="0.25">
      <c r="A578" s="31" t="s">
        <v>245</v>
      </c>
      <c r="B578" s="31" t="s">
        <v>244</v>
      </c>
      <c r="C578" s="31" t="s">
        <v>248</v>
      </c>
      <c r="D578" s="32" t="s">
        <v>247</v>
      </c>
      <c r="E578" s="31" t="s">
        <v>246</v>
      </c>
      <c r="F578" s="30">
        <v>37073</v>
      </c>
      <c r="G578" s="29">
        <v>5586</v>
      </c>
    </row>
    <row r="579" spans="1:7" x14ac:dyDescent="0.25">
      <c r="A579" s="31" t="s">
        <v>249</v>
      </c>
      <c r="B579" s="31" t="s">
        <v>244</v>
      </c>
      <c r="C579" s="31" t="s">
        <v>248</v>
      </c>
      <c r="D579" s="32" t="s">
        <v>242</v>
      </c>
      <c r="E579" s="31" t="s">
        <v>246</v>
      </c>
      <c r="F579" s="30">
        <v>37104</v>
      </c>
      <c r="G579" s="29">
        <v>7668</v>
      </c>
    </row>
    <row r="580" spans="1:7" x14ac:dyDescent="0.25">
      <c r="A580" s="31" t="s">
        <v>257</v>
      </c>
      <c r="B580" s="31" t="s">
        <v>252</v>
      </c>
      <c r="C580" s="31" t="s">
        <v>243</v>
      </c>
      <c r="D580" s="32" t="s">
        <v>247</v>
      </c>
      <c r="E580" s="31" t="s">
        <v>241</v>
      </c>
      <c r="F580" s="30">
        <v>37135</v>
      </c>
      <c r="G580" s="29">
        <v>4010</v>
      </c>
    </row>
    <row r="581" spans="1:7" x14ac:dyDescent="0.25">
      <c r="A581" s="31" t="s">
        <v>253</v>
      </c>
      <c r="B581" s="31" t="s">
        <v>252</v>
      </c>
      <c r="C581" s="31" t="s">
        <v>243</v>
      </c>
      <c r="D581" s="32" t="s">
        <v>247</v>
      </c>
      <c r="E581" s="31" t="s">
        <v>246</v>
      </c>
      <c r="F581" s="30">
        <v>37165</v>
      </c>
      <c r="G581" s="29">
        <v>10332</v>
      </c>
    </row>
    <row r="582" spans="1:7" x14ac:dyDescent="0.25">
      <c r="A582" s="31" t="s">
        <v>245</v>
      </c>
      <c r="B582" s="31" t="s">
        <v>252</v>
      </c>
      <c r="C582" s="31" t="s">
        <v>248</v>
      </c>
      <c r="D582" s="32" t="s">
        <v>247</v>
      </c>
      <c r="E582" s="31" t="s">
        <v>241</v>
      </c>
      <c r="F582" s="30">
        <v>37196</v>
      </c>
      <c r="G582" s="29">
        <v>14693</v>
      </c>
    </row>
    <row r="583" spans="1:7" x14ac:dyDescent="0.25">
      <c r="A583" s="31" t="s">
        <v>253</v>
      </c>
      <c r="B583" s="31" t="s">
        <v>244</v>
      </c>
      <c r="C583" s="31" t="s">
        <v>248</v>
      </c>
      <c r="D583" s="32" t="s">
        <v>247</v>
      </c>
      <c r="E583" s="31" t="s">
        <v>246</v>
      </c>
      <c r="F583" s="30">
        <v>37226</v>
      </c>
      <c r="G583" s="29">
        <v>13091</v>
      </c>
    </row>
    <row r="584" spans="1:7" x14ac:dyDescent="0.25">
      <c r="A584" s="31" t="s">
        <v>256</v>
      </c>
      <c r="B584" s="31" t="s">
        <v>252</v>
      </c>
      <c r="C584" s="31" t="s">
        <v>248</v>
      </c>
      <c r="D584" s="32" t="s">
        <v>247</v>
      </c>
      <c r="E584" s="31" t="s">
        <v>246</v>
      </c>
      <c r="F584" s="30">
        <v>36892</v>
      </c>
      <c r="G584" s="29">
        <v>14757</v>
      </c>
    </row>
    <row r="585" spans="1:7" x14ac:dyDescent="0.25">
      <c r="A585" s="31" t="s">
        <v>253</v>
      </c>
      <c r="B585" s="31" t="s">
        <v>254</v>
      </c>
      <c r="C585" s="31" t="s">
        <v>243</v>
      </c>
      <c r="D585" s="32" t="s">
        <v>251</v>
      </c>
      <c r="E585" s="31" t="s">
        <v>246</v>
      </c>
      <c r="F585" s="30">
        <v>36923</v>
      </c>
      <c r="G585" s="29">
        <v>8436</v>
      </c>
    </row>
    <row r="586" spans="1:7" x14ac:dyDescent="0.25">
      <c r="A586" s="31" t="s">
        <v>249</v>
      </c>
      <c r="B586" s="31" t="s">
        <v>254</v>
      </c>
      <c r="C586" s="31" t="s">
        <v>243</v>
      </c>
      <c r="D586" s="32" t="s">
        <v>251</v>
      </c>
      <c r="E586" s="31" t="s">
        <v>241</v>
      </c>
      <c r="F586" s="30">
        <v>36951</v>
      </c>
      <c r="G586" s="29">
        <v>14849</v>
      </c>
    </row>
    <row r="587" spans="1:7" x14ac:dyDescent="0.25">
      <c r="A587" s="31" t="s">
        <v>245</v>
      </c>
      <c r="B587" s="31" t="s">
        <v>254</v>
      </c>
      <c r="C587" s="31" t="s">
        <v>243</v>
      </c>
      <c r="D587" s="32" t="s">
        <v>247</v>
      </c>
      <c r="E587" s="31" t="s">
        <v>241</v>
      </c>
      <c r="F587" s="30">
        <v>36982</v>
      </c>
      <c r="G587" s="29">
        <v>11365</v>
      </c>
    </row>
    <row r="588" spans="1:7" x14ac:dyDescent="0.25">
      <c r="A588" s="31" t="s">
        <v>256</v>
      </c>
      <c r="B588" s="31" t="s">
        <v>254</v>
      </c>
      <c r="C588" s="31" t="s">
        <v>248</v>
      </c>
      <c r="D588" s="32" t="s">
        <v>247</v>
      </c>
      <c r="E588" s="31" t="s">
        <v>241</v>
      </c>
      <c r="F588" s="30">
        <v>37012</v>
      </c>
      <c r="G588" s="29">
        <v>7358</v>
      </c>
    </row>
    <row r="589" spans="1:7" x14ac:dyDescent="0.25">
      <c r="A589" s="31" t="s">
        <v>257</v>
      </c>
      <c r="B589" s="31" t="s">
        <v>252</v>
      </c>
      <c r="C589" s="31" t="s">
        <v>243</v>
      </c>
      <c r="D589" s="32" t="s">
        <v>242</v>
      </c>
      <c r="E589" s="31" t="s">
        <v>246</v>
      </c>
      <c r="F589" s="30">
        <v>37043</v>
      </c>
      <c r="G589" s="29">
        <v>7193</v>
      </c>
    </row>
    <row r="590" spans="1:7" x14ac:dyDescent="0.25">
      <c r="A590" s="31" t="s">
        <v>255</v>
      </c>
      <c r="B590" s="31" t="s">
        <v>244</v>
      </c>
      <c r="C590" s="31" t="s">
        <v>243</v>
      </c>
      <c r="D590" s="32" t="s">
        <v>242</v>
      </c>
      <c r="E590" s="31" t="s">
        <v>246</v>
      </c>
      <c r="F590" s="30">
        <v>37073</v>
      </c>
      <c r="G590" s="29">
        <v>13596</v>
      </c>
    </row>
    <row r="591" spans="1:7" x14ac:dyDescent="0.25">
      <c r="A591" s="31" t="s">
        <v>249</v>
      </c>
      <c r="B591" s="31" t="s">
        <v>252</v>
      </c>
      <c r="C591" s="31" t="s">
        <v>243</v>
      </c>
      <c r="D591" s="32" t="s">
        <v>247</v>
      </c>
      <c r="E591" s="31" t="s">
        <v>246</v>
      </c>
      <c r="F591" s="30">
        <v>37104</v>
      </c>
      <c r="G591" s="29">
        <v>3434</v>
      </c>
    </row>
    <row r="592" spans="1:7" x14ac:dyDescent="0.25">
      <c r="A592" s="31" t="s">
        <v>253</v>
      </c>
      <c r="B592" s="31" t="s">
        <v>252</v>
      </c>
      <c r="C592" s="31" t="s">
        <v>248</v>
      </c>
      <c r="D592" s="32" t="s">
        <v>242</v>
      </c>
      <c r="E592" s="31" t="s">
        <v>241</v>
      </c>
      <c r="F592" s="30">
        <v>37135</v>
      </c>
      <c r="G592" s="29">
        <v>6000</v>
      </c>
    </row>
    <row r="593" spans="1:7" x14ac:dyDescent="0.25">
      <c r="A593" s="31" t="s">
        <v>245</v>
      </c>
      <c r="B593" s="31" t="s">
        <v>252</v>
      </c>
      <c r="C593" s="31" t="s">
        <v>248</v>
      </c>
      <c r="D593" s="32" t="s">
        <v>247</v>
      </c>
      <c r="E593" s="31" t="s">
        <v>246</v>
      </c>
      <c r="F593" s="30">
        <v>37165</v>
      </c>
      <c r="G593" s="29">
        <v>7197</v>
      </c>
    </row>
    <row r="594" spans="1:7" x14ac:dyDescent="0.25">
      <c r="A594" s="31" t="s">
        <v>249</v>
      </c>
      <c r="B594" s="31" t="s">
        <v>254</v>
      </c>
      <c r="C594" s="31" t="s">
        <v>243</v>
      </c>
      <c r="D594" s="32" t="s">
        <v>251</v>
      </c>
      <c r="E594" s="31" t="s">
        <v>241</v>
      </c>
      <c r="F594" s="30">
        <v>37196</v>
      </c>
      <c r="G594" s="29">
        <v>5445</v>
      </c>
    </row>
    <row r="595" spans="1:7" x14ac:dyDescent="0.25">
      <c r="A595" s="31" t="s">
        <v>249</v>
      </c>
      <c r="B595" s="31" t="s">
        <v>244</v>
      </c>
      <c r="C595" s="31" t="s">
        <v>248</v>
      </c>
      <c r="D595" s="32" t="s">
        <v>247</v>
      </c>
      <c r="E595" s="31" t="s">
        <v>241</v>
      </c>
      <c r="F595" s="30">
        <v>37226</v>
      </c>
      <c r="G595" s="29">
        <v>12127</v>
      </c>
    </row>
    <row r="596" spans="1:7" x14ac:dyDescent="0.25">
      <c r="A596" s="31" t="s">
        <v>253</v>
      </c>
      <c r="B596" s="31" t="s">
        <v>252</v>
      </c>
      <c r="C596" s="31" t="s">
        <v>248</v>
      </c>
      <c r="D596" s="32" t="s">
        <v>242</v>
      </c>
      <c r="E596" s="31" t="s">
        <v>246</v>
      </c>
      <c r="F596" s="30">
        <v>36892</v>
      </c>
      <c r="G596" s="29">
        <v>10322</v>
      </c>
    </row>
    <row r="597" spans="1:7" x14ac:dyDescent="0.25">
      <c r="A597" s="31" t="s">
        <v>253</v>
      </c>
      <c r="B597" s="31" t="s">
        <v>244</v>
      </c>
      <c r="C597" s="31" t="s">
        <v>248</v>
      </c>
      <c r="D597" s="32" t="s">
        <v>247</v>
      </c>
      <c r="E597" s="31" t="s">
        <v>241</v>
      </c>
      <c r="F597" s="30">
        <v>36923</v>
      </c>
      <c r="G597" s="29">
        <v>4518</v>
      </c>
    </row>
    <row r="598" spans="1:7" x14ac:dyDescent="0.25">
      <c r="A598" s="31" t="s">
        <v>255</v>
      </c>
      <c r="B598" s="31" t="s">
        <v>254</v>
      </c>
      <c r="C598" s="31" t="s">
        <v>243</v>
      </c>
      <c r="D598" s="32" t="s">
        <v>247</v>
      </c>
      <c r="E598" s="31" t="s">
        <v>241</v>
      </c>
      <c r="F598" s="30">
        <v>36951</v>
      </c>
      <c r="G598" s="29">
        <v>6762</v>
      </c>
    </row>
    <row r="599" spans="1:7" x14ac:dyDescent="0.25">
      <c r="A599" s="31" t="s">
        <v>249</v>
      </c>
      <c r="B599" s="31" t="s">
        <v>244</v>
      </c>
      <c r="C599" s="31" t="s">
        <v>243</v>
      </c>
      <c r="D599" s="32" t="s">
        <v>247</v>
      </c>
      <c r="E599" s="31" t="s">
        <v>241</v>
      </c>
      <c r="F599" s="30">
        <v>36982</v>
      </c>
      <c r="G599" s="29">
        <v>15208</v>
      </c>
    </row>
    <row r="600" spans="1:7" x14ac:dyDescent="0.25">
      <c r="A600" s="31" t="s">
        <v>253</v>
      </c>
      <c r="B600" s="31" t="s">
        <v>252</v>
      </c>
      <c r="C600" s="31" t="s">
        <v>243</v>
      </c>
      <c r="D600" s="32" t="s">
        <v>247</v>
      </c>
      <c r="E600" s="31" t="s">
        <v>246</v>
      </c>
      <c r="F600" s="30">
        <v>37012</v>
      </c>
      <c r="G600" s="29">
        <v>100</v>
      </c>
    </row>
    <row r="601" spans="1:7" x14ac:dyDescent="0.25">
      <c r="A601" s="31" t="s">
        <v>253</v>
      </c>
      <c r="B601" s="31" t="s">
        <v>244</v>
      </c>
      <c r="C601" s="31" t="s">
        <v>243</v>
      </c>
      <c r="D601" s="32" t="s">
        <v>242</v>
      </c>
      <c r="E601" s="31" t="s">
        <v>241</v>
      </c>
      <c r="F601" s="30">
        <v>37043</v>
      </c>
      <c r="G601" s="29">
        <v>12505</v>
      </c>
    </row>
    <row r="602" spans="1:7" x14ac:dyDescent="0.25">
      <c r="A602" s="31" t="s">
        <v>245</v>
      </c>
      <c r="B602" s="31" t="s">
        <v>244</v>
      </c>
      <c r="C602" s="31" t="s">
        <v>243</v>
      </c>
      <c r="D602" s="32" t="s">
        <v>251</v>
      </c>
      <c r="E602" s="31" t="s">
        <v>246</v>
      </c>
      <c r="F602" s="30">
        <v>37073</v>
      </c>
      <c r="G602" s="29">
        <v>12500</v>
      </c>
    </row>
    <row r="603" spans="1:7" x14ac:dyDescent="0.25">
      <c r="A603" s="31" t="s">
        <v>249</v>
      </c>
      <c r="B603" s="31" t="s">
        <v>254</v>
      </c>
      <c r="C603" s="31" t="s">
        <v>243</v>
      </c>
      <c r="D603" s="32" t="s">
        <v>247</v>
      </c>
      <c r="E603" s="31" t="s">
        <v>246</v>
      </c>
      <c r="F603" s="30">
        <v>37104</v>
      </c>
      <c r="G603" s="29">
        <v>600</v>
      </c>
    </row>
    <row r="604" spans="1:7" x14ac:dyDescent="0.25">
      <c r="A604" s="31" t="s">
        <v>256</v>
      </c>
      <c r="B604" s="31" t="s">
        <v>250</v>
      </c>
      <c r="C604" s="31" t="s">
        <v>248</v>
      </c>
      <c r="D604" s="32" t="s">
        <v>251</v>
      </c>
      <c r="E604" s="31" t="s">
        <v>241</v>
      </c>
      <c r="F604" s="30">
        <v>37135</v>
      </c>
      <c r="G604" s="29">
        <v>12455</v>
      </c>
    </row>
    <row r="605" spans="1:7" x14ac:dyDescent="0.25">
      <c r="A605" s="31" t="s">
        <v>256</v>
      </c>
      <c r="B605" s="31" t="s">
        <v>254</v>
      </c>
      <c r="C605" s="31" t="s">
        <v>248</v>
      </c>
      <c r="D605" s="32" t="s">
        <v>242</v>
      </c>
      <c r="E605" s="31" t="s">
        <v>241</v>
      </c>
      <c r="F605" s="30">
        <v>37165</v>
      </c>
      <c r="G605" s="29">
        <v>10039</v>
      </c>
    </row>
    <row r="606" spans="1:7" x14ac:dyDescent="0.25">
      <c r="A606" s="31" t="s">
        <v>253</v>
      </c>
      <c r="B606" s="31" t="s">
        <v>252</v>
      </c>
      <c r="C606" s="31" t="s">
        <v>243</v>
      </c>
      <c r="D606" s="32" t="s">
        <v>251</v>
      </c>
      <c r="E606" s="31" t="s">
        <v>241</v>
      </c>
      <c r="F606" s="30">
        <v>37196</v>
      </c>
      <c r="G606" s="29">
        <v>11439</v>
      </c>
    </row>
    <row r="607" spans="1:7" x14ac:dyDescent="0.25">
      <c r="A607" s="31" t="s">
        <v>255</v>
      </c>
      <c r="B607" s="31" t="s">
        <v>252</v>
      </c>
      <c r="C607" s="31" t="s">
        <v>243</v>
      </c>
      <c r="D607" s="32" t="s">
        <v>247</v>
      </c>
      <c r="E607" s="31" t="s">
        <v>241</v>
      </c>
      <c r="F607" s="30">
        <v>37226</v>
      </c>
      <c r="G607" s="29">
        <v>1000</v>
      </c>
    </row>
    <row r="608" spans="1:7" x14ac:dyDescent="0.25">
      <c r="A608" s="31" t="s">
        <v>255</v>
      </c>
      <c r="B608" s="31" t="s">
        <v>244</v>
      </c>
      <c r="C608" s="31" t="s">
        <v>243</v>
      </c>
      <c r="D608" s="32" t="s">
        <v>247</v>
      </c>
      <c r="E608" s="31" t="s">
        <v>246</v>
      </c>
      <c r="F608" s="30">
        <v>37226</v>
      </c>
      <c r="G608" s="29">
        <v>3714</v>
      </c>
    </row>
    <row r="609" spans="1:7" x14ac:dyDescent="0.25">
      <c r="A609" s="31" t="s">
        <v>255</v>
      </c>
      <c r="B609" s="31" t="s">
        <v>252</v>
      </c>
      <c r="C609" s="31" t="s">
        <v>243</v>
      </c>
      <c r="D609" s="32" t="s">
        <v>247</v>
      </c>
      <c r="E609" s="31" t="s">
        <v>241</v>
      </c>
      <c r="F609" s="30">
        <v>36892</v>
      </c>
      <c r="G609" s="29">
        <v>100</v>
      </c>
    </row>
    <row r="610" spans="1:7" x14ac:dyDescent="0.25">
      <c r="A610" s="31" t="s">
        <v>253</v>
      </c>
      <c r="B610" s="31" t="s">
        <v>252</v>
      </c>
      <c r="C610" s="31" t="s">
        <v>248</v>
      </c>
      <c r="D610" s="32" t="s">
        <v>242</v>
      </c>
      <c r="E610" s="31" t="s">
        <v>241</v>
      </c>
      <c r="F610" s="30">
        <v>36923</v>
      </c>
      <c r="G610" s="29">
        <v>6000</v>
      </c>
    </row>
    <row r="611" spans="1:7" x14ac:dyDescent="0.25">
      <c r="A611" s="31" t="s">
        <v>256</v>
      </c>
      <c r="B611" s="31" t="s">
        <v>252</v>
      </c>
      <c r="C611" s="31" t="s">
        <v>248</v>
      </c>
      <c r="D611" s="32" t="s">
        <v>247</v>
      </c>
      <c r="E611" s="31" t="s">
        <v>246</v>
      </c>
      <c r="F611" s="30">
        <v>36951</v>
      </c>
      <c r="G611" s="29">
        <v>10351</v>
      </c>
    </row>
    <row r="612" spans="1:7" x14ac:dyDescent="0.25">
      <c r="A612" s="31" t="s">
        <v>256</v>
      </c>
      <c r="B612" s="31" t="s">
        <v>244</v>
      </c>
      <c r="C612" s="31" t="s">
        <v>243</v>
      </c>
      <c r="D612" s="32" t="s">
        <v>242</v>
      </c>
      <c r="E612" s="31" t="s">
        <v>241</v>
      </c>
      <c r="F612" s="30">
        <v>36982</v>
      </c>
      <c r="G612" s="29">
        <v>12505</v>
      </c>
    </row>
    <row r="613" spans="1:7" x14ac:dyDescent="0.25">
      <c r="A613" s="31" t="s">
        <v>253</v>
      </c>
      <c r="B613" s="31" t="s">
        <v>252</v>
      </c>
      <c r="C613" s="31" t="s">
        <v>243</v>
      </c>
      <c r="D613" s="32" t="s">
        <v>247</v>
      </c>
      <c r="E613" s="31" t="s">
        <v>241</v>
      </c>
      <c r="F613" s="30">
        <v>37012</v>
      </c>
      <c r="G613" s="29">
        <v>8894</v>
      </c>
    </row>
    <row r="614" spans="1:7" x14ac:dyDescent="0.25">
      <c r="A614" s="31" t="s">
        <v>253</v>
      </c>
      <c r="B614" s="31" t="s">
        <v>244</v>
      </c>
      <c r="C614" s="31" t="s">
        <v>243</v>
      </c>
      <c r="D614" s="32" t="s">
        <v>251</v>
      </c>
      <c r="E614" s="31" t="s">
        <v>241</v>
      </c>
      <c r="F614" s="30">
        <v>37043</v>
      </c>
      <c r="G614" s="29">
        <v>50000</v>
      </c>
    </row>
    <row r="615" spans="1:7" x14ac:dyDescent="0.25">
      <c r="A615" s="31" t="s">
        <v>253</v>
      </c>
      <c r="B615" s="31" t="s">
        <v>250</v>
      </c>
      <c r="C615" s="31" t="s">
        <v>248</v>
      </c>
      <c r="D615" s="32" t="s">
        <v>251</v>
      </c>
      <c r="E615" s="31" t="s">
        <v>241</v>
      </c>
      <c r="F615" s="30">
        <v>37073</v>
      </c>
      <c r="G615" s="29">
        <v>10000</v>
      </c>
    </row>
    <row r="616" spans="1:7" x14ac:dyDescent="0.25">
      <c r="A616" s="31" t="s">
        <v>249</v>
      </c>
      <c r="B616" s="31" t="s">
        <v>252</v>
      </c>
      <c r="C616" s="31" t="s">
        <v>243</v>
      </c>
      <c r="D616" s="32" t="s">
        <v>247</v>
      </c>
      <c r="E616" s="31" t="s">
        <v>246</v>
      </c>
      <c r="F616" s="30">
        <v>37104</v>
      </c>
      <c r="G616" s="29">
        <v>13777</v>
      </c>
    </row>
    <row r="617" spans="1:7" x14ac:dyDescent="0.25">
      <c r="A617" s="31" t="s">
        <v>256</v>
      </c>
      <c r="B617" s="31" t="s">
        <v>254</v>
      </c>
      <c r="C617" s="31" t="s">
        <v>243</v>
      </c>
      <c r="D617" s="32" t="s">
        <v>247</v>
      </c>
      <c r="E617" s="31" t="s">
        <v>246</v>
      </c>
      <c r="F617" s="30">
        <v>37135</v>
      </c>
      <c r="G617" s="29">
        <v>32000</v>
      </c>
    </row>
    <row r="618" spans="1:7" x14ac:dyDescent="0.25">
      <c r="A618" s="31" t="s">
        <v>256</v>
      </c>
      <c r="B618" s="31" t="s">
        <v>252</v>
      </c>
      <c r="C618" s="31" t="s">
        <v>243</v>
      </c>
      <c r="D618" s="32" t="s">
        <v>247</v>
      </c>
      <c r="E618" s="31" t="s">
        <v>241</v>
      </c>
      <c r="F618" s="30">
        <v>37165</v>
      </c>
      <c r="G618" s="29">
        <v>1000</v>
      </c>
    </row>
    <row r="619" spans="1:7" x14ac:dyDescent="0.25">
      <c r="A619" s="31" t="s">
        <v>256</v>
      </c>
      <c r="B619" s="31" t="s">
        <v>254</v>
      </c>
      <c r="C619" s="31" t="s">
        <v>243</v>
      </c>
      <c r="D619" s="32" t="s">
        <v>247</v>
      </c>
      <c r="E619" s="31" t="s">
        <v>241</v>
      </c>
      <c r="F619" s="30">
        <v>37196</v>
      </c>
      <c r="G619" s="29">
        <v>7955</v>
      </c>
    </row>
    <row r="620" spans="1:7" x14ac:dyDescent="0.25">
      <c r="A620" s="31" t="s">
        <v>255</v>
      </c>
      <c r="B620" s="31" t="s">
        <v>254</v>
      </c>
      <c r="C620" s="31" t="s">
        <v>248</v>
      </c>
      <c r="D620" s="32" t="s">
        <v>247</v>
      </c>
      <c r="E620" s="31" t="s">
        <v>241</v>
      </c>
      <c r="F620" s="30">
        <v>37226</v>
      </c>
      <c r="G620" s="29">
        <v>14546</v>
      </c>
    </row>
    <row r="621" spans="1:7" x14ac:dyDescent="0.25">
      <c r="A621" s="31" t="s">
        <v>255</v>
      </c>
      <c r="B621" s="31" t="s">
        <v>244</v>
      </c>
      <c r="C621" s="31" t="s">
        <v>248</v>
      </c>
      <c r="D621" s="32" t="s">
        <v>251</v>
      </c>
      <c r="E621" s="31" t="s">
        <v>246</v>
      </c>
      <c r="F621" s="30">
        <v>36892</v>
      </c>
      <c r="G621" s="29">
        <v>11901</v>
      </c>
    </row>
    <row r="622" spans="1:7" x14ac:dyDescent="0.25">
      <c r="A622" s="31" t="s">
        <v>255</v>
      </c>
      <c r="B622" s="31" t="s">
        <v>244</v>
      </c>
      <c r="C622" s="31" t="s">
        <v>243</v>
      </c>
      <c r="D622" s="32" t="s">
        <v>242</v>
      </c>
      <c r="E622" s="31" t="s">
        <v>241</v>
      </c>
      <c r="F622" s="30">
        <v>36923</v>
      </c>
      <c r="G622" s="29">
        <v>25000</v>
      </c>
    </row>
    <row r="623" spans="1:7" x14ac:dyDescent="0.25">
      <c r="A623" s="31" t="s">
        <v>256</v>
      </c>
      <c r="B623" s="31" t="s">
        <v>252</v>
      </c>
      <c r="C623" s="31" t="s">
        <v>243</v>
      </c>
      <c r="D623" s="32" t="s">
        <v>247</v>
      </c>
      <c r="E623" s="31" t="s">
        <v>241</v>
      </c>
      <c r="F623" s="30">
        <v>36951</v>
      </c>
      <c r="G623" s="29">
        <v>400</v>
      </c>
    </row>
    <row r="624" spans="1:7" x14ac:dyDescent="0.25">
      <c r="A624" s="31" t="s">
        <v>256</v>
      </c>
      <c r="B624" s="31" t="s">
        <v>244</v>
      </c>
      <c r="C624" s="31" t="s">
        <v>243</v>
      </c>
      <c r="D624" s="32" t="s">
        <v>242</v>
      </c>
      <c r="E624" s="31" t="s">
        <v>246</v>
      </c>
      <c r="F624" s="30">
        <v>36982</v>
      </c>
      <c r="G624" s="29">
        <v>8312</v>
      </c>
    </row>
    <row r="625" spans="1:7" x14ac:dyDescent="0.25">
      <c r="A625" s="31" t="s">
        <v>253</v>
      </c>
      <c r="B625" s="31" t="s">
        <v>252</v>
      </c>
      <c r="C625" s="31" t="s">
        <v>243</v>
      </c>
      <c r="D625" s="32" t="s">
        <v>247</v>
      </c>
      <c r="E625" s="31" t="s">
        <v>246</v>
      </c>
      <c r="F625" s="30">
        <v>37012</v>
      </c>
      <c r="G625" s="29">
        <v>1325</v>
      </c>
    </row>
    <row r="626" spans="1:7" x14ac:dyDescent="0.25">
      <c r="A626" s="31" t="s">
        <v>253</v>
      </c>
      <c r="B626" s="31" t="s">
        <v>254</v>
      </c>
      <c r="C626" s="31" t="s">
        <v>248</v>
      </c>
      <c r="D626" s="32" t="s">
        <v>251</v>
      </c>
      <c r="E626" s="31" t="s">
        <v>246</v>
      </c>
      <c r="F626" s="30">
        <v>37043</v>
      </c>
      <c r="G626" s="29">
        <v>7874</v>
      </c>
    </row>
    <row r="627" spans="1:7" x14ac:dyDescent="0.25">
      <c r="A627" s="31" t="s">
        <v>253</v>
      </c>
      <c r="B627" s="31" t="s">
        <v>244</v>
      </c>
      <c r="C627" s="31" t="s">
        <v>248</v>
      </c>
      <c r="D627" s="32" t="s">
        <v>247</v>
      </c>
      <c r="E627" s="31" t="s">
        <v>241</v>
      </c>
      <c r="F627" s="30">
        <v>37073</v>
      </c>
      <c r="G627" s="29">
        <v>17000</v>
      </c>
    </row>
    <row r="628" spans="1:7" x14ac:dyDescent="0.25">
      <c r="A628" s="31" t="s">
        <v>249</v>
      </c>
      <c r="B628" s="31" t="s">
        <v>244</v>
      </c>
      <c r="C628" s="31" t="s">
        <v>243</v>
      </c>
      <c r="D628" s="32" t="s">
        <v>247</v>
      </c>
      <c r="E628" s="31" t="s">
        <v>246</v>
      </c>
      <c r="F628" s="30">
        <v>37104</v>
      </c>
      <c r="G628" s="29">
        <v>4307</v>
      </c>
    </row>
    <row r="629" spans="1:7" x14ac:dyDescent="0.25">
      <c r="A629" s="31" t="s">
        <v>249</v>
      </c>
      <c r="B629" s="31" t="s">
        <v>252</v>
      </c>
      <c r="C629" s="31" t="s">
        <v>243</v>
      </c>
      <c r="D629" s="32" t="s">
        <v>242</v>
      </c>
      <c r="E629" s="31" t="s">
        <v>241</v>
      </c>
      <c r="F629" s="30">
        <v>37135</v>
      </c>
      <c r="G629" s="29">
        <v>3171</v>
      </c>
    </row>
    <row r="630" spans="1:7" x14ac:dyDescent="0.25">
      <c r="A630" s="31" t="s">
        <v>249</v>
      </c>
      <c r="B630" s="31" t="s">
        <v>244</v>
      </c>
      <c r="C630" s="31" t="s">
        <v>248</v>
      </c>
      <c r="D630" s="32" t="s">
        <v>242</v>
      </c>
      <c r="E630" s="31" t="s">
        <v>241</v>
      </c>
      <c r="F630" s="30">
        <v>37165</v>
      </c>
      <c r="G630" s="29">
        <v>4384</v>
      </c>
    </row>
    <row r="631" spans="1:7" x14ac:dyDescent="0.25">
      <c r="A631" s="31" t="s">
        <v>249</v>
      </c>
      <c r="B631" s="31" t="s">
        <v>244</v>
      </c>
      <c r="C631" s="31" t="s">
        <v>243</v>
      </c>
      <c r="D631" s="32" t="s">
        <v>242</v>
      </c>
      <c r="E631" s="31" t="s">
        <v>246</v>
      </c>
      <c r="F631" s="30">
        <v>37196</v>
      </c>
      <c r="G631" s="29">
        <v>9974</v>
      </c>
    </row>
    <row r="632" spans="1:7" x14ac:dyDescent="0.25">
      <c r="A632" s="31" t="s">
        <v>255</v>
      </c>
      <c r="B632" s="31" t="s">
        <v>252</v>
      </c>
      <c r="C632" s="31" t="s">
        <v>243</v>
      </c>
      <c r="D632" s="32" t="s">
        <v>242</v>
      </c>
      <c r="E632" s="31" t="s">
        <v>246</v>
      </c>
      <c r="F632" s="30">
        <v>37226</v>
      </c>
      <c r="G632" s="29">
        <v>14348</v>
      </c>
    </row>
    <row r="633" spans="1:7" x14ac:dyDescent="0.25">
      <c r="A633" s="31" t="s">
        <v>255</v>
      </c>
      <c r="B633" s="31" t="s">
        <v>252</v>
      </c>
      <c r="C633" s="31" t="s">
        <v>248</v>
      </c>
      <c r="D633" s="32" t="s">
        <v>242</v>
      </c>
      <c r="E633" s="31" t="s">
        <v>246</v>
      </c>
      <c r="F633" s="30">
        <v>36892</v>
      </c>
      <c r="G633" s="29">
        <v>12489</v>
      </c>
    </row>
    <row r="634" spans="1:7" x14ac:dyDescent="0.25">
      <c r="A634" s="31" t="s">
        <v>255</v>
      </c>
      <c r="B634" s="31" t="s">
        <v>252</v>
      </c>
      <c r="C634" s="31" t="s">
        <v>248</v>
      </c>
      <c r="D634" s="32" t="s">
        <v>242</v>
      </c>
      <c r="E634" s="31" t="s">
        <v>246</v>
      </c>
      <c r="F634" s="30">
        <v>36923</v>
      </c>
      <c r="G634" s="29">
        <v>9632</v>
      </c>
    </row>
    <row r="635" spans="1:7" x14ac:dyDescent="0.25">
      <c r="A635" s="31" t="s">
        <v>255</v>
      </c>
      <c r="B635" s="31" t="s">
        <v>254</v>
      </c>
      <c r="C635" s="31" t="s">
        <v>243</v>
      </c>
      <c r="D635" s="32" t="s">
        <v>251</v>
      </c>
      <c r="E635" s="31" t="s">
        <v>241</v>
      </c>
      <c r="F635" s="30">
        <v>36951</v>
      </c>
      <c r="G635" s="29">
        <v>250</v>
      </c>
    </row>
    <row r="636" spans="1:7" x14ac:dyDescent="0.25">
      <c r="A636" s="31" t="s">
        <v>253</v>
      </c>
      <c r="B636" s="31" t="s">
        <v>254</v>
      </c>
      <c r="C636" s="31" t="s">
        <v>243</v>
      </c>
      <c r="D636" s="32" t="s">
        <v>251</v>
      </c>
      <c r="E636" s="31" t="s">
        <v>241</v>
      </c>
      <c r="F636" s="30">
        <v>36982</v>
      </c>
      <c r="G636" s="29">
        <v>4623</v>
      </c>
    </row>
    <row r="637" spans="1:7" x14ac:dyDescent="0.25">
      <c r="A637" s="31" t="s">
        <v>253</v>
      </c>
      <c r="B637" s="31" t="s">
        <v>252</v>
      </c>
      <c r="C637" s="31" t="s">
        <v>248</v>
      </c>
      <c r="D637" s="32" t="s">
        <v>247</v>
      </c>
      <c r="E637" s="31" t="s">
        <v>241</v>
      </c>
      <c r="F637" s="30">
        <v>37012</v>
      </c>
      <c r="G637" s="29">
        <v>124</v>
      </c>
    </row>
    <row r="638" spans="1:7" x14ac:dyDescent="0.25">
      <c r="A638" s="31" t="s">
        <v>253</v>
      </c>
      <c r="B638" s="31" t="s">
        <v>250</v>
      </c>
      <c r="C638" s="31" t="s">
        <v>243</v>
      </c>
      <c r="D638" s="32" t="s">
        <v>242</v>
      </c>
      <c r="E638" s="31" t="s">
        <v>241</v>
      </c>
      <c r="F638" s="30">
        <v>37043</v>
      </c>
      <c r="G638" s="29">
        <v>2000</v>
      </c>
    </row>
    <row r="639" spans="1:7" x14ac:dyDescent="0.25">
      <c r="A639" s="31" t="s">
        <v>253</v>
      </c>
      <c r="B639" s="31" t="s">
        <v>252</v>
      </c>
      <c r="C639" s="31" t="s">
        <v>248</v>
      </c>
      <c r="D639" s="32" t="s">
        <v>247</v>
      </c>
      <c r="E639" s="31" t="s">
        <v>241</v>
      </c>
      <c r="F639" s="30">
        <v>37073</v>
      </c>
      <c r="G639" s="29">
        <v>400</v>
      </c>
    </row>
    <row r="640" spans="1:7" x14ac:dyDescent="0.25">
      <c r="A640" s="31" t="s">
        <v>255</v>
      </c>
      <c r="B640" s="31" t="s">
        <v>254</v>
      </c>
      <c r="C640" s="31" t="s">
        <v>248</v>
      </c>
      <c r="D640" s="32" t="s">
        <v>247</v>
      </c>
      <c r="E640" s="31" t="s">
        <v>246</v>
      </c>
      <c r="F640" s="30">
        <v>37104</v>
      </c>
      <c r="G640" s="29">
        <v>13617</v>
      </c>
    </row>
    <row r="641" spans="1:7" x14ac:dyDescent="0.25">
      <c r="A641" s="31" t="s">
        <v>255</v>
      </c>
      <c r="B641" s="31" t="s">
        <v>254</v>
      </c>
      <c r="C641" s="31" t="s">
        <v>248</v>
      </c>
      <c r="D641" s="32" t="s">
        <v>247</v>
      </c>
      <c r="E641" s="31" t="s">
        <v>246</v>
      </c>
      <c r="F641" s="30">
        <v>37135</v>
      </c>
      <c r="G641" s="29">
        <v>12887</v>
      </c>
    </row>
    <row r="642" spans="1:7" x14ac:dyDescent="0.25">
      <c r="A642" s="31" t="s">
        <v>253</v>
      </c>
      <c r="B642" s="31" t="s">
        <v>254</v>
      </c>
      <c r="C642" s="31" t="s">
        <v>248</v>
      </c>
      <c r="D642" s="32" t="s">
        <v>251</v>
      </c>
      <c r="E642" s="31" t="s">
        <v>241</v>
      </c>
      <c r="F642" s="30">
        <v>37165</v>
      </c>
      <c r="G642" s="29">
        <v>5159</v>
      </c>
    </row>
    <row r="643" spans="1:7" x14ac:dyDescent="0.25">
      <c r="A643" s="31" t="s">
        <v>249</v>
      </c>
      <c r="B643" s="31" t="s">
        <v>252</v>
      </c>
      <c r="C643" s="31" t="s">
        <v>243</v>
      </c>
      <c r="D643" s="32" t="s">
        <v>247</v>
      </c>
      <c r="E643" s="31" t="s">
        <v>241</v>
      </c>
      <c r="F643" s="30">
        <v>37196</v>
      </c>
      <c r="G643" s="29">
        <v>100</v>
      </c>
    </row>
    <row r="644" spans="1:7" x14ac:dyDescent="0.25">
      <c r="A644" s="31" t="s">
        <v>245</v>
      </c>
      <c r="B644" s="31" t="s">
        <v>254</v>
      </c>
      <c r="C644" s="31" t="s">
        <v>243</v>
      </c>
      <c r="D644" s="32" t="s">
        <v>251</v>
      </c>
      <c r="E644" s="31" t="s">
        <v>241</v>
      </c>
      <c r="F644" s="30">
        <v>37226</v>
      </c>
      <c r="G644" s="29">
        <v>11134</v>
      </c>
    </row>
    <row r="645" spans="1:7" x14ac:dyDescent="0.25">
      <c r="A645" s="31" t="s">
        <v>249</v>
      </c>
      <c r="B645" s="31" t="s">
        <v>252</v>
      </c>
      <c r="C645" s="31" t="s">
        <v>243</v>
      </c>
      <c r="D645" s="32" t="s">
        <v>247</v>
      </c>
      <c r="E645" s="31" t="s">
        <v>246</v>
      </c>
      <c r="F645" s="30">
        <v>36892</v>
      </c>
      <c r="G645" s="29">
        <v>5879</v>
      </c>
    </row>
    <row r="646" spans="1:7" x14ac:dyDescent="0.25">
      <c r="A646" s="31" t="s">
        <v>257</v>
      </c>
      <c r="B646" s="31" t="s">
        <v>252</v>
      </c>
      <c r="C646" s="31" t="s">
        <v>243</v>
      </c>
      <c r="D646" s="32" t="s">
        <v>247</v>
      </c>
      <c r="E646" s="31" t="s">
        <v>241</v>
      </c>
      <c r="F646" s="30">
        <v>36923</v>
      </c>
      <c r="G646" s="29">
        <v>100</v>
      </c>
    </row>
    <row r="647" spans="1:7" x14ac:dyDescent="0.25">
      <c r="A647" s="31" t="s">
        <v>253</v>
      </c>
      <c r="B647" s="31" t="s">
        <v>254</v>
      </c>
      <c r="C647" s="31" t="s">
        <v>243</v>
      </c>
      <c r="D647" s="32" t="s">
        <v>247</v>
      </c>
      <c r="E647" s="31" t="s">
        <v>246</v>
      </c>
      <c r="F647" s="30">
        <v>36951</v>
      </c>
      <c r="G647" s="29">
        <v>4000</v>
      </c>
    </row>
    <row r="648" spans="1:7" x14ac:dyDescent="0.25">
      <c r="A648" s="31" t="s">
        <v>245</v>
      </c>
      <c r="B648" s="31" t="s">
        <v>254</v>
      </c>
      <c r="C648" s="31" t="s">
        <v>243</v>
      </c>
      <c r="D648" s="32" t="s">
        <v>242</v>
      </c>
      <c r="E648" s="31" t="s">
        <v>241</v>
      </c>
      <c r="F648" s="30">
        <v>36982</v>
      </c>
      <c r="G648" s="29">
        <v>5000</v>
      </c>
    </row>
    <row r="649" spans="1:7" x14ac:dyDescent="0.25">
      <c r="A649" s="31" t="s">
        <v>253</v>
      </c>
      <c r="B649" s="31" t="s">
        <v>244</v>
      </c>
      <c r="C649" s="31" t="s">
        <v>243</v>
      </c>
      <c r="D649" s="32" t="s">
        <v>247</v>
      </c>
      <c r="E649" s="31" t="s">
        <v>241</v>
      </c>
      <c r="F649" s="30">
        <v>37012</v>
      </c>
      <c r="G649" s="29">
        <v>90000</v>
      </c>
    </row>
    <row r="650" spans="1:7" x14ac:dyDescent="0.25">
      <c r="A650" s="31" t="s">
        <v>256</v>
      </c>
      <c r="B650" s="31" t="s">
        <v>254</v>
      </c>
      <c r="C650" s="31" t="s">
        <v>243</v>
      </c>
      <c r="D650" s="32" t="s">
        <v>251</v>
      </c>
      <c r="E650" s="31" t="s">
        <v>241</v>
      </c>
      <c r="F650" s="30">
        <v>37043</v>
      </c>
      <c r="G650" s="29">
        <v>12572</v>
      </c>
    </row>
    <row r="651" spans="1:7" x14ac:dyDescent="0.25">
      <c r="A651" s="31" t="s">
        <v>253</v>
      </c>
      <c r="B651" s="31" t="s">
        <v>244</v>
      </c>
      <c r="C651" s="31" t="s">
        <v>248</v>
      </c>
      <c r="D651" s="32" t="s">
        <v>247</v>
      </c>
      <c r="E651" s="31" t="s">
        <v>241</v>
      </c>
      <c r="F651" s="30">
        <v>37073</v>
      </c>
      <c r="G651" s="29">
        <v>13428</v>
      </c>
    </row>
    <row r="652" spans="1:7" x14ac:dyDescent="0.25">
      <c r="A652" s="31" t="s">
        <v>249</v>
      </c>
      <c r="B652" s="31" t="s">
        <v>252</v>
      </c>
      <c r="C652" s="31" t="s">
        <v>243</v>
      </c>
      <c r="D652" s="32" t="s">
        <v>251</v>
      </c>
      <c r="E652" s="31" t="s">
        <v>246</v>
      </c>
      <c r="F652" s="30">
        <v>37104</v>
      </c>
      <c r="G652" s="29">
        <v>1000</v>
      </c>
    </row>
    <row r="653" spans="1:7" x14ac:dyDescent="0.25">
      <c r="A653" s="31" t="s">
        <v>245</v>
      </c>
      <c r="B653" s="31" t="s">
        <v>244</v>
      </c>
      <c r="C653" s="31" t="s">
        <v>243</v>
      </c>
      <c r="D653" s="32" t="s">
        <v>242</v>
      </c>
      <c r="E653" s="31" t="s">
        <v>241</v>
      </c>
      <c r="F653" s="30">
        <v>37135</v>
      </c>
      <c r="G653" s="29">
        <v>9405</v>
      </c>
    </row>
    <row r="654" spans="1:7" x14ac:dyDescent="0.25">
      <c r="A654" s="31" t="s">
        <v>256</v>
      </c>
      <c r="B654" s="31" t="s">
        <v>250</v>
      </c>
      <c r="C654" s="31" t="s">
        <v>243</v>
      </c>
      <c r="D654" s="32" t="s">
        <v>251</v>
      </c>
      <c r="E654" s="31" t="s">
        <v>241</v>
      </c>
      <c r="F654" s="30">
        <v>37165</v>
      </c>
      <c r="G654" s="29">
        <v>7277</v>
      </c>
    </row>
    <row r="655" spans="1:7" x14ac:dyDescent="0.25">
      <c r="A655" s="31" t="s">
        <v>257</v>
      </c>
      <c r="B655" s="31" t="s">
        <v>252</v>
      </c>
      <c r="C655" s="31" t="s">
        <v>243</v>
      </c>
      <c r="D655" s="32" t="s">
        <v>247</v>
      </c>
      <c r="E655" s="31" t="s">
        <v>241</v>
      </c>
      <c r="F655" s="30">
        <v>37196</v>
      </c>
      <c r="G655" s="29">
        <v>1000</v>
      </c>
    </row>
    <row r="656" spans="1:7" x14ac:dyDescent="0.25">
      <c r="A656" s="31" t="s">
        <v>255</v>
      </c>
      <c r="B656" s="31" t="s">
        <v>252</v>
      </c>
      <c r="C656" s="31" t="s">
        <v>243</v>
      </c>
      <c r="D656" s="32" t="s">
        <v>247</v>
      </c>
      <c r="E656" s="31" t="s">
        <v>241</v>
      </c>
      <c r="F656" s="30">
        <v>37226</v>
      </c>
      <c r="G656" s="29">
        <v>3434</v>
      </c>
    </row>
    <row r="657" spans="1:7" x14ac:dyDescent="0.25">
      <c r="A657" s="31" t="s">
        <v>249</v>
      </c>
      <c r="B657" s="31" t="s">
        <v>252</v>
      </c>
      <c r="C657" s="31" t="s">
        <v>248</v>
      </c>
      <c r="D657" s="32" t="s">
        <v>247</v>
      </c>
      <c r="E657" s="31" t="s">
        <v>246</v>
      </c>
      <c r="F657" s="30">
        <v>36892</v>
      </c>
      <c r="G657" s="29">
        <v>4566</v>
      </c>
    </row>
    <row r="658" spans="1:7" x14ac:dyDescent="0.25">
      <c r="A658" s="31" t="s">
        <v>253</v>
      </c>
      <c r="B658" s="31" t="s">
        <v>252</v>
      </c>
      <c r="C658" s="31" t="s">
        <v>243</v>
      </c>
      <c r="D658" s="32" t="s">
        <v>247</v>
      </c>
      <c r="E658" s="31" t="s">
        <v>241</v>
      </c>
      <c r="F658" s="30">
        <v>36923</v>
      </c>
      <c r="G658" s="29">
        <v>100</v>
      </c>
    </row>
    <row r="659" spans="1:7" x14ac:dyDescent="0.25">
      <c r="A659" s="31" t="s">
        <v>245</v>
      </c>
      <c r="B659" s="31" t="s">
        <v>254</v>
      </c>
      <c r="C659" s="31" t="s">
        <v>243</v>
      </c>
      <c r="D659" s="32" t="s">
        <v>242</v>
      </c>
      <c r="E659" s="31" t="s">
        <v>241</v>
      </c>
      <c r="F659" s="30">
        <v>36951</v>
      </c>
      <c r="G659" s="29">
        <v>5000</v>
      </c>
    </row>
    <row r="660" spans="1:7" x14ac:dyDescent="0.25">
      <c r="A660" s="31" t="s">
        <v>249</v>
      </c>
      <c r="B660" s="31" t="s">
        <v>252</v>
      </c>
      <c r="C660" s="31" t="s">
        <v>248</v>
      </c>
      <c r="D660" s="32" t="s">
        <v>242</v>
      </c>
      <c r="E660" s="31" t="s">
        <v>246</v>
      </c>
      <c r="F660" s="30">
        <v>36982</v>
      </c>
      <c r="G660" s="29">
        <v>3900</v>
      </c>
    </row>
    <row r="661" spans="1:7" x14ac:dyDescent="0.25">
      <c r="A661" s="31" t="s">
        <v>249</v>
      </c>
      <c r="B661" s="31" t="s">
        <v>254</v>
      </c>
      <c r="C661" s="31" t="s">
        <v>248</v>
      </c>
      <c r="D661" s="32" t="s">
        <v>251</v>
      </c>
      <c r="E661" s="31" t="s">
        <v>246</v>
      </c>
      <c r="F661" s="30">
        <v>37012</v>
      </c>
      <c r="G661" s="29">
        <v>13128</v>
      </c>
    </row>
    <row r="662" spans="1:7" x14ac:dyDescent="0.25">
      <c r="A662" s="31" t="s">
        <v>253</v>
      </c>
      <c r="B662" s="31" t="s">
        <v>244</v>
      </c>
      <c r="C662" s="31" t="s">
        <v>248</v>
      </c>
      <c r="D662" s="32" t="s">
        <v>247</v>
      </c>
      <c r="E662" s="31" t="s">
        <v>241</v>
      </c>
      <c r="F662" s="30">
        <v>37043</v>
      </c>
      <c r="G662" s="29">
        <v>8264</v>
      </c>
    </row>
    <row r="663" spans="1:7" x14ac:dyDescent="0.25">
      <c r="A663" s="31" t="s">
        <v>253</v>
      </c>
      <c r="B663" s="31" t="s">
        <v>252</v>
      </c>
      <c r="C663" s="31" t="s">
        <v>248</v>
      </c>
      <c r="D663" s="32" t="s">
        <v>242</v>
      </c>
      <c r="E663" s="31" t="s">
        <v>241</v>
      </c>
      <c r="F663" s="30">
        <v>37073</v>
      </c>
      <c r="G663" s="29">
        <v>6000</v>
      </c>
    </row>
    <row r="664" spans="1:7" x14ac:dyDescent="0.25">
      <c r="A664" s="31" t="s">
        <v>255</v>
      </c>
      <c r="B664" s="31" t="s">
        <v>244</v>
      </c>
      <c r="C664" s="31" t="s">
        <v>248</v>
      </c>
      <c r="D664" s="32" t="s">
        <v>242</v>
      </c>
      <c r="E664" s="31" t="s">
        <v>241</v>
      </c>
      <c r="F664" s="30">
        <v>37104</v>
      </c>
      <c r="G664" s="29">
        <v>6662</v>
      </c>
    </row>
    <row r="665" spans="1:7" x14ac:dyDescent="0.25">
      <c r="A665" s="31" t="s">
        <v>249</v>
      </c>
      <c r="B665" s="31" t="s">
        <v>254</v>
      </c>
      <c r="C665" s="31" t="s">
        <v>248</v>
      </c>
      <c r="D665" s="32" t="s">
        <v>251</v>
      </c>
      <c r="E665" s="31" t="s">
        <v>246</v>
      </c>
      <c r="F665" s="30">
        <v>37135</v>
      </c>
      <c r="G665" s="29">
        <v>9525</v>
      </c>
    </row>
    <row r="666" spans="1:7" x14ac:dyDescent="0.25">
      <c r="A666" s="31" t="s">
        <v>253</v>
      </c>
      <c r="B666" s="31" t="s">
        <v>252</v>
      </c>
      <c r="C666" s="31" t="s">
        <v>248</v>
      </c>
      <c r="D666" s="32" t="s">
        <v>251</v>
      </c>
      <c r="E666" s="31" t="s">
        <v>246</v>
      </c>
      <c r="F666" s="30">
        <v>37165</v>
      </c>
      <c r="G666" s="29">
        <v>13462</v>
      </c>
    </row>
    <row r="667" spans="1:7" x14ac:dyDescent="0.25">
      <c r="A667" s="31" t="s">
        <v>253</v>
      </c>
      <c r="B667" s="31" t="s">
        <v>244</v>
      </c>
      <c r="C667" s="31" t="s">
        <v>243</v>
      </c>
      <c r="D667" s="32" t="s">
        <v>242</v>
      </c>
      <c r="E667" s="31" t="s">
        <v>241</v>
      </c>
      <c r="F667" s="30">
        <v>37196</v>
      </c>
      <c r="G667" s="29">
        <v>12505</v>
      </c>
    </row>
    <row r="668" spans="1:7" x14ac:dyDescent="0.25">
      <c r="A668" s="31" t="s">
        <v>245</v>
      </c>
      <c r="B668" s="31" t="s">
        <v>244</v>
      </c>
      <c r="C668" s="31" t="s">
        <v>243</v>
      </c>
      <c r="D668" s="32" t="s">
        <v>247</v>
      </c>
      <c r="E668" s="31" t="s">
        <v>241</v>
      </c>
      <c r="F668" s="30">
        <v>37226</v>
      </c>
      <c r="G668" s="29">
        <v>15000</v>
      </c>
    </row>
    <row r="669" spans="1:7" x14ac:dyDescent="0.25">
      <c r="A669" s="31" t="s">
        <v>249</v>
      </c>
      <c r="B669" s="31" t="s">
        <v>254</v>
      </c>
      <c r="C669" s="31" t="s">
        <v>243</v>
      </c>
      <c r="D669" s="32" t="s">
        <v>251</v>
      </c>
      <c r="E669" s="31" t="s">
        <v>246</v>
      </c>
      <c r="F669" s="30">
        <v>36892</v>
      </c>
      <c r="G669" s="29">
        <v>15984</v>
      </c>
    </row>
    <row r="670" spans="1:7" x14ac:dyDescent="0.25">
      <c r="A670" s="31" t="s">
        <v>256</v>
      </c>
      <c r="B670" s="31" t="s">
        <v>254</v>
      </c>
      <c r="C670" s="31" t="s">
        <v>243</v>
      </c>
      <c r="D670" s="32" t="s">
        <v>247</v>
      </c>
      <c r="E670" s="31" t="s">
        <v>246</v>
      </c>
      <c r="F670" s="30">
        <v>36923</v>
      </c>
      <c r="G670" s="29">
        <v>10587</v>
      </c>
    </row>
    <row r="671" spans="1:7" x14ac:dyDescent="0.25">
      <c r="A671" s="31" t="s">
        <v>256</v>
      </c>
      <c r="B671" s="31" t="s">
        <v>252</v>
      </c>
      <c r="C671" s="31" t="s">
        <v>248</v>
      </c>
      <c r="D671" s="32" t="s">
        <v>242</v>
      </c>
      <c r="E671" s="31" t="s">
        <v>246</v>
      </c>
      <c r="F671" s="30">
        <v>36951</v>
      </c>
      <c r="G671" s="29">
        <v>1000</v>
      </c>
    </row>
    <row r="672" spans="1:7" x14ac:dyDescent="0.25">
      <c r="A672" s="31" t="s">
        <v>253</v>
      </c>
      <c r="B672" s="31" t="s">
        <v>254</v>
      </c>
      <c r="C672" s="31" t="s">
        <v>243</v>
      </c>
      <c r="D672" s="32" t="s">
        <v>247</v>
      </c>
      <c r="E672" s="31" t="s">
        <v>241</v>
      </c>
      <c r="F672" s="30">
        <v>36982</v>
      </c>
      <c r="G672" s="29">
        <v>3539</v>
      </c>
    </row>
    <row r="673" spans="1:7" x14ac:dyDescent="0.25">
      <c r="A673" s="31" t="s">
        <v>255</v>
      </c>
      <c r="B673" s="31" t="s">
        <v>254</v>
      </c>
      <c r="C673" s="31" t="s">
        <v>248</v>
      </c>
      <c r="D673" s="32" t="s">
        <v>251</v>
      </c>
      <c r="E673" s="31" t="s">
        <v>241</v>
      </c>
      <c r="F673" s="30">
        <v>37012</v>
      </c>
      <c r="G673" s="29">
        <v>10461</v>
      </c>
    </row>
    <row r="674" spans="1:7" x14ac:dyDescent="0.25">
      <c r="A674" s="31" t="s">
        <v>255</v>
      </c>
      <c r="B674" s="31" t="s">
        <v>252</v>
      </c>
      <c r="C674" s="31" t="s">
        <v>243</v>
      </c>
      <c r="D674" s="32" t="s">
        <v>247</v>
      </c>
      <c r="E674" s="31" t="s">
        <v>246</v>
      </c>
      <c r="F674" s="30">
        <v>37043</v>
      </c>
      <c r="G674" s="29">
        <v>5879</v>
      </c>
    </row>
    <row r="675" spans="1:7" x14ac:dyDescent="0.25">
      <c r="A675" s="31" t="s">
        <v>255</v>
      </c>
      <c r="B675" s="31" t="s">
        <v>250</v>
      </c>
      <c r="C675" s="31" t="s">
        <v>243</v>
      </c>
      <c r="D675" s="32" t="s">
        <v>242</v>
      </c>
      <c r="E675" s="31" t="s">
        <v>241</v>
      </c>
      <c r="F675" s="30">
        <v>37073</v>
      </c>
      <c r="G675" s="29">
        <v>2000</v>
      </c>
    </row>
    <row r="676" spans="1:7" x14ac:dyDescent="0.25">
      <c r="A676" s="31" t="s">
        <v>253</v>
      </c>
      <c r="B676" s="31" t="s">
        <v>254</v>
      </c>
      <c r="C676" s="31" t="s">
        <v>243</v>
      </c>
      <c r="D676" s="32" t="s">
        <v>247</v>
      </c>
      <c r="E676" s="31" t="s">
        <v>246</v>
      </c>
      <c r="F676" s="30">
        <v>37104</v>
      </c>
      <c r="G676" s="29">
        <v>4000</v>
      </c>
    </row>
    <row r="677" spans="1:7" x14ac:dyDescent="0.25">
      <c r="A677" s="31" t="s">
        <v>256</v>
      </c>
      <c r="B677" s="31" t="s">
        <v>244</v>
      </c>
      <c r="C677" s="31" t="s">
        <v>243</v>
      </c>
      <c r="D677" s="32" t="s">
        <v>251</v>
      </c>
      <c r="E677" s="31" t="s">
        <v>241</v>
      </c>
      <c r="F677" s="30">
        <v>37135</v>
      </c>
      <c r="G677" s="29">
        <v>7756</v>
      </c>
    </row>
    <row r="678" spans="1:7" x14ac:dyDescent="0.25">
      <c r="A678" s="31" t="s">
        <v>256</v>
      </c>
      <c r="B678" s="31" t="s">
        <v>252</v>
      </c>
      <c r="C678" s="31" t="s">
        <v>248</v>
      </c>
      <c r="D678" s="32" t="s">
        <v>247</v>
      </c>
      <c r="E678" s="31" t="s">
        <v>241</v>
      </c>
      <c r="F678" s="30">
        <v>37165</v>
      </c>
      <c r="G678" s="29">
        <v>6314</v>
      </c>
    </row>
    <row r="679" spans="1:7" x14ac:dyDescent="0.25">
      <c r="A679" s="31" t="s">
        <v>253</v>
      </c>
      <c r="B679" s="31" t="s">
        <v>254</v>
      </c>
      <c r="C679" s="31" t="s">
        <v>248</v>
      </c>
      <c r="D679" s="32" t="s">
        <v>247</v>
      </c>
      <c r="E679" s="31" t="s">
        <v>246</v>
      </c>
      <c r="F679" s="30">
        <v>37196</v>
      </c>
      <c r="G679" s="29">
        <v>9247</v>
      </c>
    </row>
    <row r="680" spans="1:7" x14ac:dyDescent="0.25">
      <c r="A680" s="31" t="s">
        <v>253</v>
      </c>
      <c r="B680" s="31" t="s">
        <v>244</v>
      </c>
      <c r="C680" s="31" t="s">
        <v>248</v>
      </c>
      <c r="D680" s="32" t="s">
        <v>247</v>
      </c>
      <c r="E680" s="31" t="s">
        <v>241</v>
      </c>
      <c r="F680" s="30">
        <v>37226</v>
      </c>
      <c r="G680" s="29">
        <v>5302</v>
      </c>
    </row>
    <row r="681" spans="1:7" x14ac:dyDescent="0.25">
      <c r="A681" s="31" t="s">
        <v>253</v>
      </c>
      <c r="B681" s="31" t="s">
        <v>244</v>
      </c>
      <c r="C681" s="31" t="s">
        <v>243</v>
      </c>
      <c r="D681" s="32" t="s">
        <v>247</v>
      </c>
      <c r="E681" s="31" t="s">
        <v>241</v>
      </c>
      <c r="F681" s="30">
        <v>36892</v>
      </c>
      <c r="G681" s="29">
        <v>14548</v>
      </c>
    </row>
    <row r="682" spans="1:7" x14ac:dyDescent="0.25">
      <c r="A682" s="31" t="s">
        <v>249</v>
      </c>
      <c r="B682" s="31" t="s">
        <v>252</v>
      </c>
      <c r="C682" s="31" t="s">
        <v>243</v>
      </c>
      <c r="D682" s="32" t="s">
        <v>242</v>
      </c>
      <c r="E682" s="31" t="s">
        <v>241</v>
      </c>
      <c r="F682" s="30">
        <v>36923</v>
      </c>
      <c r="G682" s="29">
        <v>3171</v>
      </c>
    </row>
    <row r="683" spans="1:7" x14ac:dyDescent="0.25">
      <c r="A683" s="31" t="s">
        <v>256</v>
      </c>
      <c r="B683" s="31" t="s">
        <v>254</v>
      </c>
      <c r="C683" s="31" t="s">
        <v>243</v>
      </c>
      <c r="D683" s="32" t="s">
        <v>251</v>
      </c>
      <c r="E683" s="31" t="s">
        <v>241</v>
      </c>
      <c r="F683" s="30">
        <v>36951</v>
      </c>
      <c r="G683" s="29">
        <v>25000</v>
      </c>
    </row>
    <row r="684" spans="1:7" x14ac:dyDescent="0.25">
      <c r="A684" s="31" t="s">
        <v>256</v>
      </c>
      <c r="B684" s="31" t="s">
        <v>252</v>
      </c>
      <c r="C684" s="31" t="s">
        <v>248</v>
      </c>
      <c r="D684" s="32" t="s">
        <v>242</v>
      </c>
      <c r="E684" s="31" t="s">
        <v>246</v>
      </c>
      <c r="F684" s="30">
        <v>36982</v>
      </c>
      <c r="G684" s="29">
        <v>5957</v>
      </c>
    </row>
    <row r="685" spans="1:7" x14ac:dyDescent="0.25">
      <c r="A685" s="31" t="s">
        <v>256</v>
      </c>
      <c r="B685" s="31" t="s">
        <v>254</v>
      </c>
      <c r="C685" s="31" t="s">
        <v>243</v>
      </c>
      <c r="D685" s="32" t="s">
        <v>247</v>
      </c>
      <c r="E685" s="31" t="s">
        <v>241</v>
      </c>
      <c r="F685" s="30">
        <v>37012</v>
      </c>
      <c r="G685" s="29">
        <v>4113</v>
      </c>
    </row>
    <row r="686" spans="1:7" x14ac:dyDescent="0.25">
      <c r="A686" s="31" t="s">
        <v>255</v>
      </c>
      <c r="B686" s="31" t="s">
        <v>252</v>
      </c>
      <c r="C686" s="31" t="s">
        <v>248</v>
      </c>
      <c r="D686" s="32" t="s">
        <v>247</v>
      </c>
      <c r="E686" s="31" t="s">
        <v>246</v>
      </c>
      <c r="F686" s="30">
        <v>37043</v>
      </c>
      <c r="G686" s="29">
        <v>9010</v>
      </c>
    </row>
    <row r="687" spans="1:7" x14ac:dyDescent="0.25">
      <c r="A687" s="31" t="s">
        <v>255</v>
      </c>
      <c r="B687" s="31" t="s">
        <v>252</v>
      </c>
      <c r="C687" s="31" t="s">
        <v>243</v>
      </c>
      <c r="D687" s="32" t="s">
        <v>247</v>
      </c>
      <c r="E687" s="31" t="s">
        <v>241</v>
      </c>
      <c r="F687" s="30">
        <v>37073</v>
      </c>
      <c r="G687" s="29">
        <v>240</v>
      </c>
    </row>
    <row r="688" spans="1:7" x14ac:dyDescent="0.25">
      <c r="A688" s="31" t="s">
        <v>255</v>
      </c>
      <c r="B688" s="31" t="s">
        <v>252</v>
      </c>
      <c r="C688" s="31" t="s">
        <v>248</v>
      </c>
      <c r="D688" s="32" t="s">
        <v>247</v>
      </c>
      <c r="E688" s="31" t="s">
        <v>241</v>
      </c>
      <c r="F688" s="30">
        <v>37104</v>
      </c>
      <c r="G688" s="29">
        <v>124</v>
      </c>
    </row>
    <row r="689" spans="1:7" x14ac:dyDescent="0.25">
      <c r="A689" s="31" t="s">
        <v>256</v>
      </c>
      <c r="B689" s="31" t="s">
        <v>254</v>
      </c>
      <c r="C689" s="31" t="s">
        <v>243</v>
      </c>
      <c r="D689" s="32" t="s">
        <v>247</v>
      </c>
      <c r="E689" s="31" t="s">
        <v>241</v>
      </c>
      <c r="F689" s="30">
        <v>37135</v>
      </c>
      <c r="G689" s="29">
        <v>11765</v>
      </c>
    </row>
    <row r="690" spans="1:7" x14ac:dyDescent="0.25">
      <c r="A690" s="31" t="s">
        <v>256</v>
      </c>
      <c r="B690" s="31" t="s">
        <v>244</v>
      </c>
      <c r="C690" s="31" t="s">
        <v>248</v>
      </c>
      <c r="D690" s="32" t="s">
        <v>247</v>
      </c>
      <c r="E690" s="31" t="s">
        <v>246</v>
      </c>
      <c r="F690" s="30">
        <v>37165</v>
      </c>
      <c r="G690" s="29">
        <v>13583</v>
      </c>
    </row>
    <row r="691" spans="1:7" x14ac:dyDescent="0.25">
      <c r="A691" s="31" t="s">
        <v>253</v>
      </c>
      <c r="B691" s="31" t="s">
        <v>244</v>
      </c>
      <c r="C691" s="31" t="s">
        <v>243</v>
      </c>
      <c r="D691" s="32" t="s">
        <v>247</v>
      </c>
      <c r="E691" s="31" t="s">
        <v>246</v>
      </c>
      <c r="F691" s="30">
        <v>37196</v>
      </c>
      <c r="G691" s="29">
        <v>10474</v>
      </c>
    </row>
    <row r="692" spans="1:7" x14ac:dyDescent="0.25">
      <c r="A692" s="31" t="s">
        <v>253</v>
      </c>
      <c r="B692" s="31" t="s">
        <v>244</v>
      </c>
      <c r="C692" s="31" t="s">
        <v>243</v>
      </c>
      <c r="D692" s="32" t="s">
        <v>247</v>
      </c>
      <c r="E692" s="31" t="s">
        <v>241</v>
      </c>
      <c r="F692" s="30">
        <v>37226</v>
      </c>
      <c r="G692" s="29">
        <v>90000</v>
      </c>
    </row>
    <row r="693" spans="1:7" x14ac:dyDescent="0.25">
      <c r="A693" s="31" t="s">
        <v>253</v>
      </c>
      <c r="B693" s="31" t="s">
        <v>244</v>
      </c>
      <c r="C693" s="31" t="s">
        <v>243</v>
      </c>
      <c r="D693" s="32" t="s">
        <v>251</v>
      </c>
      <c r="E693" s="31" t="s">
        <v>241</v>
      </c>
      <c r="F693" s="30">
        <v>36892</v>
      </c>
      <c r="G693" s="29">
        <v>13500</v>
      </c>
    </row>
    <row r="694" spans="1:7" x14ac:dyDescent="0.25">
      <c r="A694" s="31" t="s">
        <v>249</v>
      </c>
      <c r="B694" s="31" t="s">
        <v>244</v>
      </c>
      <c r="C694" s="31" t="s">
        <v>243</v>
      </c>
      <c r="D694" s="32" t="s">
        <v>247</v>
      </c>
      <c r="E694" s="31" t="s">
        <v>246</v>
      </c>
      <c r="F694" s="30">
        <v>36923</v>
      </c>
      <c r="G694" s="29">
        <v>11000</v>
      </c>
    </row>
    <row r="695" spans="1:7" x14ac:dyDescent="0.25">
      <c r="A695" s="31" t="s">
        <v>249</v>
      </c>
      <c r="B695" s="31" t="s">
        <v>252</v>
      </c>
      <c r="C695" s="31" t="s">
        <v>243</v>
      </c>
      <c r="D695" s="32" t="s">
        <v>251</v>
      </c>
      <c r="E695" s="31" t="s">
        <v>246</v>
      </c>
      <c r="F695" s="30">
        <v>36951</v>
      </c>
      <c r="G695" s="29">
        <v>4535</v>
      </c>
    </row>
    <row r="696" spans="1:7" x14ac:dyDescent="0.25">
      <c r="A696" s="31" t="s">
        <v>249</v>
      </c>
      <c r="B696" s="31" t="s">
        <v>252</v>
      </c>
      <c r="C696" s="31" t="s">
        <v>243</v>
      </c>
      <c r="D696" s="32" t="s">
        <v>247</v>
      </c>
      <c r="E696" s="31" t="s">
        <v>241</v>
      </c>
      <c r="F696" s="30">
        <v>36982</v>
      </c>
      <c r="G696" s="29">
        <v>12000</v>
      </c>
    </row>
    <row r="697" spans="1:7" x14ac:dyDescent="0.25">
      <c r="A697" s="31" t="s">
        <v>249</v>
      </c>
      <c r="B697" s="31" t="s">
        <v>244</v>
      </c>
      <c r="C697" s="31" t="s">
        <v>243</v>
      </c>
      <c r="D697" s="32" t="s">
        <v>247</v>
      </c>
      <c r="E697" s="31" t="s">
        <v>246</v>
      </c>
      <c r="F697" s="30">
        <v>37012</v>
      </c>
      <c r="G697" s="29">
        <v>2000</v>
      </c>
    </row>
    <row r="698" spans="1:7" x14ac:dyDescent="0.25">
      <c r="A698" s="31" t="s">
        <v>255</v>
      </c>
      <c r="B698" s="31" t="s">
        <v>244</v>
      </c>
      <c r="C698" s="31" t="s">
        <v>243</v>
      </c>
      <c r="D698" s="32" t="s">
        <v>242</v>
      </c>
      <c r="E698" s="31" t="s">
        <v>246</v>
      </c>
      <c r="F698" s="30">
        <v>37043</v>
      </c>
      <c r="G698" s="29">
        <v>14644</v>
      </c>
    </row>
    <row r="699" spans="1:7" x14ac:dyDescent="0.25">
      <c r="A699" s="31" t="s">
        <v>255</v>
      </c>
      <c r="B699" s="31" t="s">
        <v>252</v>
      </c>
      <c r="C699" s="31" t="s">
        <v>243</v>
      </c>
      <c r="D699" s="32" t="s">
        <v>247</v>
      </c>
      <c r="E699" s="31" t="s">
        <v>246</v>
      </c>
      <c r="F699" s="30">
        <v>37073</v>
      </c>
      <c r="G699" s="29">
        <v>1946</v>
      </c>
    </row>
    <row r="700" spans="1:7" x14ac:dyDescent="0.25">
      <c r="A700" s="31" t="s">
        <v>255</v>
      </c>
      <c r="B700" s="31" t="s">
        <v>244</v>
      </c>
      <c r="C700" s="31" t="s">
        <v>248</v>
      </c>
      <c r="D700" s="32" t="s">
        <v>247</v>
      </c>
      <c r="E700" s="31" t="s">
        <v>241</v>
      </c>
      <c r="F700" s="30">
        <v>37104</v>
      </c>
      <c r="G700" s="29">
        <v>9113</v>
      </c>
    </row>
    <row r="701" spans="1:7" x14ac:dyDescent="0.25">
      <c r="A701" s="31" t="s">
        <v>255</v>
      </c>
      <c r="B701" s="31" t="s">
        <v>252</v>
      </c>
      <c r="C701" s="31" t="s">
        <v>243</v>
      </c>
      <c r="D701" s="32" t="s">
        <v>247</v>
      </c>
      <c r="E701" s="31" t="s">
        <v>241</v>
      </c>
      <c r="F701" s="30">
        <v>37135</v>
      </c>
      <c r="G701" s="29">
        <v>1946</v>
      </c>
    </row>
    <row r="702" spans="1:7" x14ac:dyDescent="0.25">
      <c r="A702" s="31" t="s">
        <v>253</v>
      </c>
      <c r="B702" s="31" t="s">
        <v>252</v>
      </c>
      <c r="C702" s="31" t="s">
        <v>248</v>
      </c>
      <c r="D702" s="32" t="s">
        <v>247</v>
      </c>
      <c r="E702" s="31" t="s">
        <v>241</v>
      </c>
      <c r="F702" s="30">
        <v>37165</v>
      </c>
      <c r="G702" s="29">
        <v>3728</v>
      </c>
    </row>
    <row r="703" spans="1:7" x14ac:dyDescent="0.25">
      <c r="A703" s="31" t="s">
        <v>253</v>
      </c>
      <c r="B703" s="31" t="s">
        <v>252</v>
      </c>
      <c r="C703" s="31" t="s">
        <v>243</v>
      </c>
      <c r="D703" s="32" t="s">
        <v>251</v>
      </c>
      <c r="E703" s="31" t="s">
        <v>241</v>
      </c>
      <c r="F703" s="30">
        <v>37196</v>
      </c>
      <c r="G703" s="29">
        <v>4535</v>
      </c>
    </row>
    <row r="704" spans="1:7" x14ac:dyDescent="0.25">
      <c r="A704" s="31" t="s">
        <v>253</v>
      </c>
      <c r="B704" s="31" t="s">
        <v>254</v>
      </c>
      <c r="C704" s="31" t="s">
        <v>248</v>
      </c>
      <c r="D704" s="32" t="s">
        <v>242</v>
      </c>
      <c r="E704" s="31" t="s">
        <v>246</v>
      </c>
      <c r="F704" s="30">
        <v>37226</v>
      </c>
      <c r="G704" s="29">
        <v>4785</v>
      </c>
    </row>
    <row r="705" spans="1:7" x14ac:dyDescent="0.25">
      <c r="A705" s="31" t="s">
        <v>253</v>
      </c>
      <c r="B705" s="31" t="s">
        <v>252</v>
      </c>
      <c r="C705" s="31" t="s">
        <v>243</v>
      </c>
      <c r="D705" s="32" t="s">
        <v>247</v>
      </c>
      <c r="E705" s="31" t="s">
        <v>241</v>
      </c>
      <c r="F705" s="30">
        <v>37135</v>
      </c>
      <c r="G705" s="29">
        <v>100</v>
      </c>
    </row>
    <row r="706" spans="1:7" x14ac:dyDescent="0.25">
      <c r="A706" s="31" t="s">
        <v>255</v>
      </c>
      <c r="B706" s="31" t="s">
        <v>252</v>
      </c>
      <c r="C706" s="31" t="s">
        <v>243</v>
      </c>
      <c r="D706" s="32" t="s">
        <v>247</v>
      </c>
      <c r="E706" s="31" t="s">
        <v>241</v>
      </c>
      <c r="F706" s="30">
        <v>36892</v>
      </c>
      <c r="G706" s="29">
        <v>1000</v>
      </c>
    </row>
    <row r="707" spans="1:7" x14ac:dyDescent="0.25">
      <c r="A707" s="31" t="s">
        <v>255</v>
      </c>
      <c r="B707" s="31" t="s">
        <v>252</v>
      </c>
      <c r="C707" s="31" t="s">
        <v>243</v>
      </c>
      <c r="D707" s="32" t="s">
        <v>247</v>
      </c>
      <c r="E707" s="31" t="s">
        <v>241</v>
      </c>
      <c r="F707" s="30">
        <v>36923</v>
      </c>
      <c r="G707" s="29">
        <v>11632</v>
      </c>
    </row>
    <row r="708" spans="1:7" x14ac:dyDescent="0.25">
      <c r="A708" s="31" t="s">
        <v>253</v>
      </c>
      <c r="B708" s="31" t="s">
        <v>244</v>
      </c>
      <c r="C708" s="31" t="s">
        <v>248</v>
      </c>
      <c r="D708" s="32" t="s">
        <v>247</v>
      </c>
      <c r="E708" s="31" t="s">
        <v>246</v>
      </c>
      <c r="F708" s="30">
        <v>36951</v>
      </c>
      <c r="G708" s="29">
        <v>6144</v>
      </c>
    </row>
    <row r="709" spans="1:7" x14ac:dyDescent="0.25">
      <c r="A709" s="31" t="s">
        <v>249</v>
      </c>
      <c r="B709" s="31" t="s">
        <v>250</v>
      </c>
      <c r="C709" s="31" t="s">
        <v>243</v>
      </c>
      <c r="D709" s="32" t="s">
        <v>251</v>
      </c>
      <c r="E709" s="31" t="s">
        <v>241</v>
      </c>
      <c r="F709" s="30">
        <v>36982</v>
      </c>
      <c r="G709" s="29">
        <v>7000</v>
      </c>
    </row>
    <row r="710" spans="1:7" x14ac:dyDescent="0.25">
      <c r="A710" s="31" t="s">
        <v>249</v>
      </c>
      <c r="B710" s="31" t="s">
        <v>254</v>
      </c>
      <c r="C710" s="31" t="s">
        <v>243</v>
      </c>
      <c r="D710" s="32" t="s">
        <v>242</v>
      </c>
      <c r="E710" s="31" t="s">
        <v>241</v>
      </c>
      <c r="F710" s="30">
        <v>37012</v>
      </c>
      <c r="G710" s="29">
        <v>4257</v>
      </c>
    </row>
    <row r="711" spans="1:7" x14ac:dyDescent="0.25">
      <c r="A711" s="31" t="s">
        <v>253</v>
      </c>
      <c r="B711" s="31" t="s">
        <v>252</v>
      </c>
      <c r="C711" s="31" t="s">
        <v>248</v>
      </c>
      <c r="D711" s="32" t="s">
        <v>247</v>
      </c>
      <c r="E711" s="31" t="s">
        <v>241</v>
      </c>
      <c r="F711" s="30">
        <v>37043</v>
      </c>
      <c r="G711" s="29">
        <v>400</v>
      </c>
    </row>
    <row r="712" spans="1:7" x14ac:dyDescent="0.25">
      <c r="A712" s="31" t="s">
        <v>249</v>
      </c>
      <c r="B712" s="31" t="s">
        <v>252</v>
      </c>
      <c r="C712" s="31" t="s">
        <v>243</v>
      </c>
      <c r="D712" s="32" t="s">
        <v>242</v>
      </c>
      <c r="E712" s="31" t="s">
        <v>246</v>
      </c>
      <c r="F712" s="30">
        <v>37073</v>
      </c>
      <c r="G712" s="29">
        <v>12673</v>
      </c>
    </row>
    <row r="713" spans="1:7" x14ac:dyDescent="0.25">
      <c r="A713" s="31" t="s">
        <v>249</v>
      </c>
      <c r="B713" s="31" t="s">
        <v>252</v>
      </c>
      <c r="C713" s="31" t="s">
        <v>248</v>
      </c>
      <c r="D713" s="32" t="s">
        <v>251</v>
      </c>
      <c r="E713" s="31" t="s">
        <v>241</v>
      </c>
      <c r="F713" s="30">
        <v>37104</v>
      </c>
      <c r="G713" s="29">
        <v>4000</v>
      </c>
    </row>
    <row r="714" spans="1:7" x14ac:dyDescent="0.25">
      <c r="A714" s="31" t="s">
        <v>249</v>
      </c>
      <c r="B714" s="31" t="s">
        <v>252</v>
      </c>
      <c r="C714" s="31" t="s">
        <v>243</v>
      </c>
      <c r="D714" s="32" t="s">
        <v>251</v>
      </c>
      <c r="E714" s="31" t="s">
        <v>241</v>
      </c>
      <c r="F714" s="30">
        <v>37012</v>
      </c>
      <c r="G714" s="29">
        <v>5000</v>
      </c>
    </row>
    <row r="715" spans="1:7" x14ac:dyDescent="0.25">
      <c r="A715" s="31" t="s">
        <v>249</v>
      </c>
      <c r="B715" s="31" t="s">
        <v>252</v>
      </c>
      <c r="C715" s="31" t="s">
        <v>243</v>
      </c>
      <c r="D715" s="32" t="s">
        <v>251</v>
      </c>
      <c r="E715" s="31" t="s">
        <v>241</v>
      </c>
      <c r="F715" s="30">
        <v>37012</v>
      </c>
      <c r="G715" s="29">
        <v>5000</v>
      </c>
    </row>
    <row r="716" spans="1:7" x14ac:dyDescent="0.25">
      <c r="A716" s="31" t="s">
        <v>249</v>
      </c>
      <c r="B716" s="31" t="s">
        <v>252</v>
      </c>
      <c r="C716" s="31" t="s">
        <v>243</v>
      </c>
      <c r="D716" s="32" t="s">
        <v>251</v>
      </c>
      <c r="E716" s="31" t="s">
        <v>241</v>
      </c>
      <c r="F716" s="30">
        <v>37012</v>
      </c>
      <c r="G716" s="29">
        <v>5000</v>
      </c>
    </row>
    <row r="717" spans="1:7" x14ac:dyDescent="0.25">
      <c r="A717" s="31" t="s">
        <v>249</v>
      </c>
      <c r="B717" s="31" t="s">
        <v>252</v>
      </c>
      <c r="C717" s="31" t="s">
        <v>243</v>
      </c>
      <c r="D717" s="32" t="s">
        <v>251</v>
      </c>
      <c r="E717" s="31" t="s">
        <v>241</v>
      </c>
      <c r="F717" s="30">
        <v>37012</v>
      </c>
      <c r="G717" s="29">
        <v>5000</v>
      </c>
    </row>
    <row r="718" spans="1:7" x14ac:dyDescent="0.25">
      <c r="A718" s="31" t="s">
        <v>249</v>
      </c>
      <c r="B718" s="31" t="s">
        <v>252</v>
      </c>
      <c r="C718" s="31" t="s">
        <v>243</v>
      </c>
      <c r="D718" s="32" t="s">
        <v>251</v>
      </c>
      <c r="E718" s="31" t="s">
        <v>241</v>
      </c>
      <c r="F718" s="30">
        <v>37012</v>
      </c>
      <c r="G718" s="29">
        <v>5000</v>
      </c>
    </row>
    <row r="719" spans="1:7" x14ac:dyDescent="0.25">
      <c r="A719" s="31" t="s">
        <v>249</v>
      </c>
      <c r="B719" s="31" t="s">
        <v>252</v>
      </c>
      <c r="C719" s="31" t="s">
        <v>243</v>
      </c>
      <c r="D719" s="32" t="s">
        <v>251</v>
      </c>
      <c r="E719" s="31" t="s">
        <v>241</v>
      </c>
      <c r="F719" s="30">
        <v>37012</v>
      </c>
      <c r="G719" s="29">
        <v>5000</v>
      </c>
    </row>
    <row r="720" spans="1:7" x14ac:dyDescent="0.25">
      <c r="A720" s="31" t="s">
        <v>249</v>
      </c>
      <c r="B720" s="31" t="s">
        <v>252</v>
      </c>
      <c r="C720" s="31" t="s">
        <v>243</v>
      </c>
      <c r="D720" s="32" t="s">
        <v>251</v>
      </c>
      <c r="E720" s="31" t="s">
        <v>241</v>
      </c>
      <c r="F720" s="30">
        <v>37012</v>
      </c>
      <c r="G720" s="29">
        <v>5000</v>
      </c>
    </row>
    <row r="721" spans="1:7" x14ac:dyDescent="0.25">
      <c r="A721" s="31" t="s">
        <v>249</v>
      </c>
      <c r="B721" s="31" t="s">
        <v>252</v>
      </c>
      <c r="C721" s="31" t="s">
        <v>243</v>
      </c>
      <c r="D721" s="32" t="s">
        <v>251</v>
      </c>
      <c r="E721" s="31" t="s">
        <v>241</v>
      </c>
      <c r="F721" s="30">
        <v>37012</v>
      </c>
      <c r="G721" s="29">
        <v>5000</v>
      </c>
    </row>
    <row r="722" spans="1:7" x14ac:dyDescent="0.25">
      <c r="A722" s="31" t="s">
        <v>249</v>
      </c>
      <c r="B722" s="31" t="s">
        <v>252</v>
      </c>
      <c r="C722" s="31" t="s">
        <v>243</v>
      </c>
      <c r="D722" s="32" t="s">
        <v>251</v>
      </c>
      <c r="E722" s="31" t="s">
        <v>241</v>
      </c>
      <c r="F722" s="30">
        <v>37012</v>
      </c>
      <c r="G722" s="29">
        <v>5000</v>
      </c>
    </row>
    <row r="723" spans="1:7" x14ac:dyDescent="0.25">
      <c r="A723" s="31" t="s">
        <v>249</v>
      </c>
      <c r="B723" s="31" t="s">
        <v>252</v>
      </c>
      <c r="C723" s="31" t="s">
        <v>243</v>
      </c>
      <c r="D723" s="32" t="s">
        <v>251</v>
      </c>
      <c r="E723" s="31" t="s">
        <v>241</v>
      </c>
      <c r="F723" s="30">
        <v>37012</v>
      </c>
      <c r="G723" s="29">
        <v>5000</v>
      </c>
    </row>
    <row r="724" spans="1:7" x14ac:dyDescent="0.25">
      <c r="A724" s="31" t="s">
        <v>249</v>
      </c>
      <c r="B724" s="31" t="s">
        <v>252</v>
      </c>
      <c r="C724" s="31" t="s">
        <v>243</v>
      </c>
      <c r="D724" s="32" t="s">
        <v>251</v>
      </c>
      <c r="E724" s="31" t="s">
        <v>241</v>
      </c>
      <c r="F724" s="30">
        <v>37012</v>
      </c>
      <c r="G724" s="29">
        <v>5000</v>
      </c>
    </row>
    <row r="725" spans="1:7" x14ac:dyDescent="0.25">
      <c r="A725" s="31" t="s">
        <v>249</v>
      </c>
      <c r="B725" s="31" t="s">
        <v>252</v>
      </c>
      <c r="C725" s="31" t="s">
        <v>243</v>
      </c>
      <c r="D725" s="32" t="s">
        <v>251</v>
      </c>
      <c r="E725" s="31" t="s">
        <v>241</v>
      </c>
      <c r="F725" s="30">
        <v>37012</v>
      </c>
      <c r="G725" s="29">
        <v>5000</v>
      </c>
    </row>
    <row r="726" spans="1:7" x14ac:dyDescent="0.25">
      <c r="A726" s="31" t="s">
        <v>249</v>
      </c>
      <c r="B726" s="31" t="s">
        <v>252</v>
      </c>
      <c r="C726" s="31" t="s">
        <v>243</v>
      </c>
      <c r="D726" s="32" t="s">
        <v>251</v>
      </c>
      <c r="E726" s="31" t="s">
        <v>241</v>
      </c>
      <c r="F726" s="30">
        <v>37012</v>
      </c>
      <c r="G726" s="29">
        <v>5000</v>
      </c>
    </row>
    <row r="727" spans="1:7" x14ac:dyDescent="0.25">
      <c r="A727" s="31" t="s">
        <v>249</v>
      </c>
      <c r="B727" s="31" t="s">
        <v>252</v>
      </c>
      <c r="C727" s="31" t="s">
        <v>243</v>
      </c>
      <c r="D727" s="32" t="s">
        <v>251</v>
      </c>
      <c r="E727" s="31" t="s">
        <v>241</v>
      </c>
      <c r="F727" s="30">
        <v>37012</v>
      </c>
      <c r="G727" s="29">
        <v>5000</v>
      </c>
    </row>
    <row r="728" spans="1:7" x14ac:dyDescent="0.25">
      <c r="A728" s="31" t="s">
        <v>249</v>
      </c>
      <c r="B728" s="31" t="s">
        <v>252</v>
      </c>
      <c r="C728" s="31" t="s">
        <v>243</v>
      </c>
      <c r="D728" s="32" t="s">
        <v>251</v>
      </c>
      <c r="E728" s="31" t="s">
        <v>241</v>
      </c>
      <c r="F728" s="30">
        <v>37012</v>
      </c>
      <c r="G728" s="29">
        <v>5000</v>
      </c>
    </row>
    <row r="729" spans="1:7" x14ac:dyDescent="0.25">
      <c r="A729" s="31" t="s">
        <v>245</v>
      </c>
      <c r="B729" s="31" t="s">
        <v>250</v>
      </c>
      <c r="C729" s="31" t="s">
        <v>243</v>
      </c>
      <c r="D729" s="32" t="s">
        <v>247</v>
      </c>
      <c r="E729" s="31" t="s">
        <v>241</v>
      </c>
      <c r="F729" s="30">
        <v>36892</v>
      </c>
      <c r="G729" s="29">
        <v>5000</v>
      </c>
    </row>
    <row r="730" spans="1:7" x14ac:dyDescent="0.25">
      <c r="A730" s="31" t="s">
        <v>245</v>
      </c>
      <c r="B730" s="31" t="s">
        <v>250</v>
      </c>
      <c r="C730" s="31" t="s">
        <v>243</v>
      </c>
      <c r="D730" s="32" t="s">
        <v>247</v>
      </c>
      <c r="E730" s="31" t="s">
        <v>241</v>
      </c>
      <c r="F730" s="30">
        <v>36892</v>
      </c>
      <c r="G730" s="29">
        <v>5000</v>
      </c>
    </row>
    <row r="731" spans="1:7" x14ac:dyDescent="0.25">
      <c r="A731" s="31" t="s">
        <v>245</v>
      </c>
      <c r="B731" s="31" t="s">
        <v>250</v>
      </c>
      <c r="C731" s="31" t="s">
        <v>243</v>
      </c>
      <c r="D731" s="32" t="s">
        <v>247</v>
      </c>
      <c r="E731" s="31" t="s">
        <v>241</v>
      </c>
      <c r="F731" s="30">
        <v>36892</v>
      </c>
      <c r="G731" s="29">
        <v>5000</v>
      </c>
    </row>
    <row r="732" spans="1:7" x14ac:dyDescent="0.25">
      <c r="A732" s="31" t="s">
        <v>245</v>
      </c>
      <c r="B732" s="31" t="s">
        <v>250</v>
      </c>
      <c r="C732" s="31" t="s">
        <v>243</v>
      </c>
      <c r="D732" s="32" t="s">
        <v>247</v>
      </c>
      <c r="E732" s="31" t="s">
        <v>241</v>
      </c>
      <c r="F732" s="30">
        <v>36892</v>
      </c>
      <c r="G732" s="29">
        <v>5000</v>
      </c>
    </row>
    <row r="733" spans="1:7" x14ac:dyDescent="0.25">
      <c r="A733" s="31" t="s">
        <v>245</v>
      </c>
      <c r="B733" s="31" t="s">
        <v>250</v>
      </c>
      <c r="C733" s="31" t="s">
        <v>243</v>
      </c>
      <c r="D733" s="32" t="s">
        <v>247</v>
      </c>
      <c r="E733" s="31" t="s">
        <v>241</v>
      </c>
      <c r="F733" s="30">
        <v>36892</v>
      </c>
      <c r="G733" s="29">
        <v>5000</v>
      </c>
    </row>
    <row r="734" spans="1:7" x14ac:dyDescent="0.25">
      <c r="A734" s="31" t="s">
        <v>245</v>
      </c>
      <c r="B734" s="31" t="s">
        <v>250</v>
      </c>
      <c r="C734" s="31" t="s">
        <v>243</v>
      </c>
      <c r="D734" s="32" t="s">
        <v>247</v>
      </c>
      <c r="E734" s="31" t="s">
        <v>241</v>
      </c>
      <c r="F734" s="30">
        <v>36892</v>
      </c>
      <c r="G734" s="29">
        <v>5000</v>
      </c>
    </row>
    <row r="735" spans="1:7" x14ac:dyDescent="0.25">
      <c r="A735" s="31" t="s">
        <v>245</v>
      </c>
      <c r="B735" s="31" t="s">
        <v>250</v>
      </c>
      <c r="C735" s="31" t="s">
        <v>243</v>
      </c>
      <c r="D735" s="32" t="s">
        <v>247</v>
      </c>
      <c r="E735" s="31" t="s">
        <v>241</v>
      </c>
      <c r="F735" s="30">
        <v>36892</v>
      </c>
      <c r="G735" s="29">
        <v>5000</v>
      </c>
    </row>
    <row r="736" spans="1:7" x14ac:dyDescent="0.25">
      <c r="A736" s="31" t="s">
        <v>245</v>
      </c>
      <c r="B736" s="31" t="s">
        <v>250</v>
      </c>
      <c r="C736" s="31" t="s">
        <v>243</v>
      </c>
      <c r="D736" s="32" t="s">
        <v>247</v>
      </c>
      <c r="E736" s="31" t="s">
        <v>241</v>
      </c>
      <c r="F736" s="30">
        <v>36892</v>
      </c>
      <c r="G736" s="29">
        <v>5000</v>
      </c>
    </row>
    <row r="737" spans="1:7" x14ac:dyDescent="0.25">
      <c r="A737" s="31" t="s">
        <v>249</v>
      </c>
      <c r="B737" s="31" t="s">
        <v>244</v>
      </c>
      <c r="C737" s="31" t="s">
        <v>248</v>
      </c>
      <c r="D737" s="32" t="s">
        <v>247</v>
      </c>
      <c r="E737" s="31" t="s">
        <v>246</v>
      </c>
      <c r="F737" s="30">
        <v>36923</v>
      </c>
      <c r="G737" s="29">
        <v>14571</v>
      </c>
    </row>
    <row r="738" spans="1:7" x14ac:dyDescent="0.25">
      <c r="A738" s="31" t="s">
        <v>249</v>
      </c>
      <c r="B738" s="31" t="s">
        <v>244</v>
      </c>
      <c r="C738" s="31" t="s">
        <v>248</v>
      </c>
      <c r="D738" s="32" t="s">
        <v>247</v>
      </c>
      <c r="E738" s="31" t="s">
        <v>246</v>
      </c>
      <c r="F738" s="30">
        <v>36923</v>
      </c>
      <c r="G738" s="29">
        <v>14571</v>
      </c>
    </row>
    <row r="739" spans="1:7" x14ac:dyDescent="0.25">
      <c r="A739" s="31" t="s">
        <v>249</v>
      </c>
      <c r="B739" s="31" t="s">
        <v>244</v>
      </c>
      <c r="C739" s="31" t="s">
        <v>248</v>
      </c>
      <c r="D739" s="32" t="s">
        <v>247</v>
      </c>
      <c r="E739" s="31" t="s">
        <v>246</v>
      </c>
      <c r="F739" s="30">
        <v>36923</v>
      </c>
      <c r="G739" s="29">
        <v>14571</v>
      </c>
    </row>
    <row r="740" spans="1:7" x14ac:dyDescent="0.25">
      <c r="A740" s="31" t="s">
        <v>249</v>
      </c>
      <c r="B740" s="31" t="s">
        <v>244</v>
      </c>
      <c r="C740" s="31" t="s">
        <v>248</v>
      </c>
      <c r="D740" s="32" t="s">
        <v>247</v>
      </c>
      <c r="E740" s="31" t="s">
        <v>246</v>
      </c>
      <c r="F740" s="30">
        <v>36923</v>
      </c>
      <c r="G740" s="29">
        <v>14571</v>
      </c>
    </row>
    <row r="741" spans="1:7" x14ac:dyDescent="0.25">
      <c r="A741" s="31" t="s">
        <v>249</v>
      </c>
      <c r="B741" s="31" t="s">
        <v>244</v>
      </c>
      <c r="C741" s="31" t="s">
        <v>248</v>
      </c>
      <c r="D741" s="32" t="s">
        <v>247</v>
      </c>
      <c r="E741" s="31" t="s">
        <v>246</v>
      </c>
      <c r="F741" s="30">
        <v>36923</v>
      </c>
      <c r="G741" s="29">
        <v>14571</v>
      </c>
    </row>
    <row r="742" spans="1:7" x14ac:dyDescent="0.25">
      <c r="A742" s="31" t="s">
        <v>249</v>
      </c>
      <c r="B742" s="31" t="s">
        <v>244</v>
      </c>
      <c r="C742" s="31" t="s">
        <v>248</v>
      </c>
      <c r="D742" s="32" t="s">
        <v>247</v>
      </c>
      <c r="E742" s="31" t="s">
        <v>246</v>
      </c>
      <c r="F742" s="30">
        <v>36923</v>
      </c>
      <c r="G742" s="29">
        <v>14571</v>
      </c>
    </row>
    <row r="743" spans="1:7" x14ac:dyDescent="0.25">
      <c r="A743" s="31" t="s">
        <v>249</v>
      </c>
      <c r="B743" s="31" t="s">
        <v>244</v>
      </c>
      <c r="C743" s="31" t="s">
        <v>248</v>
      </c>
      <c r="D743" s="32" t="s">
        <v>247</v>
      </c>
      <c r="E743" s="31" t="s">
        <v>246</v>
      </c>
      <c r="F743" s="30">
        <v>36923</v>
      </c>
      <c r="G743" s="29">
        <v>14571</v>
      </c>
    </row>
    <row r="744" spans="1:7" x14ac:dyDescent="0.25">
      <c r="A744" s="31" t="s">
        <v>249</v>
      </c>
      <c r="B744" s="31" t="s">
        <v>244</v>
      </c>
      <c r="C744" s="31" t="s">
        <v>248</v>
      </c>
      <c r="D744" s="32" t="s">
        <v>247</v>
      </c>
      <c r="E744" s="31" t="s">
        <v>246</v>
      </c>
      <c r="F744" s="30">
        <v>36923</v>
      </c>
      <c r="G744" s="29">
        <v>14571</v>
      </c>
    </row>
    <row r="745" spans="1:7" x14ac:dyDescent="0.25">
      <c r="A745" s="31" t="s">
        <v>249</v>
      </c>
      <c r="B745" s="31" t="s">
        <v>244</v>
      </c>
      <c r="C745" s="31" t="s">
        <v>248</v>
      </c>
      <c r="D745" s="32" t="s">
        <v>247</v>
      </c>
      <c r="E745" s="31" t="s">
        <v>246</v>
      </c>
      <c r="F745" s="30">
        <v>36923</v>
      </c>
      <c r="G745" s="29">
        <v>14571</v>
      </c>
    </row>
    <row r="746" spans="1:7" x14ac:dyDescent="0.25">
      <c r="A746" s="31" t="s">
        <v>249</v>
      </c>
      <c r="B746" s="31" t="s">
        <v>244</v>
      </c>
      <c r="C746" s="31" t="s">
        <v>248</v>
      </c>
      <c r="D746" s="32" t="s">
        <v>247</v>
      </c>
      <c r="E746" s="31" t="s">
        <v>246</v>
      </c>
      <c r="F746" s="30">
        <v>36923</v>
      </c>
      <c r="G746" s="29">
        <v>14571</v>
      </c>
    </row>
    <row r="747" spans="1:7" x14ac:dyDescent="0.25">
      <c r="A747" s="31" t="s">
        <v>249</v>
      </c>
      <c r="B747" s="31" t="s">
        <v>244</v>
      </c>
      <c r="C747" s="31" t="s">
        <v>248</v>
      </c>
      <c r="D747" s="32" t="s">
        <v>247</v>
      </c>
      <c r="E747" s="31" t="s">
        <v>246</v>
      </c>
      <c r="F747" s="30">
        <v>36923</v>
      </c>
      <c r="G747" s="29">
        <v>14571</v>
      </c>
    </row>
    <row r="748" spans="1:7" x14ac:dyDescent="0.25">
      <c r="A748" s="31" t="s">
        <v>249</v>
      </c>
      <c r="B748" s="31" t="s">
        <v>244</v>
      </c>
      <c r="C748" s="31" t="s">
        <v>248</v>
      </c>
      <c r="D748" s="32" t="s">
        <v>247</v>
      </c>
      <c r="E748" s="31" t="s">
        <v>246</v>
      </c>
      <c r="F748" s="30">
        <v>36923</v>
      </c>
      <c r="G748" s="29">
        <v>14571</v>
      </c>
    </row>
    <row r="749" spans="1:7" x14ac:dyDescent="0.25">
      <c r="A749" s="31" t="s">
        <v>245</v>
      </c>
      <c r="B749" s="31" t="s">
        <v>244</v>
      </c>
      <c r="C749" s="31" t="s">
        <v>243</v>
      </c>
      <c r="D749" s="32" t="s">
        <v>242</v>
      </c>
      <c r="E749" s="31" t="s">
        <v>241</v>
      </c>
      <c r="F749" s="30">
        <v>37165</v>
      </c>
      <c r="G749" s="29">
        <v>12000</v>
      </c>
    </row>
    <row r="750" spans="1:7" x14ac:dyDescent="0.25">
      <c r="A750" s="31" t="s">
        <v>245</v>
      </c>
      <c r="B750" s="31" t="s">
        <v>244</v>
      </c>
      <c r="C750" s="31" t="s">
        <v>243</v>
      </c>
      <c r="D750" s="32" t="s">
        <v>242</v>
      </c>
      <c r="E750" s="31" t="s">
        <v>241</v>
      </c>
      <c r="F750" s="30">
        <v>37165</v>
      </c>
      <c r="G750" s="29">
        <v>12000</v>
      </c>
    </row>
  </sheetData>
  <mergeCells count="1">
    <mergeCell ref="L15:P15"/>
  </mergeCells>
  <dataValidations count="1">
    <dataValidation type="list" allowBlank="1" showInputMessage="1" showErrorMessage="1" sqref="J15">
      <formula1>$K$9:$L$9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zoomScale="160" zoomScaleNormal="160" workbookViewId="0">
      <selection activeCell="D4" sqref="D4"/>
    </sheetView>
  </sheetViews>
  <sheetFormatPr defaultRowHeight="15" x14ac:dyDescent="0.25"/>
  <sheetData>
    <row r="2" spans="2:10" x14ac:dyDescent="0.25">
      <c r="B2" s="13">
        <v>72</v>
      </c>
    </row>
    <row r="3" spans="2:10" x14ac:dyDescent="0.25"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</row>
    <row r="4" spans="2:10" x14ac:dyDescent="0.25">
      <c r="C4">
        <v>100</v>
      </c>
      <c r="D4">
        <f t="shared" ref="D4:D12" si="0">C4+B$2</f>
        <v>172</v>
      </c>
      <c r="E4" s="12">
        <f t="shared" ref="E4:J12" si="1">$C4+$B$2+E$3</f>
        <v>173</v>
      </c>
      <c r="F4" s="12">
        <f t="shared" si="1"/>
        <v>174</v>
      </c>
      <c r="G4" s="12">
        <f t="shared" si="1"/>
        <v>175</v>
      </c>
      <c r="H4" s="12">
        <f t="shared" si="1"/>
        <v>176</v>
      </c>
      <c r="I4" s="12">
        <f t="shared" si="1"/>
        <v>177</v>
      </c>
      <c r="J4" s="12">
        <f t="shared" si="1"/>
        <v>178</v>
      </c>
    </row>
    <row r="5" spans="2:10" x14ac:dyDescent="0.25">
      <c r="C5">
        <v>200</v>
      </c>
      <c r="D5">
        <f t="shared" si="0"/>
        <v>272</v>
      </c>
      <c r="E5" s="12">
        <f t="shared" si="1"/>
        <v>273</v>
      </c>
      <c r="F5" s="12">
        <f t="shared" si="1"/>
        <v>274</v>
      </c>
      <c r="G5" s="12">
        <f t="shared" si="1"/>
        <v>275</v>
      </c>
      <c r="H5" s="12">
        <f t="shared" si="1"/>
        <v>276</v>
      </c>
      <c r="I5" s="12">
        <f t="shared" si="1"/>
        <v>277</v>
      </c>
      <c r="J5" s="12">
        <f t="shared" si="1"/>
        <v>278</v>
      </c>
    </row>
    <row r="6" spans="2:10" x14ac:dyDescent="0.25">
      <c r="C6">
        <v>300</v>
      </c>
      <c r="D6">
        <f t="shared" si="0"/>
        <v>372</v>
      </c>
      <c r="E6" s="12">
        <f t="shared" si="1"/>
        <v>373</v>
      </c>
      <c r="F6" s="12">
        <f t="shared" si="1"/>
        <v>374</v>
      </c>
      <c r="G6" s="12">
        <f t="shared" si="1"/>
        <v>375</v>
      </c>
      <c r="H6" s="12">
        <f t="shared" si="1"/>
        <v>376</v>
      </c>
      <c r="I6" s="12">
        <f t="shared" si="1"/>
        <v>377</v>
      </c>
      <c r="J6" s="12">
        <f t="shared" si="1"/>
        <v>378</v>
      </c>
    </row>
    <row r="7" spans="2:10" x14ac:dyDescent="0.25">
      <c r="C7">
        <v>400</v>
      </c>
      <c r="D7">
        <f t="shared" si="0"/>
        <v>472</v>
      </c>
      <c r="E7" s="12">
        <f t="shared" si="1"/>
        <v>473</v>
      </c>
      <c r="F7" s="12">
        <f t="shared" si="1"/>
        <v>474</v>
      </c>
      <c r="G7" s="12">
        <f t="shared" si="1"/>
        <v>475</v>
      </c>
      <c r="H7" s="12">
        <f t="shared" si="1"/>
        <v>476</v>
      </c>
      <c r="I7" s="12">
        <f t="shared" si="1"/>
        <v>477</v>
      </c>
      <c r="J7" s="12">
        <f t="shared" si="1"/>
        <v>478</v>
      </c>
    </row>
    <row r="8" spans="2:10" x14ac:dyDescent="0.25">
      <c r="C8">
        <v>500</v>
      </c>
      <c r="D8">
        <f t="shared" si="0"/>
        <v>572</v>
      </c>
      <c r="E8" s="12">
        <f t="shared" si="1"/>
        <v>573</v>
      </c>
      <c r="F8" s="12">
        <f t="shared" si="1"/>
        <v>574</v>
      </c>
      <c r="G8" s="12">
        <f t="shared" si="1"/>
        <v>575</v>
      </c>
      <c r="H8" s="12">
        <f t="shared" si="1"/>
        <v>576</v>
      </c>
      <c r="I8" s="12">
        <f t="shared" si="1"/>
        <v>577</v>
      </c>
      <c r="J8" s="12">
        <f t="shared" si="1"/>
        <v>578</v>
      </c>
    </row>
    <row r="9" spans="2:10" x14ac:dyDescent="0.25">
      <c r="C9">
        <v>600</v>
      </c>
      <c r="D9">
        <f t="shared" si="0"/>
        <v>672</v>
      </c>
      <c r="E9" s="12">
        <f t="shared" si="1"/>
        <v>673</v>
      </c>
      <c r="F9" s="12">
        <f t="shared" si="1"/>
        <v>674</v>
      </c>
      <c r="G9" s="12">
        <f t="shared" si="1"/>
        <v>675</v>
      </c>
      <c r="H9" s="12">
        <f t="shared" si="1"/>
        <v>676</v>
      </c>
      <c r="I9" s="12">
        <f t="shared" si="1"/>
        <v>677</v>
      </c>
      <c r="J9" s="12">
        <f t="shared" si="1"/>
        <v>678</v>
      </c>
    </row>
    <row r="10" spans="2:10" x14ac:dyDescent="0.25">
      <c r="C10">
        <v>700</v>
      </c>
      <c r="D10">
        <f t="shared" si="0"/>
        <v>772</v>
      </c>
      <c r="E10" s="12">
        <f t="shared" si="1"/>
        <v>773</v>
      </c>
      <c r="F10" s="12">
        <f t="shared" si="1"/>
        <v>774</v>
      </c>
      <c r="G10" s="12">
        <f t="shared" si="1"/>
        <v>775</v>
      </c>
      <c r="H10" s="12">
        <f t="shared" si="1"/>
        <v>776</v>
      </c>
      <c r="I10" s="12">
        <f t="shared" si="1"/>
        <v>777</v>
      </c>
      <c r="J10" s="12">
        <f t="shared" si="1"/>
        <v>778</v>
      </c>
    </row>
    <row r="11" spans="2:10" x14ac:dyDescent="0.25">
      <c r="C11">
        <v>800</v>
      </c>
      <c r="D11">
        <f t="shared" si="0"/>
        <v>872</v>
      </c>
      <c r="E11" s="12">
        <f t="shared" si="1"/>
        <v>873</v>
      </c>
      <c r="F11" s="12">
        <f t="shared" si="1"/>
        <v>874</v>
      </c>
      <c r="G11" s="12">
        <f t="shared" si="1"/>
        <v>875</v>
      </c>
      <c r="H11" s="12">
        <f t="shared" si="1"/>
        <v>876</v>
      </c>
      <c r="I11" s="12">
        <f t="shared" si="1"/>
        <v>877</v>
      </c>
      <c r="J11" s="12">
        <f t="shared" si="1"/>
        <v>878</v>
      </c>
    </row>
    <row r="12" spans="2:10" x14ac:dyDescent="0.25">
      <c r="C12">
        <v>900</v>
      </c>
      <c r="D12">
        <f t="shared" si="0"/>
        <v>972</v>
      </c>
      <c r="E12" s="12">
        <f t="shared" si="1"/>
        <v>973</v>
      </c>
      <c r="F12" s="12">
        <f t="shared" si="1"/>
        <v>974</v>
      </c>
      <c r="G12" s="12">
        <f t="shared" si="1"/>
        <v>975</v>
      </c>
      <c r="H12" s="12">
        <f t="shared" si="1"/>
        <v>976</v>
      </c>
      <c r="I12" s="12">
        <f t="shared" si="1"/>
        <v>977</v>
      </c>
      <c r="J12" s="12">
        <f t="shared" si="1"/>
        <v>978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78" zoomScaleNormal="178" workbookViewId="0">
      <selection activeCell="E2" sqref="E2:E8"/>
    </sheetView>
  </sheetViews>
  <sheetFormatPr defaultRowHeight="15" x14ac:dyDescent="0.25"/>
  <cols>
    <col min="1" max="1" width="11.140625" bestFit="1" customWidth="1"/>
    <col min="4" max="4" width="26.5703125" customWidth="1"/>
    <col min="5" max="5" width="25.140625" bestFit="1" customWidth="1"/>
    <col min="7" max="7" width="10.85546875" bestFit="1" customWidth="1"/>
  </cols>
  <sheetData>
    <row r="1" spans="1:5" x14ac:dyDescent="0.25">
      <c r="A1" s="14" t="s">
        <v>183</v>
      </c>
      <c r="B1" s="14" t="s">
        <v>182</v>
      </c>
      <c r="D1" s="14" t="s">
        <v>181</v>
      </c>
      <c r="E1" s="14" t="s">
        <v>180</v>
      </c>
    </row>
    <row r="2" spans="1:5" x14ac:dyDescent="0.25">
      <c r="A2" s="4" t="s">
        <v>179</v>
      </c>
      <c r="B2" s="4" t="s">
        <v>178</v>
      </c>
      <c r="D2" s="4" t="str">
        <f t="shared" ref="D2:D8" si="0">PROPER(CONCATENATE(A2," ",B2))</f>
        <v>Jen Potter</v>
      </c>
      <c r="E2" s="4" t="str">
        <f t="shared" ref="E2:E8" si="1">PROPER(A2&amp;" "&amp;B2)</f>
        <v>Jen Potter</v>
      </c>
    </row>
    <row r="3" spans="1:5" x14ac:dyDescent="0.25">
      <c r="A3" s="4" t="s">
        <v>177</v>
      </c>
      <c r="B3" s="4" t="s">
        <v>176</v>
      </c>
      <c r="D3" s="4" t="str">
        <f t="shared" si="0"/>
        <v>Ronnie Proctor</v>
      </c>
      <c r="E3" s="4" t="str">
        <f t="shared" si="1"/>
        <v>Ronnie Proctor</v>
      </c>
    </row>
    <row r="4" spans="1:5" x14ac:dyDescent="0.25">
      <c r="A4" s="4" t="s">
        <v>175</v>
      </c>
      <c r="B4" s="4" t="s">
        <v>174</v>
      </c>
      <c r="D4" s="4" t="str">
        <f t="shared" si="0"/>
        <v>Marcus Dunlap</v>
      </c>
      <c r="E4" s="4" t="str">
        <f t="shared" si="1"/>
        <v>Marcus Dunlap</v>
      </c>
    </row>
    <row r="5" spans="1:5" x14ac:dyDescent="0.25">
      <c r="A5" s="4" t="s">
        <v>173</v>
      </c>
      <c r="B5" s="4" t="s">
        <v>172</v>
      </c>
      <c r="D5" s="4" t="str">
        <f t="shared" si="0"/>
        <v>Gwendolyn Tyson</v>
      </c>
      <c r="E5" s="4" t="str">
        <f t="shared" si="1"/>
        <v>Gwendolyn Tyson</v>
      </c>
    </row>
    <row r="6" spans="1:5" x14ac:dyDescent="0.25">
      <c r="A6" s="4" t="s">
        <v>171</v>
      </c>
      <c r="B6" s="4" t="s">
        <v>170</v>
      </c>
      <c r="D6" s="4" t="str">
        <f t="shared" si="0"/>
        <v>Timothy Reese</v>
      </c>
      <c r="E6" s="4" t="str">
        <f t="shared" si="1"/>
        <v>Timothy Reese</v>
      </c>
    </row>
    <row r="7" spans="1:5" x14ac:dyDescent="0.25">
      <c r="A7" s="4" t="s">
        <v>169</v>
      </c>
      <c r="B7" s="4" t="s">
        <v>168</v>
      </c>
      <c r="D7" s="4" t="str">
        <f t="shared" si="0"/>
        <v>Alex Morgan</v>
      </c>
      <c r="E7" s="4" t="str">
        <f t="shared" si="1"/>
        <v>Alex Morgan</v>
      </c>
    </row>
    <row r="8" spans="1:5" x14ac:dyDescent="0.25">
      <c r="A8" s="4" t="s">
        <v>167</v>
      </c>
      <c r="B8" s="4" t="s">
        <v>166</v>
      </c>
      <c r="D8" s="4" t="str">
        <f t="shared" si="0"/>
        <v>Sarah Ramsey</v>
      </c>
      <c r="E8" s="4" t="str">
        <f t="shared" si="1"/>
        <v>Sarah Ramsey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0" zoomScaleNormal="120" workbookViewId="0">
      <selection activeCell="E2" sqref="E2:E6"/>
    </sheetView>
  </sheetViews>
  <sheetFormatPr defaultRowHeight="15" x14ac:dyDescent="0.25"/>
  <cols>
    <col min="1" max="1" width="16.85546875" bestFit="1" customWidth="1"/>
    <col min="2" max="2" width="10.42578125" bestFit="1" customWidth="1"/>
    <col min="4" max="4" width="39.85546875" bestFit="1" customWidth="1"/>
    <col min="5" max="5" width="49.85546875" bestFit="1" customWidth="1"/>
  </cols>
  <sheetData>
    <row r="1" spans="1:5" x14ac:dyDescent="0.25">
      <c r="A1" s="14" t="s">
        <v>192</v>
      </c>
      <c r="B1" s="14" t="s">
        <v>195</v>
      </c>
      <c r="D1" s="16" t="s">
        <v>190</v>
      </c>
      <c r="E1" s="16" t="s">
        <v>190</v>
      </c>
    </row>
    <row r="2" spans="1:5" x14ac:dyDescent="0.25">
      <c r="A2" s="4" t="s">
        <v>189</v>
      </c>
      <c r="B2" s="18">
        <v>43176</v>
      </c>
      <c r="D2" s="4" t="str">
        <f>CONCATENATE(A2," has joined on ",TEXT(B2,"m/dd/yyyy"))</f>
        <v>Bonnie Potter has joined on 3/17/2018</v>
      </c>
      <c r="E2" s="4" t="str">
        <f>CONCATENATE(A2," ","has joined on"," ",TEXT(B2,"d/mm/yyyy")," ",TEXT(B2,(("dddd"))))</f>
        <v>Bonnie Potter has joined on 17/03/2018 Saturday</v>
      </c>
    </row>
    <row r="3" spans="1:5" x14ac:dyDescent="0.25">
      <c r="A3" s="4" t="s">
        <v>187</v>
      </c>
      <c r="B3" s="18">
        <v>43177</v>
      </c>
      <c r="D3" s="4" t="str">
        <f>CONCATENATE(A3," has joined on ",TEXT(B3,"m/dd/yyyy"))</f>
        <v>Ronnie Proctor has joined on 3/18/2018</v>
      </c>
      <c r="E3" s="4" t="str">
        <f>CONCATENATE(A3," ","has joined on"," ",TEXT(B3,"d/mm/yyyy")," ",TEXT(B3,(("dddd"))))</f>
        <v>Ronnie Proctor has joined on 18/03/2018 Sunday</v>
      </c>
    </row>
    <row r="4" spans="1:5" x14ac:dyDescent="0.25">
      <c r="A4" s="4" t="s">
        <v>186</v>
      </c>
      <c r="B4" s="18">
        <v>43178</v>
      </c>
      <c r="D4" s="4" t="str">
        <f>CONCATENATE(A4," has joined on ",TEXT(B4,"m/dd/yyyy"))</f>
        <v>Marcus Dunlap has joined on 3/19/2018</v>
      </c>
      <c r="E4" s="4" t="str">
        <f>CONCATENATE(A4," ","has joined on"," ",TEXT(B4,"d/mm/yyyy")," ",TEXT(B4,(("dddd"))))</f>
        <v>Marcus Dunlap has joined on 19/03/2018 Monday</v>
      </c>
    </row>
    <row r="5" spans="1:5" x14ac:dyDescent="0.25">
      <c r="A5" s="4" t="s">
        <v>185</v>
      </c>
      <c r="B5" s="18">
        <v>43179</v>
      </c>
      <c r="D5" s="4" t="str">
        <f>CONCATENATE(A5," has joined on ",TEXT(B5,"m/dd/yyyy"))</f>
        <v>Gwendolyn Tyson has joined on 3/20/2018</v>
      </c>
      <c r="E5" s="4" t="str">
        <f>CONCATENATE(A5," ","has joined on"," ",TEXT(B5,"d/mm/yyyy")," ",TEXT(B5,(("dddd"))))</f>
        <v>Gwendolyn Tyson has joined on 20/03/2018 Tuesday</v>
      </c>
    </row>
    <row r="6" spans="1:5" x14ac:dyDescent="0.25">
      <c r="A6" s="4" t="s">
        <v>184</v>
      </c>
      <c r="B6" s="18">
        <v>43180</v>
      </c>
      <c r="D6" s="4" t="str">
        <f>CONCATENATE(A6," has joined on ",TEXT(B6,"m/dd/yyyy"))</f>
        <v>Timothy Reese has joined on 3/21/2018</v>
      </c>
      <c r="E6" s="4" t="str">
        <f>CONCATENATE(A6," ","has joined on"," ",TEXT(B6,"d/mm/yyyy")," ",TEXT(B6,(("dddd"))))</f>
        <v>Timothy Reese has joined on 21/03/2018 Wednesday</v>
      </c>
    </row>
    <row r="11" spans="1:5" x14ac:dyDescent="0.25">
      <c r="D11" s="17" t="s">
        <v>194</v>
      </c>
      <c r="E11" s="14" t="s">
        <v>193</v>
      </c>
    </row>
    <row r="13" spans="1:5" x14ac:dyDescent="0.25">
      <c r="A13" s="14" t="s">
        <v>192</v>
      </c>
      <c r="B13" s="14" t="s">
        <v>191</v>
      </c>
      <c r="D13" s="16" t="s">
        <v>190</v>
      </c>
    </row>
    <row r="14" spans="1:5" x14ac:dyDescent="0.25">
      <c r="A14" s="4" t="s">
        <v>189</v>
      </c>
      <c r="B14" s="15">
        <v>0.76</v>
      </c>
      <c r="D14" s="4" t="str">
        <f>CONCATENATE(A14," has scored ",TEXT(B14,"0.00%"))</f>
        <v>Bonnie Potter has scored 76.00%</v>
      </c>
      <c r="E14" t="s">
        <v>188</v>
      </c>
    </row>
    <row r="15" spans="1:5" x14ac:dyDescent="0.25">
      <c r="A15" s="4" t="s">
        <v>187</v>
      </c>
      <c r="B15" s="15">
        <v>0.54890000000000005</v>
      </c>
      <c r="D15" s="4" t="str">
        <f>CONCATENATE(A15," has scored ",TEXT(B15,"0.00%"))</f>
        <v>Ronnie Proctor has scored 54.89%</v>
      </c>
    </row>
    <row r="16" spans="1:5" x14ac:dyDescent="0.25">
      <c r="A16" s="4" t="s">
        <v>186</v>
      </c>
      <c r="B16" s="15">
        <v>0.38</v>
      </c>
      <c r="D16" s="4" t="str">
        <f>CONCATENATE(A16," has scored ",TEXT(B16,"0.00%"))</f>
        <v>Marcus Dunlap has scored 38.00%</v>
      </c>
    </row>
    <row r="17" spans="1:4" x14ac:dyDescent="0.25">
      <c r="A17" s="4" t="s">
        <v>185</v>
      </c>
      <c r="B17" s="15">
        <v>0.98299999999999998</v>
      </c>
      <c r="D17" s="4" t="str">
        <f>CONCATENATE(A17," has scored ",TEXT(B17,"0.00%"))</f>
        <v>Gwendolyn Tyson has scored 98.30%</v>
      </c>
    </row>
    <row r="18" spans="1:4" x14ac:dyDescent="0.25">
      <c r="A18" s="4" t="s">
        <v>184</v>
      </c>
      <c r="B18" s="15">
        <v>0.91</v>
      </c>
      <c r="D18" s="4" t="str">
        <f>CONCATENATE(A18," has scored ",TEXT(B18,"0.00%"))</f>
        <v>Timothy Reese has scored 91.00%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8"/>
  <sheetViews>
    <sheetView zoomScale="120" zoomScaleNormal="120" workbookViewId="0">
      <selection activeCell="G3" sqref="G3"/>
    </sheetView>
  </sheetViews>
  <sheetFormatPr defaultRowHeight="15" x14ac:dyDescent="0.25"/>
  <cols>
    <col min="1" max="1" width="8.28515625" bestFit="1" customWidth="1"/>
    <col min="2" max="2" width="13.140625" customWidth="1"/>
    <col min="3" max="3" width="15.140625" bestFit="1" customWidth="1"/>
    <col min="4" max="4" width="11.140625" customWidth="1"/>
    <col min="5" max="6" width="14.140625" customWidth="1"/>
    <col min="7" max="7" width="9.85546875" bestFit="1" customWidth="1"/>
    <col min="8" max="8" width="10.7109375" customWidth="1"/>
  </cols>
  <sheetData>
    <row r="1" spans="1:12" x14ac:dyDescent="0.25">
      <c r="A1" s="26" t="s">
        <v>226</v>
      </c>
      <c r="B1" s="26" t="s">
        <v>225</v>
      </c>
      <c r="C1" s="26" t="s">
        <v>224</v>
      </c>
      <c r="D1" s="26" t="s">
        <v>223</v>
      </c>
      <c r="E1" s="26" t="s">
        <v>222</v>
      </c>
      <c r="F1" s="26" t="s">
        <v>221</v>
      </c>
      <c r="G1" s="26" t="s">
        <v>220</v>
      </c>
      <c r="H1" s="26" t="s">
        <v>206</v>
      </c>
    </row>
    <row r="2" spans="1:12" x14ac:dyDescent="0.25">
      <c r="A2" s="23" t="s">
        <v>209</v>
      </c>
      <c r="B2" s="23" t="s">
        <v>214</v>
      </c>
      <c r="C2" s="23">
        <v>100</v>
      </c>
      <c r="D2" s="23">
        <v>10</v>
      </c>
      <c r="E2" s="23">
        <v>1000</v>
      </c>
      <c r="F2" s="23">
        <f t="shared" ref="F2:F11" si="0">IF(A2&gt;=25000,IF(A2="Gold",E2-E2*10%,E2))</f>
        <v>900</v>
      </c>
      <c r="G2" s="23">
        <f t="shared" ref="G2:G11" si="1">IF(OR(E2&gt;=25000,A2="Gold",B2="China"),E2-E2*10%,E2)</f>
        <v>900</v>
      </c>
      <c r="H2" s="4">
        <f t="shared" ref="H2:H11" si="2">IF(AND(E2&gt;=25000,A2="Gold",B2="China"),E2-E2*10%,E2)</f>
        <v>1000</v>
      </c>
      <c r="J2" s="24" t="s">
        <v>219</v>
      </c>
      <c r="L2" s="25">
        <v>0.1</v>
      </c>
    </row>
    <row r="3" spans="1:12" x14ac:dyDescent="0.25">
      <c r="A3" s="23" t="s">
        <v>209</v>
      </c>
      <c r="B3" s="23" t="s">
        <v>210</v>
      </c>
      <c r="C3" s="23">
        <v>200</v>
      </c>
      <c r="D3" s="23">
        <v>20</v>
      </c>
      <c r="E3" s="23">
        <v>4000</v>
      </c>
      <c r="F3" s="23">
        <f t="shared" si="0"/>
        <v>3600</v>
      </c>
      <c r="G3" s="23">
        <f t="shared" si="1"/>
        <v>3600</v>
      </c>
      <c r="H3" s="4">
        <f t="shared" si="2"/>
        <v>4000</v>
      </c>
      <c r="J3" s="24" t="s">
        <v>218</v>
      </c>
      <c r="L3" s="24" t="s">
        <v>217</v>
      </c>
    </row>
    <row r="4" spans="1:12" x14ac:dyDescent="0.25">
      <c r="A4" s="23" t="s">
        <v>212</v>
      </c>
      <c r="B4" s="23" t="s">
        <v>216</v>
      </c>
      <c r="C4" s="23">
        <v>300</v>
      </c>
      <c r="D4" s="23">
        <v>30</v>
      </c>
      <c r="E4" s="23">
        <v>9000</v>
      </c>
      <c r="F4" s="23">
        <f t="shared" si="0"/>
        <v>9000</v>
      </c>
      <c r="G4" s="23">
        <f t="shared" si="1"/>
        <v>9000</v>
      </c>
      <c r="H4" s="4">
        <f t="shared" si="2"/>
        <v>9000</v>
      </c>
      <c r="J4" s="24" t="s">
        <v>215</v>
      </c>
    </row>
    <row r="5" spans="1:12" x14ac:dyDescent="0.25">
      <c r="A5" s="23" t="s">
        <v>211</v>
      </c>
      <c r="B5" s="23" t="s">
        <v>208</v>
      </c>
      <c r="C5" s="23">
        <v>400</v>
      </c>
      <c r="D5" s="23">
        <v>40</v>
      </c>
      <c r="E5" s="23">
        <v>16000</v>
      </c>
      <c r="F5" s="23">
        <f t="shared" si="0"/>
        <v>16000</v>
      </c>
      <c r="G5" s="23">
        <f t="shared" si="1"/>
        <v>16000</v>
      </c>
      <c r="H5" s="4">
        <f t="shared" si="2"/>
        <v>16000</v>
      </c>
    </row>
    <row r="6" spans="1:12" x14ac:dyDescent="0.25">
      <c r="A6" s="23" t="s">
        <v>209</v>
      </c>
      <c r="B6" s="23" t="s">
        <v>214</v>
      </c>
      <c r="C6" s="23">
        <v>500</v>
      </c>
      <c r="D6" s="23">
        <v>50</v>
      </c>
      <c r="E6" s="23">
        <v>25000</v>
      </c>
      <c r="F6" s="23">
        <f t="shared" si="0"/>
        <v>22500</v>
      </c>
      <c r="G6" s="23">
        <f t="shared" si="1"/>
        <v>22500</v>
      </c>
      <c r="H6" s="4">
        <f t="shared" si="2"/>
        <v>25000</v>
      </c>
    </row>
    <row r="7" spans="1:12" x14ac:dyDescent="0.25">
      <c r="A7" s="23" t="s">
        <v>213</v>
      </c>
      <c r="B7" s="23" t="s">
        <v>210</v>
      </c>
      <c r="C7" s="23">
        <v>600</v>
      </c>
      <c r="D7" s="23">
        <v>60</v>
      </c>
      <c r="E7" s="23">
        <v>36000</v>
      </c>
      <c r="F7" s="23">
        <f t="shared" si="0"/>
        <v>36000</v>
      </c>
      <c r="G7" s="23">
        <f t="shared" si="1"/>
        <v>32400</v>
      </c>
      <c r="H7" s="4">
        <f t="shared" si="2"/>
        <v>36000</v>
      </c>
    </row>
    <row r="8" spans="1:12" x14ac:dyDescent="0.25">
      <c r="A8" s="23" t="s">
        <v>212</v>
      </c>
      <c r="B8" s="23" t="s">
        <v>208</v>
      </c>
      <c r="C8" s="23">
        <v>700</v>
      </c>
      <c r="D8" s="23">
        <v>70</v>
      </c>
      <c r="E8" s="23">
        <v>49000</v>
      </c>
      <c r="F8" s="23">
        <f t="shared" si="0"/>
        <v>49000</v>
      </c>
      <c r="G8" s="23">
        <f t="shared" si="1"/>
        <v>44100</v>
      </c>
      <c r="H8" s="4">
        <f t="shared" si="2"/>
        <v>49000</v>
      </c>
    </row>
    <row r="9" spans="1:12" x14ac:dyDescent="0.25">
      <c r="A9" s="23" t="s">
        <v>211</v>
      </c>
      <c r="B9" s="23" t="s">
        <v>210</v>
      </c>
      <c r="C9" s="23">
        <v>800</v>
      </c>
      <c r="D9" s="23">
        <v>80</v>
      </c>
      <c r="E9" s="23">
        <v>64000</v>
      </c>
      <c r="F9" s="23">
        <f t="shared" si="0"/>
        <v>64000</v>
      </c>
      <c r="G9" s="23">
        <f t="shared" si="1"/>
        <v>57600</v>
      </c>
      <c r="H9" s="4">
        <f t="shared" si="2"/>
        <v>64000</v>
      </c>
    </row>
    <row r="10" spans="1:12" x14ac:dyDescent="0.25">
      <c r="A10" s="23" t="s">
        <v>209</v>
      </c>
      <c r="B10" s="23" t="s">
        <v>210</v>
      </c>
      <c r="C10" s="23">
        <v>900</v>
      </c>
      <c r="D10" s="23">
        <v>90</v>
      </c>
      <c r="E10" s="23">
        <v>81000</v>
      </c>
      <c r="F10" s="23">
        <f t="shared" si="0"/>
        <v>72900</v>
      </c>
      <c r="G10" s="23">
        <f t="shared" si="1"/>
        <v>72900</v>
      </c>
      <c r="H10" s="4">
        <f t="shared" si="2"/>
        <v>72900</v>
      </c>
    </row>
    <row r="11" spans="1:12" x14ac:dyDescent="0.25">
      <c r="A11" s="23" t="s">
        <v>209</v>
      </c>
      <c r="B11" s="23" t="s">
        <v>208</v>
      </c>
      <c r="C11" s="23">
        <v>1000</v>
      </c>
      <c r="D11" s="23">
        <v>100</v>
      </c>
      <c r="E11" s="23">
        <v>100000</v>
      </c>
      <c r="F11" s="23">
        <f t="shared" si="0"/>
        <v>90000</v>
      </c>
      <c r="G11" s="23">
        <f t="shared" si="1"/>
        <v>90000</v>
      </c>
      <c r="H11" s="4">
        <f t="shared" si="2"/>
        <v>100000</v>
      </c>
    </row>
    <row r="13" spans="1:12" x14ac:dyDescent="0.25">
      <c r="E13" t="s">
        <v>207</v>
      </c>
    </row>
    <row r="14" spans="1:12" x14ac:dyDescent="0.25">
      <c r="D14" s="22" t="s">
        <v>206</v>
      </c>
      <c r="F14" s="21" t="s">
        <v>205</v>
      </c>
      <c r="G14" s="21" t="s">
        <v>204</v>
      </c>
    </row>
    <row r="15" spans="1:12" x14ac:dyDescent="0.25">
      <c r="A15" s="10" t="s">
        <v>192</v>
      </c>
      <c r="B15" s="10" t="s">
        <v>203</v>
      </c>
      <c r="C15" s="10" t="s">
        <v>202</v>
      </c>
      <c r="D15" s="10" t="s">
        <v>201</v>
      </c>
      <c r="E15" s="17"/>
      <c r="F15" s="20" t="s">
        <v>200</v>
      </c>
      <c r="G15" s="20" t="s">
        <v>199</v>
      </c>
    </row>
    <row r="16" spans="1:12" x14ac:dyDescent="0.25">
      <c r="A16" s="4" t="s">
        <v>198</v>
      </c>
      <c r="B16" s="19">
        <v>0.7</v>
      </c>
      <c r="C16" s="19">
        <v>0.5</v>
      </c>
      <c r="D16" s="4" t="str">
        <f>IF(AND(B16&gt;=50%,C16&gt;=55%),"Eligible","Not Eligible")</f>
        <v>Not Eligible</v>
      </c>
    </row>
    <row r="17" spans="1:4" x14ac:dyDescent="0.25">
      <c r="A17" s="4" t="s">
        <v>197</v>
      </c>
      <c r="B17" s="19">
        <v>0.5</v>
      </c>
      <c r="C17" s="19">
        <v>0.45</v>
      </c>
      <c r="D17" s="4" t="str">
        <f>IF(AND(B17&gt;=50%,C17&gt;=55%),"Eligible","Not Eligible")</f>
        <v>Not Eligible</v>
      </c>
    </row>
    <row r="18" spans="1:4" x14ac:dyDescent="0.25">
      <c r="A18" s="4" t="s">
        <v>196</v>
      </c>
      <c r="B18" s="19">
        <v>0.5</v>
      </c>
      <c r="C18" s="19">
        <v>0.5</v>
      </c>
      <c r="D18" s="4" t="str">
        <f>IF(AND(B18&gt;=50%,C18&gt;=55%),"Eligible","Not Eligible")</f>
        <v>Not Eligible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5"/>
  <sheetViews>
    <sheetView zoomScale="120" zoomScaleNormal="120" workbookViewId="0">
      <selection activeCell="F2" sqref="F2"/>
    </sheetView>
  </sheetViews>
  <sheetFormatPr defaultRowHeight="15" x14ac:dyDescent="0.25"/>
  <cols>
    <col min="1" max="1" width="8" bestFit="1" customWidth="1"/>
    <col min="2" max="2" width="10.85546875" customWidth="1"/>
    <col min="3" max="4" width="13.140625" customWidth="1"/>
    <col min="5" max="5" width="15.140625" bestFit="1" customWidth="1"/>
    <col min="6" max="6" width="23.5703125" bestFit="1" customWidth="1"/>
    <col min="8" max="8" width="11" bestFit="1" customWidth="1"/>
  </cols>
  <sheetData>
    <row r="1" spans="1:8" x14ac:dyDescent="0.25">
      <c r="A1" s="26" t="s">
        <v>192</v>
      </c>
      <c r="B1" s="26" t="s">
        <v>224</v>
      </c>
      <c r="C1" s="26" t="s">
        <v>223</v>
      </c>
      <c r="D1" s="26" t="s">
        <v>240</v>
      </c>
      <c r="E1" s="26" t="s">
        <v>239</v>
      </c>
      <c r="F1" s="17" t="s">
        <v>238</v>
      </c>
    </row>
    <row r="2" spans="1:8" x14ac:dyDescent="0.25">
      <c r="A2" s="4" t="s">
        <v>196</v>
      </c>
      <c r="B2" s="23">
        <v>100</v>
      </c>
      <c r="C2" s="23">
        <v>10</v>
      </c>
      <c r="D2" s="23">
        <v>82591</v>
      </c>
      <c r="E2" s="23">
        <v>31595</v>
      </c>
      <c r="F2" s="23">
        <f t="shared" ref="F2:F11" si="0">IF(AND(E2&gt;=10000,E2&lt;=25000),D2+E2*10%,IF(AND(E2&gt;25000,E2&lt;=39500),D2+E2*10%,IF(E2&gt;39500,D2+E2*30%,D2)))</f>
        <v>85750.5</v>
      </c>
      <c r="G2" s="28"/>
    </row>
    <row r="3" spans="1:8" x14ac:dyDescent="0.25">
      <c r="A3" s="4" t="s">
        <v>197</v>
      </c>
      <c r="B3" s="23">
        <v>200</v>
      </c>
      <c r="C3" s="23">
        <v>20</v>
      </c>
      <c r="D3" s="23">
        <v>38546</v>
      </c>
      <c r="E3" s="23">
        <v>41524</v>
      </c>
      <c r="F3" s="23">
        <f t="shared" si="0"/>
        <v>51003.199999999997</v>
      </c>
    </row>
    <row r="4" spans="1:8" x14ac:dyDescent="0.25">
      <c r="A4" s="4" t="s">
        <v>237</v>
      </c>
      <c r="B4" s="23">
        <v>300</v>
      </c>
      <c r="C4" s="23">
        <v>30</v>
      </c>
      <c r="D4" s="23">
        <v>56711</v>
      </c>
      <c r="E4" s="23">
        <v>980</v>
      </c>
      <c r="F4" s="23">
        <f t="shared" si="0"/>
        <v>56711</v>
      </c>
    </row>
    <row r="5" spans="1:8" x14ac:dyDescent="0.25">
      <c r="A5" s="4" t="s">
        <v>236</v>
      </c>
      <c r="B5" s="23">
        <v>400</v>
      </c>
      <c r="C5" s="23">
        <v>40</v>
      </c>
      <c r="D5" s="23">
        <v>62778</v>
      </c>
      <c r="E5" s="23">
        <v>37380</v>
      </c>
      <c r="F5" s="23">
        <f t="shared" si="0"/>
        <v>66516</v>
      </c>
    </row>
    <row r="6" spans="1:8" x14ac:dyDescent="0.25">
      <c r="A6" s="4" t="s">
        <v>235</v>
      </c>
      <c r="B6" s="23">
        <v>500</v>
      </c>
      <c r="C6" s="23">
        <v>50</v>
      </c>
      <c r="D6" s="23">
        <v>40555</v>
      </c>
      <c r="E6" s="23">
        <v>38941</v>
      </c>
      <c r="F6" s="23">
        <f t="shared" si="0"/>
        <v>44449.1</v>
      </c>
    </row>
    <row r="7" spans="1:8" x14ac:dyDescent="0.25">
      <c r="A7" s="23" t="s">
        <v>234</v>
      </c>
      <c r="B7" s="23">
        <v>600</v>
      </c>
      <c r="C7" s="23">
        <v>60</v>
      </c>
      <c r="D7" s="23">
        <v>19025</v>
      </c>
      <c r="E7" s="23">
        <v>15402</v>
      </c>
      <c r="F7" s="23">
        <f t="shared" si="0"/>
        <v>20565.2</v>
      </c>
    </row>
    <row r="8" spans="1:8" x14ac:dyDescent="0.25">
      <c r="A8" s="23" t="s">
        <v>233</v>
      </c>
      <c r="B8" s="23">
        <v>700</v>
      </c>
      <c r="C8" s="23">
        <v>70</v>
      </c>
      <c r="D8" s="23">
        <v>49713</v>
      </c>
      <c r="E8" s="23">
        <v>822</v>
      </c>
      <c r="F8" s="23">
        <f t="shared" si="0"/>
        <v>49713</v>
      </c>
      <c r="H8" s="17" t="s">
        <v>221</v>
      </c>
    </row>
    <row r="9" spans="1:8" x14ac:dyDescent="0.25">
      <c r="A9" s="23" t="s">
        <v>232</v>
      </c>
      <c r="B9" s="23">
        <v>800</v>
      </c>
      <c r="C9" s="23">
        <v>80</v>
      </c>
      <c r="D9" s="23">
        <v>13647</v>
      </c>
      <c r="E9" s="23">
        <v>34712</v>
      </c>
      <c r="F9" s="23">
        <f t="shared" si="0"/>
        <v>17118.2</v>
      </c>
    </row>
    <row r="10" spans="1:8" x14ac:dyDescent="0.25">
      <c r="A10" s="23" t="s">
        <v>231</v>
      </c>
      <c r="B10" s="23">
        <v>900</v>
      </c>
      <c r="C10" s="23">
        <v>90</v>
      </c>
      <c r="D10" s="23">
        <v>34298</v>
      </c>
      <c r="E10" s="23">
        <v>26882</v>
      </c>
      <c r="F10" s="23">
        <f t="shared" si="0"/>
        <v>36986.199999999997</v>
      </c>
    </row>
    <row r="11" spans="1:8" x14ac:dyDescent="0.25">
      <c r="A11" s="23" t="s">
        <v>230</v>
      </c>
      <c r="B11" s="23">
        <v>1000</v>
      </c>
      <c r="C11" s="23">
        <v>100</v>
      </c>
      <c r="D11" s="23">
        <v>73411</v>
      </c>
      <c r="E11" s="23">
        <v>29990</v>
      </c>
      <c r="F11" s="23">
        <f t="shared" si="0"/>
        <v>76410</v>
      </c>
    </row>
    <row r="13" spans="1:8" x14ac:dyDescent="0.25">
      <c r="E13" s="10" t="s">
        <v>229</v>
      </c>
      <c r="F13" s="27">
        <v>0.1</v>
      </c>
    </row>
    <row r="14" spans="1:8" x14ac:dyDescent="0.25">
      <c r="E14" s="10" t="s">
        <v>228</v>
      </c>
      <c r="F14" s="27">
        <v>0.2</v>
      </c>
    </row>
    <row r="15" spans="1:8" x14ac:dyDescent="0.25">
      <c r="E15" s="10" t="s">
        <v>227</v>
      </c>
      <c r="F15" s="27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50"/>
  <sheetViews>
    <sheetView workbookViewId="0">
      <selection activeCell="K17" sqref="K17:N19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7.42578125" bestFit="1" customWidth="1"/>
    <col min="7" max="7" width="10.5703125" bestFit="1" customWidth="1"/>
    <col min="10" max="10" width="20.7109375" bestFit="1" customWidth="1"/>
    <col min="11" max="11" width="13.42578125" bestFit="1" customWidth="1"/>
    <col min="13" max="13" width="10.28515625" bestFit="1" customWidth="1"/>
    <col min="14" max="14" width="13.42578125" bestFit="1" customWidth="1"/>
  </cols>
  <sheetData>
    <row r="1" spans="1:16" x14ac:dyDescent="0.25">
      <c r="A1" s="45" t="s">
        <v>268</v>
      </c>
      <c r="B1" s="41" t="s">
        <v>262</v>
      </c>
      <c r="C1" s="41" t="s">
        <v>265</v>
      </c>
      <c r="D1" s="41" t="s">
        <v>260</v>
      </c>
      <c r="E1" s="41" t="s">
        <v>267</v>
      </c>
      <c r="F1" s="41" t="s">
        <v>266</v>
      </c>
      <c r="G1" s="44" t="s">
        <v>222</v>
      </c>
      <c r="J1" s="41" t="s">
        <v>262</v>
      </c>
      <c r="K1" s="43" t="s">
        <v>264</v>
      </c>
      <c r="M1" s="41" t="s">
        <v>265</v>
      </c>
      <c r="N1" s="43" t="s">
        <v>264</v>
      </c>
    </row>
    <row r="2" spans="1:16" x14ac:dyDescent="0.25">
      <c r="A2" s="31" t="s">
        <v>245</v>
      </c>
      <c r="B2" s="31" t="s">
        <v>250</v>
      </c>
      <c r="C2" s="31" t="s">
        <v>243</v>
      </c>
      <c r="D2" s="32" t="s">
        <v>247</v>
      </c>
      <c r="E2" s="31" t="s">
        <v>241</v>
      </c>
      <c r="F2" s="30">
        <v>36892</v>
      </c>
      <c r="G2" s="29">
        <v>5000</v>
      </c>
      <c r="J2" s="31" t="s">
        <v>250</v>
      </c>
      <c r="K2" s="4">
        <f>AVERAGEIF($B$2:$B$750,J2,$G$2:$G$750)</f>
        <v>7020.9444444444443</v>
      </c>
      <c r="M2" s="31" t="s">
        <v>243</v>
      </c>
      <c r="N2" s="4">
        <f>AVERAGEIF($C$2:$C$750,M2,$G$2:$G$750)</f>
        <v>9274.149284253579</v>
      </c>
    </row>
    <row r="3" spans="1:16" x14ac:dyDescent="0.25">
      <c r="A3" s="31" t="s">
        <v>249</v>
      </c>
      <c r="B3" s="31" t="s">
        <v>244</v>
      </c>
      <c r="C3" s="31" t="s">
        <v>248</v>
      </c>
      <c r="D3" s="32" t="s">
        <v>247</v>
      </c>
      <c r="E3" s="31" t="s">
        <v>246</v>
      </c>
      <c r="F3" s="30">
        <v>36923</v>
      </c>
      <c r="G3" s="29">
        <v>14571</v>
      </c>
      <c r="J3" s="31" t="s">
        <v>244</v>
      </c>
      <c r="K3" s="4">
        <f>AVERAGEIF($B$2:$B$750,J3,$G$2:$G$750)</f>
        <v>14865.32</v>
      </c>
      <c r="M3" s="31" t="s">
        <v>248</v>
      </c>
      <c r="N3" s="4">
        <f>AVERAGEIF($C$2:$C$750,M3,$G$2:$G$750)</f>
        <v>8902.1730769230762</v>
      </c>
    </row>
    <row r="4" spans="1:16" x14ac:dyDescent="0.25">
      <c r="A4" s="31" t="s">
        <v>257</v>
      </c>
      <c r="B4" s="31" t="s">
        <v>252</v>
      </c>
      <c r="C4" s="31" t="s">
        <v>243</v>
      </c>
      <c r="D4" s="32" t="s">
        <v>247</v>
      </c>
      <c r="E4" s="31" t="s">
        <v>241</v>
      </c>
      <c r="F4" s="30">
        <v>36951</v>
      </c>
      <c r="G4" s="29">
        <v>500</v>
      </c>
      <c r="J4" s="31" t="s">
        <v>252</v>
      </c>
      <c r="K4" s="4">
        <f>AVERAGEIF($B$2:$B$750,J4,$G$2:$G$750)</f>
        <v>5334.1774744027307</v>
      </c>
    </row>
    <row r="5" spans="1:16" x14ac:dyDescent="0.25">
      <c r="A5" s="31" t="s">
        <v>253</v>
      </c>
      <c r="B5" s="31" t="s">
        <v>244</v>
      </c>
      <c r="C5" s="31" t="s">
        <v>243</v>
      </c>
      <c r="D5" s="32" t="s">
        <v>247</v>
      </c>
      <c r="E5" s="31" t="s">
        <v>241</v>
      </c>
      <c r="F5" s="30">
        <v>36982</v>
      </c>
      <c r="G5" s="29">
        <v>15000</v>
      </c>
      <c r="J5" s="31" t="s">
        <v>254</v>
      </c>
      <c r="K5" s="4">
        <f>AVERAGEIF($B$2:$B$750,J5,$G$2:$G$750)</f>
        <v>8662.8666666666668</v>
      </c>
    </row>
    <row r="6" spans="1:16" x14ac:dyDescent="0.25">
      <c r="A6" s="31" t="s">
        <v>245</v>
      </c>
      <c r="B6" s="31" t="s">
        <v>254</v>
      </c>
      <c r="C6" s="31" t="s">
        <v>243</v>
      </c>
      <c r="D6" s="32" t="s">
        <v>251</v>
      </c>
      <c r="E6" s="31" t="s">
        <v>241</v>
      </c>
      <c r="F6" s="30">
        <v>37012</v>
      </c>
      <c r="G6" s="29">
        <v>4623</v>
      </c>
    </row>
    <row r="7" spans="1:16" x14ac:dyDescent="0.25">
      <c r="A7" s="31" t="s">
        <v>253</v>
      </c>
      <c r="B7" s="31" t="s">
        <v>254</v>
      </c>
      <c r="C7" s="31" t="s">
        <v>243</v>
      </c>
      <c r="D7" s="32" t="s">
        <v>242</v>
      </c>
      <c r="E7" s="31" t="s">
        <v>246</v>
      </c>
      <c r="F7" s="30">
        <v>37043</v>
      </c>
      <c r="G7" s="29">
        <v>8721</v>
      </c>
      <c r="J7" s="42" t="s">
        <v>263</v>
      </c>
    </row>
    <row r="8" spans="1:16" x14ac:dyDescent="0.25">
      <c r="A8" s="31" t="s">
        <v>256</v>
      </c>
      <c r="B8" s="31" t="s">
        <v>254</v>
      </c>
      <c r="C8" s="31" t="s">
        <v>243</v>
      </c>
      <c r="D8" s="32" t="s">
        <v>251</v>
      </c>
      <c r="E8" s="31" t="s">
        <v>241</v>
      </c>
      <c r="F8" s="30">
        <v>37073</v>
      </c>
      <c r="G8" s="29">
        <v>15276</v>
      </c>
    </row>
    <row r="9" spans="1:16" x14ac:dyDescent="0.25">
      <c r="A9" s="31" t="s">
        <v>253</v>
      </c>
      <c r="B9" s="31" t="s">
        <v>254</v>
      </c>
      <c r="C9" s="31" t="s">
        <v>243</v>
      </c>
      <c r="D9" s="32" t="s">
        <v>242</v>
      </c>
      <c r="E9" s="31" t="s">
        <v>241</v>
      </c>
      <c r="F9" s="30">
        <v>37104</v>
      </c>
      <c r="G9" s="29">
        <v>5000</v>
      </c>
      <c r="J9" s="41" t="s">
        <v>262</v>
      </c>
      <c r="K9" s="38" t="s">
        <v>243</v>
      </c>
      <c r="L9" s="38" t="s">
        <v>248</v>
      </c>
    </row>
    <row r="10" spans="1:16" x14ac:dyDescent="0.25">
      <c r="A10" s="31" t="s">
        <v>249</v>
      </c>
      <c r="B10" s="31" t="s">
        <v>244</v>
      </c>
      <c r="C10" s="31" t="s">
        <v>248</v>
      </c>
      <c r="D10" s="32" t="s">
        <v>242</v>
      </c>
      <c r="E10" s="31" t="s">
        <v>241</v>
      </c>
      <c r="F10" s="30">
        <v>37135</v>
      </c>
      <c r="G10" s="29">
        <v>15759</v>
      </c>
      <c r="J10" s="31" t="s">
        <v>250</v>
      </c>
      <c r="K10" s="4">
        <f t="shared" ref="K10:L13" si="0">AVERAGEIFS($G$2:$G$750,$B$2:$B$750,$J10,$C$2:$C$750,K$9)</f>
        <v>5839.9615384615381</v>
      </c>
      <c r="L10" s="4">
        <f t="shared" si="0"/>
        <v>10091.5</v>
      </c>
    </row>
    <row r="11" spans="1:16" x14ac:dyDescent="0.25">
      <c r="A11" s="31" t="s">
        <v>245</v>
      </c>
      <c r="B11" s="31" t="s">
        <v>244</v>
      </c>
      <c r="C11" s="31" t="s">
        <v>243</v>
      </c>
      <c r="D11" s="32" t="s">
        <v>242</v>
      </c>
      <c r="E11" s="31" t="s">
        <v>241</v>
      </c>
      <c r="F11" s="30">
        <v>37165</v>
      </c>
      <c r="G11" s="29">
        <v>12000</v>
      </c>
      <c r="J11" s="31" t="s">
        <v>244</v>
      </c>
      <c r="K11" s="4">
        <f t="shared" si="0"/>
        <v>16966.908450704224</v>
      </c>
      <c r="L11" s="4">
        <f t="shared" si="0"/>
        <v>11269.831325301206</v>
      </c>
    </row>
    <row r="12" spans="1:16" x14ac:dyDescent="0.25">
      <c r="A12" s="31" t="s">
        <v>256</v>
      </c>
      <c r="B12" s="31" t="s">
        <v>254</v>
      </c>
      <c r="C12" s="31" t="s">
        <v>248</v>
      </c>
      <c r="D12" s="32" t="s">
        <v>251</v>
      </c>
      <c r="E12" s="31" t="s">
        <v>241</v>
      </c>
      <c r="F12" s="30">
        <v>37196</v>
      </c>
      <c r="G12" s="29">
        <v>7177</v>
      </c>
      <c r="J12" s="31" t="s">
        <v>252</v>
      </c>
      <c r="K12" s="4">
        <f t="shared" si="0"/>
        <v>4317.5927835051543</v>
      </c>
      <c r="L12" s="4">
        <f t="shared" si="0"/>
        <v>7326.272727272727</v>
      </c>
    </row>
    <row r="13" spans="1:16" x14ac:dyDescent="0.25">
      <c r="A13" s="31" t="s">
        <v>257</v>
      </c>
      <c r="B13" s="31" t="s">
        <v>254</v>
      </c>
      <c r="C13" s="31" t="s">
        <v>243</v>
      </c>
      <c r="D13" s="32" t="s">
        <v>242</v>
      </c>
      <c r="E13" s="31" t="s">
        <v>241</v>
      </c>
      <c r="F13" s="30">
        <v>37226</v>
      </c>
      <c r="G13" s="29">
        <v>6837</v>
      </c>
      <c r="J13" s="31" t="s">
        <v>254</v>
      </c>
      <c r="K13" s="4">
        <f t="shared" si="0"/>
        <v>8947.2913385826778</v>
      </c>
      <c r="L13" s="4">
        <f t="shared" si="0"/>
        <v>8131.661764705882</v>
      </c>
    </row>
    <row r="14" spans="1:16" ht="15.75" thickBot="1" x14ac:dyDescent="0.3">
      <c r="A14" s="31" t="s">
        <v>255</v>
      </c>
      <c r="B14" s="31" t="s">
        <v>252</v>
      </c>
      <c r="C14" s="31" t="s">
        <v>243</v>
      </c>
      <c r="D14" s="32" t="s">
        <v>242</v>
      </c>
      <c r="E14" s="31" t="s">
        <v>241</v>
      </c>
      <c r="F14" s="30">
        <v>36892</v>
      </c>
      <c r="G14" s="29">
        <v>3171</v>
      </c>
    </row>
    <row r="15" spans="1:16" ht="15.75" thickBot="1" x14ac:dyDescent="0.3">
      <c r="A15" s="31" t="s">
        <v>249</v>
      </c>
      <c r="B15" s="31" t="s">
        <v>254</v>
      </c>
      <c r="C15" s="31" t="s">
        <v>243</v>
      </c>
      <c r="D15" s="32" t="s">
        <v>247</v>
      </c>
      <c r="E15" s="31" t="s">
        <v>241</v>
      </c>
      <c r="F15" s="30">
        <v>36923</v>
      </c>
      <c r="G15" s="29">
        <v>50000</v>
      </c>
      <c r="J15" s="40" t="s">
        <v>243</v>
      </c>
      <c r="L15" s="53" t="s">
        <v>261</v>
      </c>
      <c r="M15" s="54"/>
      <c r="N15" s="54"/>
      <c r="O15" s="54"/>
      <c r="P15" s="55"/>
    </row>
    <row r="16" spans="1:16" x14ac:dyDescent="0.25">
      <c r="A16" s="31" t="s">
        <v>253</v>
      </c>
      <c r="B16" s="31" t="s">
        <v>252</v>
      </c>
      <c r="C16" s="31" t="s">
        <v>243</v>
      </c>
      <c r="D16" s="32" t="s">
        <v>251</v>
      </c>
      <c r="E16" s="31" t="s">
        <v>246</v>
      </c>
      <c r="F16" s="30">
        <v>36951</v>
      </c>
      <c r="G16" s="29">
        <v>4690</v>
      </c>
      <c r="J16" s="39" t="s">
        <v>260</v>
      </c>
      <c r="K16" s="38" t="s">
        <v>250</v>
      </c>
      <c r="L16" s="37" t="s">
        <v>244</v>
      </c>
      <c r="M16" s="37" t="s">
        <v>252</v>
      </c>
      <c r="N16" s="37" t="s">
        <v>254</v>
      </c>
    </row>
    <row r="17" spans="1:14" x14ac:dyDescent="0.25">
      <c r="A17" s="31" t="s">
        <v>245</v>
      </c>
      <c r="B17" s="31" t="s">
        <v>252</v>
      </c>
      <c r="C17" s="31" t="s">
        <v>243</v>
      </c>
      <c r="D17" s="32" t="s">
        <v>247</v>
      </c>
      <c r="E17" s="31" t="s">
        <v>241</v>
      </c>
      <c r="F17" s="30">
        <v>36982</v>
      </c>
      <c r="G17" s="29">
        <v>12438</v>
      </c>
      <c r="J17" s="32" t="s">
        <v>247</v>
      </c>
      <c r="K17" s="4">
        <f t="shared" ref="K17:N19" si="1">AVERAGEIFS($G$2:$G$750,$D$2:$D$750,$J17,$B$2:$B$750,K$16)</f>
        <v>6773.75</v>
      </c>
      <c r="L17" s="4">
        <f t="shared" si="1"/>
        <v>14075.56880733945</v>
      </c>
      <c r="M17" s="4">
        <f t="shared" si="1"/>
        <v>5078.5</v>
      </c>
      <c r="N17" s="4">
        <f t="shared" si="1"/>
        <v>8947.0404040404046</v>
      </c>
    </row>
    <row r="18" spans="1:14" x14ac:dyDescent="0.25">
      <c r="A18" s="31" t="s">
        <v>249</v>
      </c>
      <c r="B18" s="31" t="s">
        <v>252</v>
      </c>
      <c r="C18" s="31" t="s">
        <v>243</v>
      </c>
      <c r="D18" s="32" t="s">
        <v>251</v>
      </c>
      <c r="E18" s="31" t="s">
        <v>241</v>
      </c>
      <c r="F18" s="30">
        <v>37012</v>
      </c>
      <c r="G18" s="29">
        <v>5000</v>
      </c>
      <c r="J18" s="32" t="s">
        <v>251</v>
      </c>
      <c r="K18" s="4">
        <f t="shared" si="1"/>
        <v>8958.2666666666664</v>
      </c>
      <c r="L18" s="4">
        <f t="shared" si="1"/>
        <v>18965.183333333334</v>
      </c>
      <c r="M18" s="4">
        <f t="shared" si="1"/>
        <v>6151.5263157894733</v>
      </c>
      <c r="N18" s="4">
        <f t="shared" si="1"/>
        <v>7662.5245901639346</v>
      </c>
    </row>
    <row r="19" spans="1:14" x14ac:dyDescent="0.25">
      <c r="A19" s="31" t="s">
        <v>249</v>
      </c>
      <c r="B19" s="31" t="s">
        <v>254</v>
      </c>
      <c r="C19" s="31" t="s">
        <v>243</v>
      </c>
      <c r="D19" s="32" t="s">
        <v>251</v>
      </c>
      <c r="E19" s="31" t="s">
        <v>246</v>
      </c>
      <c r="F19" s="30">
        <v>37043</v>
      </c>
      <c r="G19" s="29">
        <v>7000</v>
      </c>
      <c r="J19" s="32" t="s">
        <v>242</v>
      </c>
      <c r="K19" s="4">
        <f t="shared" si="1"/>
        <v>2000</v>
      </c>
      <c r="L19" s="4">
        <f t="shared" si="1"/>
        <v>12009.803571428571</v>
      </c>
      <c r="M19" s="4">
        <f t="shared" si="1"/>
        <v>4966.0169491525421</v>
      </c>
      <c r="N19" s="4">
        <f t="shared" si="1"/>
        <v>9602.5142857142855</v>
      </c>
    </row>
    <row r="20" spans="1:14" x14ac:dyDescent="0.25">
      <c r="A20" s="31" t="s">
        <v>253</v>
      </c>
      <c r="B20" s="31" t="s">
        <v>252</v>
      </c>
      <c r="C20" s="31" t="s">
        <v>243</v>
      </c>
      <c r="D20" s="32" t="s">
        <v>247</v>
      </c>
      <c r="E20" s="31" t="s">
        <v>241</v>
      </c>
      <c r="F20" s="30">
        <v>37073</v>
      </c>
      <c r="G20" s="29">
        <v>11957</v>
      </c>
    </row>
    <row r="21" spans="1:14" x14ac:dyDescent="0.25">
      <c r="A21" s="31" t="s">
        <v>253</v>
      </c>
      <c r="B21" s="31" t="s">
        <v>244</v>
      </c>
      <c r="C21" s="31" t="s">
        <v>243</v>
      </c>
      <c r="D21" s="32" t="s">
        <v>251</v>
      </c>
      <c r="E21" s="31" t="s">
        <v>241</v>
      </c>
      <c r="F21" s="30">
        <v>37104</v>
      </c>
      <c r="G21" s="29">
        <v>13636</v>
      </c>
    </row>
    <row r="22" spans="1:14" x14ac:dyDescent="0.25">
      <c r="A22" s="31" t="s">
        <v>255</v>
      </c>
      <c r="B22" s="31" t="s">
        <v>244</v>
      </c>
      <c r="C22" s="31" t="s">
        <v>243</v>
      </c>
      <c r="D22" s="32" t="s">
        <v>247</v>
      </c>
      <c r="E22" s="31" t="s">
        <v>246</v>
      </c>
      <c r="F22" s="30">
        <v>37135</v>
      </c>
      <c r="G22" s="29">
        <v>16000</v>
      </c>
    </row>
    <row r="23" spans="1:14" x14ac:dyDescent="0.25">
      <c r="A23" s="31" t="s">
        <v>249</v>
      </c>
      <c r="B23" s="31" t="s">
        <v>252</v>
      </c>
      <c r="C23" s="31" t="s">
        <v>243</v>
      </c>
      <c r="D23" s="32" t="s">
        <v>247</v>
      </c>
      <c r="E23" s="31" t="s">
        <v>241</v>
      </c>
      <c r="F23" s="30">
        <v>37165</v>
      </c>
      <c r="G23" s="29">
        <v>5879</v>
      </c>
    </row>
    <row r="24" spans="1:14" x14ac:dyDescent="0.25">
      <c r="A24" s="31" t="s">
        <v>253</v>
      </c>
      <c r="B24" s="31" t="s">
        <v>254</v>
      </c>
      <c r="C24" s="31" t="s">
        <v>243</v>
      </c>
      <c r="D24" s="32" t="s">
        <v>247</v>
      </c>
      <c r="E24" s="31" t="s">
        <v>241</v>
      </c>
      <c r="F24" s="30">
        <v>37196</v>
      </c>
      <c r="G24" s="29">
        <v>4000</v>
      </c>
    </row>
    <row r="25" spans="1:14" x14ac:dyDescent="0.25">
      <c r="A25" s="31" t="s">
        <v>253</v>
      </c>
      <c r="B25" s="31" t="s">
        <v>244</v>
      </c>
      <c r="C25" s="31" t="s">
        <v>248</v>
      </c>
      <c r="D25" s="32" t="s">
        <v>251</v>
      </c>
      <c r="E25" s="31" t="s">
        <v>241</v>
      </c>
      <c r="F25" s="30">
        <v>37226</v>
      </c>
      <c r="G25" s="29">
        <v>10000</v>
      </c>
    </row>
    <row r="26" spans="1:14" x14ac:dyDescent="0.25">
      <c r="A26" s="31" t="s">
        <v>245</v>
      </c>
      <c r="B26" s="31" t="s">
        <v>252</v>
      </c>
      <c r="C26" s="31" t="s">
        <v>243</v>
      </c>
      <c r="D26" s="32" t="s">
        <v>251</v>
      </c>
      <c r="E26" s="31" t="s">
        <v>241</v>
      </c>
      <c r="F26" s="30">
        <v>36892</v>
      </c>
      <c r="G26" s="29">
        <v>7427</v>
      </c>
    </row>
    <row r="27" spans="1:14" x14ac:dyDescent="0.25">
      <c r="A27" s="31" t="s">
        <v>249</v>
      </c>
      <c r="B27" s="31" t="s">
        <v>252</v>
      </c>
      <c r="C27" s="31" t="s">
        <v>243</v>
      </c>
      <c r="D27" s="32" t="s">
        <v>251</v>
      </c>
      <c r="E27" s="31" t="s">
        <v>246</v>
      </c>
      <c r="F27" s="30">
        <v>36923</v>
      </c>
      <c r="G27" s="29">
        <v>4500</v>
      </c>
    </row>
    <row r="28" spans="1:14" x14ac:dyDescent="0.25">
      <c r="A28" s="31" t="s">
        <v>256</v>
      </c>
      <c r="B28" s="31" t="s">
        <v>252</v>
      </c>
      <c r="C28" s="31" t="s">
        <v>248</v>
      </c>
      <c r="D28" s="32" t="s">
        <v>247</v>
      </c>
      <c r="E28" s="31" t="s">
        <v>241</v>
      </c>
      <c r="F28" s="30">
        <v>36951</v>
      </c>
      <c r="G28" s="29">
        <v>12962</v>
      </c>
    </row>
    <row r="29" spans="1:14" x14ac:dyDescent="0.25">
      <c r="A29" s="31" t="s">
        <v>256</v>
      </c>
      <c r="B29" s="31" t="s">
        <v>252</v>
      </c>
      <c r="C29" s="31" t="s">
        <v>243</v>
      </c>
      <c r="D29" s="32" t="s">
        <v>247</v>
      </c>
      <c r="E29" s="31" t="s">
        <v>246</v>
      </c>
      <c r="F29" s="30">
        <v>36982</v>
      </c>
      <c r="G29" s="29">
        <v>500</v>
      </c>
    </row>
    <row r="30" spans="1:14" x14ac:dyDescent="0.25">
      <c r="A30" s="31" t="s">
        <v>253</v>
      </c>
      <c r="B30" s="31" t="s">
        <v>252</v>
      </c>
      <c r="C30" s="31" t="s">
        <v>248</v>
      </c>
      <c r="D30" s="32" t="s">
        <v>247</v>
      </c>
      <c r="E30" s="31" t="s">
        <v>246</v>
      </c>
      <c r="F30" s="30">
        <v>37012</v>
      </c>
      <c r="G30" s="29">
        <v>5364</v>
      </c>
    </row>
    <row r="31" spans="1:14" x14ac:dyDescent="0.25">
      <c r="A31" s="31" t="s">
        <v>255</v>
      </c>
      <c r="B31" s="31" t="s">
        <v>244</v>
      </c>
      <c r="C31" s="31" t="s">
        <v>248</v>
      </c>
      <c r="D31" s="32" t="s">
        <v>251</v>
      </c>
      <c r="E31" s="31" t="s">
        <v>241</v>
      </c>
      <c r="F31" s="30">
        <v>37043</v>
      </c>
      <c r="G31" s="29">
        <v>45000</v>
      </c>
    </row>
    <row r="32" spans="1:14" x14ac:dyDescent="0.25">
      <c r="A32" s="31" t="s">
        <v>255</v>
      </c>
      <c r="B32" s="31" t="s">
        <v>252</v>
      </c>
      <c r="C32" s="31" t="s">
        <v>248</v>
      </c>
      <c r="D32" s="32" t="s">
        <v>251</v>
      </c>
      <c r="E32" s="31" t="s">
        <v>241</v>
      </c>
      <c r="F32" s="30">
        <v>37073</v>
      </c>
      <c r="G32" s="29">
        <v>14867</v>
      </c>
    </row>
    <row r="33" spans="1:7" x14ac:dyDescent="0.25">
      <c r="A33" s="31" t="s">
        <v>255</v>
      </c>
      <c r="B33" s="31" t="s">
        <v>252</v>
      </c>
      <c r="C33" s="31" t="s">
        <v>248</v>
      </c>
      <c r="D33" s="32" t="s">
        <v>247</v>
      </c>
      <c r="E33" s="31" t="s">
        <v>246</v>
      </c>
      <c r="F33" s="30">
        <v>37104</v>
      </c>
      <c r="G33" s="29">
        <v>13061</v>
      </c>
    </row>
    <row r="34" spans="1:7" x14ac:dyDescent="0.25">
      <c r="A34" s="31" t="s">
        <v>253</v>
      </c>
      <c r="B34" s="31" t="s">
        <v>244</v>
      </c>
      <c r="C34" s="31" t="s">
        <v>248</v>
      </c>
      <c r="D34" s="32" t="s">
        <v>247</v>
      </c>
      <c r="E34" s="31" t="s">
        <v>246</v>
      </c>
      <c r="F34" s="30">
        <v>37135</v>
      </c>
      <c r="G34" s="29">
        <v>11779</v>
      </c>
    </row>
    <row r="35" spans="1:7" x14ac:dyDescent="0.25">
      <c r="A35" s="31" t="s">
        <v>256</v>
      </c>
      <c r="B35" s="31" t="s">
        <v>252</v>
      </c>
      <c r="C35" s="31" t="s">
        <v>243</v>
      </c>
      <c r="D35" s="32" t="s">
        <v>247</v>
      </c>
      <c r="E35" s="31" t="s">
        <v>246</v>
      </c>
      <c r="F35" s="30">
        <v>37165</v>
      </c>
      <c r="G35" s="29">
        <v>4995</v>
      </c>
    </row>
    <row r="36" spans="1:7" x14ac:dyDescent="0.25">
      <c r="A36" s="31" t="s">
        <v>256</v>
      </c>
      <c r="B36" s="31" t="s">
        <v>254</v>
      </c>
      <c r="C36" s="31" t="s">
        <v>243</v>
      </c>
      <c r="D36" s="32" t="s">
        <v>247</v>
      </c>
      <c r="E36" s="31" t="s">
        <v>246</v>
      </c>
      <c r="F36" s="30">
        <v>37196</v>
      </c>
      <c r="G36" s="29">
        <v>10096</v>
      </c>
    </row>
    <row r="37" spans="1:7" x14ac:dyDescent="0.25">
      <c r="A37" s="31" t="s">
        <v>253</v>
      </c>
      <c r="B37" s="31" t="s">
        <v>254</v>
      </c>
      <c r="C37" s="31" t="s">
        <v>243</v>
      </c>
      <c r="D37" s="32" t="s">
        <v>247</v>
      </c>
      <c r="E37" s="31" t="s">
        <v>246</v>
      </c>
      <c r="F37" s="30">
        <v>37226</v>
      </c>
      <c r="G37" s="29">
        <v>14861</v>
      </c>
    </row>
    <row r="38" spans="1:7" x14ac:dyDescent="0.25">
      <c r="A38" s="31" t="s">
        <v>253</v>
      </c>
      <c r="B38" s="31" t="s">
        <v>252</v>
      </c>
      <c r="C38" s="31" t="s">
        <v>248</v>
      </c>
      <c r="D38" s="32" t="s">
        <v>247</v>
      </c>
      <c r="E38" s="31" t="s">
        <v>246</v>
      </c>
      <c r="F38" s="30">
        <v>36892</v>
      </c>
      <c r="G38" s="29">
        <v>500</v>
      </c>
    </row>
    <row r="39" spans="1:7" x14ac:dyDescent="0.25">
      <c r="A39" s="31" t="s">
        <v>253</v>
      </c>
      <c r="B39" s="31" t="s">
        <v>252</v>
      </c>
      <c r="C39" s="31" t="s">
        <v>243</v>
      </c>
      <c r="D39" s="32" t="s">
        <v>247</v>
      </c>
      <c r="E39" s="31" t="s">
        <v>241</v>
      </c>
      <c r="F39" s="30">
        <v>36923</v>
      </c>
      <c r="G39" s="29">
        <v>5524</v>
      </c>
    </row>
    <row r="40" spans="1:7" x14ac:dyDescent="0.25">
      <c r="A40" s="31" t="s">
        <v>249</v>
      </c>
      <c r="B40" s="31" t="s">
        <v>254</v>
      </c>
      <c r="C40" s="31" t="s">
        <v>248</v>
      </c>
      <c r="D40" s="32" t="s">
        <v>251</v>
      </c>
      <c r="E40" s="31" t="s">
        <v>246</v>
      </c>
      <c r="F40" s="30">
        <v>36951</v>
      </c>
      <c r="G40" s="29">
        <v>5862</v>
      </c>
    </row>
    <row r="41" spans="1:7" x14ac:dyDescent="0.25">
      <c r="A41" s="31" t="s">
        <v>256</v>
      </c>
      <c r="B41" s="31" t="s">
        <v>254</v>
      </c>
      <c r="C41" s="31" t="s">
        <v>248</v>
      </c>
      <c r="D41" s="32" t="s">
        <v>247</v>
      </c>
      <c r="E41" s="31" t="s">
        <v>241</v>
      </c>
      <c r="F41" s="30">
        <v>36982</v>
      </c>
      <c r="G41" s="29">
        <v>12592</v>
      </c>
    </row>
    <row r="42" spans="1:7" x14ac:dyDescent="0.25">
      <c r="A42" s="31" t="s">
        <v>256</v>
      </c>
      <c r="B42" s="31" t="s">
        <v>252</v>
      </c>
      <c r="C42" s="31" t="s">
        <v>248</v>
      </c>
      <c r="D42" s="32" t="s">
        <v>242</v>
      </c>
      <c r="E42" s="31" t="s">
        <v>246</v>
      </c>
      <c r="F42" s="30">
        <v>37012</v>
      </c>
      <c r="G42" s="29">
        <v>7188</v>
      </c>
    </row>
    <row r="43" spans="1:7" x14ac:dyDescent="0.25">
      <c r="A43" s="31" t="s">
        <v>256</v>
      </c>
      <c r="B43" s="31" t="s">
        <v>252</v>
      </c>
      <c r="C43" s="31" t="s">
        <v>248</v>
      </c>
      <c r="D43" s="32" t="s">
        <v>251</v>
      </c>
      <c r="E43" s="31" t="s">
        <v>246</v>
      </c>
      <c r="F43" s="30">
        <v>37043</v>
      </c>
      <c r="G43" s="29">
        <v>9159</v>
      </c>
    </row>
    <row r="44" spans="1:7" x14ac:dyDescent="0.25">
      <c r="A44" s="31" t="s">
        <v>255</v>
      </c>
      <c r="B44" s="31" t="s">
        <v>252</v>
      </c>
      <c r="C44" s="31" t="s">
        <v>248</v>
      </c>
      <c r="D44" s="32" t="s">
        <v>247</v>
      </c>
      <c r="E44" s="31" t="s">
        <v>241</v>
      </c>
      <c r="F44" s="30">
        <v>37073</v>
      </c>
      <c r="G44" s="29">
        <v>9208</v>
      </c>
    </row>
    <row r="45" spans="1:7" x14ac:dyDescent="0.25">
      <c r="A45" s="31" t="s">
        <v>255</v>
      </c>
      <c r="B45" s="31" t="s">
        <v>254</v>
      </c>
      <c r="C45" s="31" t="s">
        <v>248</v>
      </c>
      <c r="D45" s="32" t="s">
        <v>251</v>
      </c>
      <c r="E45" s="31" t="s">
        <v>241</v>
      </c>
      <c r="F45" s="30">
        <v>37104</v>
      </c>
      <c r="G45" s="29">
        <v>5756</v>
      </c>
    </row>
    <row r="46" spans="1:7" x14ac:dyDescent="0.25">
      <c r="A46" s="31" t="s">
        <v>255</v>
      </c>
      <c r="B46" s="31" t="s">
        <v>252</v>
      </c>
      <c r="C46" s="31" t="s">
        <v>248</v>
      </c>
      <c r="D46" s="32" t="s">
        <v>247</v>
      </c>
      <c r="E46" s="31" t="s">
        <v>246</v>
      </c>
      <c r="F46" s="30">
        <v>37135</v>
      </c>
      <c r="G46" s="29">
        <v>14480</v>
      </c>
    </row>
    <row r="47" spans="1:7" x14ac:dyDescent="0.25">
      <c r="A47" s="31" t="s">
        <v>256</v>
      </c>
      <c r="B47" s="31" t="s">
        <v>244</v>
      </c>
      <c r="C47" s="31" t="s">
        <v>243</v>
      </c>
      <c r="D47" s="32" t="s">
        <v>251</v>
      </c>
      <c r="E47" s="31" t="s">
        <v>246</v>
      </c>
      <c r="F47" s="30">
        <v>37165</v>
      </c>
      <c r="G47" s="29">
        <v>7028</v>
      </c>
    </row>
    <row r="48" spans="1:7" x14ac:dyDescent="0.25">
      <c r="A48" s="31" t="s">
        <v>256</v>
      </c>
      <c r="B48" s="31" t="s">
        <v>252</v>
      </c>
      <c r="C48" s="31" t="s">
        <v>248</v>
      </c>
      <c r="D48" s="32" t="s">
        <v>251</v>
      </c>
      <c r="E48" s="31" t="s">
        <v>241</v>
      </c>
      <c r="F48" s="30">
        <v>37196</v>
      </c>
      <c r="G48" s="29">
        <v>9397</v>
      </c>
    </row>
    <row r="49" spans="1:7" x14ac:dyDescent="0.25">
      <c r="A49" s="31" t="s">
        <v>253</v>
      </c>
      <c r="B49" s="31" t="s">
        <v>244</v>
      </c>
      <c r="C49" s="31" t="s">
        <v>243</v>
      </c>
      <c r="D49" s="32" t="s">
        <v>251</v>
      </c>
      <c r="E49" s="31" t="s">
        <v>246</v>
      </c>
      <c r="F49" s="30">
        <v>37226</v>
      </c>
      <c r="G49" s="29">
        <v>14067</v>
      </c>
    </row>
    <row r="50" spans="1:7" x14ac:dyDescent="0.25">
      <c r="A50" s="31" t="s">
        <v>253</v>
      </c>
      <c r="B50" s="31" t="s">
        <v>252</v>
      </c>
      <c r="C50" s="31" t="s">
        <v>248</v>
      </c>
      <c r="D50" s="32" t="s">
        <v>242</v>
      </c>
      <c r="E50" s="31" t="s">
        <v>241</v>
      </c>
      <c r="F50" s="30">
        <v>36892</v>
      </c>
      <c r="G50" s="29">
        <v>500</v>
      </c>
    </row>
    <row r="51" spans="1:7" x14ac:dyDescent="0.25">
      <c r="A51" s="31" t="s">
        <v>253</v>
      </c>
      <c r="B51" s="31" t="s">
        <v>244</v>
      </c>
      <c r="C51" s="31" t="s">
        <v>243</v>
      </c>
      <c r="D51" s="32" t="s">
        <v>242</v>
      </c>
      <c r="E51" s="31" t="s">
        <v>246</v>
      </c>
      <c r="F51" s="30">
        <v>36923</v>
      </c>
      <c r="G51" s="29">
        <v>12429</v>
      </c>
    </row>
    <row r="52" spans="1:7" x14ac:dyDescent="0.25">
      <c r="A52" s="31" t="s">
        <v>249</v>
      </c>
      <c r="B52" s="31" t="s">
        <v>254</v>
      </c>
      <c r="C52" s="31" t="s">
        <v>243</v>
      </c>
      <c r="D52" s="32" t="s">
        <v>247</v>
      </c>
      <c r="E52" s="31" t="s">
        <v>241</v>
      </c>
      <c r="F52" s="30">
        <v>36951</v>
      </c>
      <c r="G52" s="29">
        <v>5538</v>
      </c>
    </row>
    <row r="53" spans="1:7" x14ac:dyDescent="0.25">
      <c r="A53" s="31" t="s">
        <v>249</v>
      </c>
      <c r="B53" s="31" t="s">
        <v>254</v>
      </c>
      <c r="C53" s="31" t="s">
        <v>248</v>
      </c>
      <c r="D53" s="32" t="s">
        <v>247</v>
      </c>
      <c r="E53" s="31" t="s">
        <v>241</v>
      </c>
      <c r="F53" s="30">
        <v>36982</v>
      </c>
      <c r="G53" s="29">
        <v>12953</v>
      </c>
    </row>
    <row r="54" spans="1:7" x14ac:dyDescent="0.25">
      <c r="A54" s="31" t="s">
        <v>249</v>
      </c>
      <c r="B54" s="31" t="s">
        <v>254</v>
      </c>
      <c r="C54" s="31" t="s">
        <v>243</v>
      </c>
      <c r="D54" s="32" t="s">
        <v>251</v>
      </c>
      <c r="E54" s="31" t="s">
        <v>241</v>
      </c>
      <c r="F54" s="30">
        <v>37012</v>
      </c>
      <c r="G54" s="29">
        <v>8190</v>
      </c>
    </row>
    <row r="55" spans="1:7" x14ac:dyDescent="0.25">
      <c r="A55" s="31" t="s">
        <v>249</v>
      </c>
      <c r="B55" s="31" t="s">
        <v>254</v>
      </c>
      <c r="C55" s="31" t="s">
        <v>248</v>
      </c>
      <c r="D55" s="32" t="s">
        <v>247</v>
      </c>
      <c r="E55" s="31" t="s">
        <v>241</v>
      </c>
      <c r="F55" s="30">
        <v>37043</v>
      </c>
      <c r="G55" s="29">
        <v>4348</v>
      </c>
    </row>
    <row r="56" spans="1:7" x14ac:dyDescent="0.25">
      <c r="A56" s="31" t="s">
        <v>255</v>
      </c>
      <c r="B56" s="31" t="s">
        <v>254</v>
      </c>
      <c r="C56" s="31" t="s">
        <v>248</v>
      </c>
      <c r="D56" s="32" t="s">
        <v>251</v>
      </c>
      <c r="E56" s="31" t="s">
        <v>241</v>
      </c>
      <c r="F56" s="30">
        <v>37073</v>
      </c>
      <c r="G56" s="29">
        <v>6071</v>
      </c>
    </row>
    <row r="57" spans="1:7" x14ac:dyDescent="0.25">
      <c r="A57" s="31" t="s">
        <v>255</v>
      </c>
      <c r="B57" s="31" t="s">
        <v>244</v>
      </c>
      <c r="C57" s="31" t="s">
        <v>243</v>
      </c>
      <c r="D57" s="32" t="s">
        <v>251</v>
      </c>
      <c r="E57" s="31" t="s">
        <v>246</v>
      </c>
      <c r="F57" s="30">
        <v>37104</v>
      </c>
      <c r="G57" s="29">
        <v>13000</v>
      </c>
    </row>
    <row r="58" spans="1:7" x14ac:dyDescent="0.25">
      <c r="A58" s="31" t="s">
        <v>255</v>
      </c>
      <c r="B58" s="31" t="s">
        <v>244</v>
      </c>
      <c r="C58" s="31" t="s">
        <v>243</v>
      </c>
      <c r="D58" s="32" t="s">
        <v>242</v>
      </c>
      <c r="E58" s="31" t="s">
        <v>246</v>
      </c>
      <c r="F58" s="30">
        <v>37135</v>
      </c>
      <c r="G58" s="29">
        <v>15000</v>
      </c>
    </row>
    <row r="59" spans="1:7" x14ac:dyDescent="0.25">
      <c r="A59" s="31" t="s">
        <v>255</v>
      </c>
      <c r="B59" s="31" t="s">
        <v>244</v>
      </c>
      <c r="C59" s="31" t="s">
        <v>243</v>
      </c>
      <c r="D59" s="32" t="s">
        <v>242</v>
      </c>
      <c r="E59" s="31" t="s">
        <v>241</v>
      </c>
      <c r="F59" s="30">
        <v>37165</v>
      </c>
      <c r="G59" s="29">
        <v>12824</v>
      </c>
    </row>
    <row r="60" spans="1:7" x14ac:dyDescent="0.25">
      <c r="A60" s="31" t="s">
        <v>253</v>
      </c>
      <c r="B60" s="31" t="s">
        <v>252</v>
      </c>
      <c r="C60" s="31" t="s">
        <v>248</v>
      </c>
      <c r="D60" s="32" t="s">
        <v>251</v>
      </c>
      <c r="E60" s="31" t="s">
        <v>246</v>
      </c>
      <c r="F60" s="30">
        <v>37196</v>
      </c>
      <c r="G60" s="29">
        <v>250</v>
      </c>
    </row>
    <row r="61" spans="1:7" x14ac:dyDescent="0.25">
      <c r="A61" s="31" t="s">
        <v>253</v>
      </c>
      <c r="B61" s="31" t="s">
        <v>252</v>
      </c>
      <c r="C61" s="31" t="s">
        <v>243</v>
      </c>
      <c r="D61" s="32" t="s">
        <v>247</v>
      </c>
      <c r="E61" s="31" t="s">
        <v>241</v>
      </c>
      <c r="F61" s="30">
        <v>37226</v>
      </c>
      <c r="G61" s="29">
        <v>3000</v>
      </c>
    </row>
    <row r="62" spans="1:7" x14ac:dyDescent="0.25">
      <c r="A62" s="31" t="s">
        <v>253</v>
      </c>
      <c r="B62" s="31" t="s">
        <v>250</v>
      </c>
      <c r="C62" s="31" t="s">
        <v>248</v>
      </c>
      <c r="D62" s="32" t="s">
        <v>247</v>
      </c>
      <c r="E62" s="31" t="s">
        <v>241</v>
      </c>
      <c r="F62" s="30">
        <v>36892</v>
      </c>
      <c r="G62" s="29">
        <v>9095</v>
      </c>
    </row>
    <row r="63" spans="1:7" x14ac:dyDescent="0.25">
      <c r="A63" s="31" t="s">
        <v>253</v>
      </c>
      <c r="B63" s="31" t="s">
        <v>252</v>
      </c>
      <c r="C63" s="31" t="s">
        <v>243</v>
      </c>
      <c r="D63" s="32" t="s">
        <v>247</v>
      </c>
      <c r="E63" s="31" t="s">
        <v>241</v>
      </c>
      <c r="F63" s="30">
        <v>36923</v>
      </c>
      <c r="G63" s="29">
        <v>240</v>
      </c>
    </row>
    <row r="64" spans="1:7" x14ac:dyDescent="0.25">
      <c r="A64" s="31" t="s">
        <v>255</v>
      </c>
      <c r="B64" s="31" t="s">
        <v>252</v>
      </c>
      <c r="C64" s="31" t="s">
        <v>243</v>
      </c>
      <c r="D64" s="32" t="s">
        <v>242</v>
      </c>
      <c r="E64" s="31" t="s">
        <v>241</v>
      </c>
      <c r="F64" s="30">
        <v>36951</v>
      </c>
      <c r="G64" s="29">
        <v>3075</v>
      </c>
    </row>
    <row r="65" spans="1:7" x14ac:dyDescent="0.25">
      <c r="A65" s="31" t="s">
        <v>255</v>
      </c>
      <c r="B65" s="31" t="s">
        <v>254</v>
      </c>
      <c r="C65" s="31" t="s">
        <v>248</v>
      </c>
      <c r="D65" s="32" t="s">
        <v>247</v>
      </c>
      <c r="E65" s="31" t="s">
        <v>241</v>
      </c>
      <c r="F65" s="30">
        <v>36982</v>
      </c>
      <c r="G65" s="29">
        <v>4309</v>
      </c>
    </row>
    <row r="66" spans="1:7" x14ac:dyDescent="0.25">
      <c r="A66" s="31" t="s">
        <v>253</v>
      </c>
      <c r="B66" s="31" t="s">
        <v>244</v>
      </c>
      <c r="C66" s="31" t="s">
        <v>243</v>
      </c>
      <c r="D66" s="32" t="s">
        <v>242</v>
      </c>
      <c r="E66" s="31" t="s">
        <v>241</v>
      </c>
      <c r="F66" s="30">
        <v>37012</v>
      </c>
      <c r="G66" s="29">
        <v>12000</v>
      </c>
    </row>
    <row r="67" spans="1:7" x14ac:dyDescent="0.25">
      <c r="A67" s="31" t="s">
        <v>249</v>
      </c>
      <c r="B67" s="31" t="s">
        <v>252</v>
      </c>
      <c r="C67" s="31" t="s">
        <v>243</v>
      </c>
      <c r="D67" s="32" t="s">
        <v>247</v>
      </c>
      <c r="E67" s="31" t="s">
        <v>241</v>
      </c>
      <c r="F67" s="30">
        <v>37043</v>
      </c>
      <c r="G67" s="29">
        <v>4000</v>
      </c>
    </row>
    <row r="68" spans="1:7" x14ac:dyDescent="0.25">
      <c r="A68" s="31" t="s">
        <v>249</v>
      </c>
      <c r="B68" s="31" t="s">
        <v>252</v>
      </c>
      <c r="C68" s="31" t="s">
        <v>243</v>
      </c>
      <c r="D68" s="32" t="s">
        <v>251</v>
      </c>
      <c r="E68" s="31" t="s">
        <v>241</v>
      </c>
      <c r="F68" s="30">
        <v>37073</v>
      </c>
      <c r="G68" s="29">
        <v>4000</v>
      </c>
    </row>
    <row r="69" spans="1:7" x14ac:dyDescent="0.25">
      <c r="A69" s="31" t="s">
        <v>253</v>
      </c>
      <c r="B69" s="31" t="s">
        <v>250</v>
      </c>
      <c r="C69" s="31" t="s">
        <v>243</v>
      </c>
      <c r="D69" s="32" t="s">
        <v>242</v>
      </c>
      <c r="E69" s="31" t="s">
        <v>241</v>
      </c>
      <c r="F69" s="30">
        <v>37104</v>
      </c>
      <c r="G69" s="29">
        <v>2000</v>
      </c>
    </row>
    <row r="70" spans="1:7" x14ac:dyDescent="0.25">
      <c r="A70" s="31" t="s">
        <v>249</v>
      </c>
      <c r="B70" s="31" t="s">
        <v>244</v>
      </c>
      <c r="C70" s="31" t="s">
        <v>243</v>
      </c>
      <c r="D70" s="32" t="s">
        <v>251</v>
      </c>
      <c r="E70" s="31" t="s">
        <v>246</v>
      </c>
      <c r="F70" s="30">
        <v>37135</v>
      </c>
      <c r="G70" s="29">
        <v>5025</v>
      </c>
    </row>
    <row r="71" spans="1:7" x14ac:dyDescent="0.25">
      <c r="A71" s="31" t="s">
        <v>249</v>
      </c>
      <c r="B71" s="31" t="s">
        <v>254</v>
      </c>
      <c r="C71" s="31" t="s">
        <v>243</v>
      </c>
      <c r="D71" s="32" t="s">
        <v>242</v>
      </c>
      <c r="E71" s="31" t="s">
        <v>241</v>
      </c>
      <c r="F71" s="30">
        <v>37165</v>
      </c>
      <c r="G71" s="29">
        <v>65000</v>
      </c>
    </row>
    <row r="72" spans="1:7" x14ac:dyDescent="0.25">
      <c r="A72" s="31" t="s">
        <v>253</v>
      </c>
      <c r="B72" s="31" t="s">
        <v>254</v>
      </c>
      <c r="C72" s="31" t="s">
        <v>248</v>
      </c>
      <c r="D72" s="32" t="s">
        <v>251</v>
      </c>
      <c r="E72" s="31" t="s">
        <v>241</v>
      </c>
      <c r="F72" s="30">
        <v>37196</v>
      </c>
      <c r="G72" s="29">
        <v>6307</v>
      </c>
    </row>
    <row r="73" spans="1:7" x14ac:dyDescent="0.25">
      <c r="A73" s="31" t="s">
        <v>253</v>
      </c>
      <c r="B73" s="31" t="s">
        <v>252</v>
      </c>
      <c r="C73" s="31" t="s">
        <v>243</v>
      </c>
      <c r="D73" s="32" t="s">
        <v>251</v>
      </c>
      <c r="E73" s="31" t="s">
        <v>241</v>
      </c>
      <c r="F73" s="30">
        <v>37226</v>
      </c>
      <c r="G73" s="29">
        <v>5000</v>
      </c>
    </row>
    <row r="74" spans="1:7" x14ac:dyDescent="0.25">
      <c r="A74" s="31" t="s">
        <v>253</v>
      </c>
      <c r="B74" s="31" t="s">
        <v>244</v>
      </c>
      <c r="C74" s="31" t="s">
        <v>243</v>
      </c>
      <c r="D74" s="32" t="s">
        <v>251</v>
      </c>
      <c r="E74" s="31" t="s">
        <v>241</v>
      </c>
      <c r="F74" s="30">
        <v>36892</v>
      </c>
      <c r="G74" s="29">
        <v>12203</v>
      </c>
    </row>
    <row r="75" spans="1:7" x14ac:dyDescent="0.25">
      <c r="A75" s="31" t="s">
        <v>253</v>
      </c>
      <c r="B75" s="31" t="s">
        <v>254</v>
      </c>
      <c r="C75" s="31" t="s">
        <v>243</v>
      </c>
      <c r="D75" s="32" t="s">
        <v>247</v>
      </c>
      <c r="E75" s="31" t="s">
        <v>241</v>
      </c>
      <c r="F75" s="30">
        <v>36923</v>
      </c>
      <c r="G75" s="29">
        <v>6000</v>
      </c>
    </row>
    <row r="76" spans="1:7" x14ac:dyDescent="0.25">
      <c r="A76" s="31" t="s">
        <v>249</v>
      </c>
      <c r="B76" s="31" t="s">
        <v>252</v>
      </c>
      <c r="C76" s="31" t="s">
        <v>248</v>
      </c>
      <c r="D76" s="32" t="s">
        <v>251</v>
      </c>
      <c r="E76" s="31" t="s">
        <v>241</v>
      </c>
      <c r="F76" s="30">
        <v>36951</v>
      </c>
      <c r="G76" s="29">
        <v>13215</v>
      </c>
    </row>
    <row r="77" spans="1:7" x14ac:dyDescent="0.25">
      <c r="A77" s="31" t="s">
        <v>249</v>
      </c>
      <c r="B77" s="31" t="s">
        <v>244</v>
      </c>
      <c r="C77" s="31" t="s">
        <v>243</v>
      </c>
      <c r="D77" s="32" t="s">
        <v>247</v>
      </c>
      <c r="E77" s="31" t="s">
        <v>241</v>
      </c>
      <c r="F77" s="30">
        <v>36982</v>
      </c>
      <c r="G77" s="29">
        <v>35000</v>
      </c>
    </row>
    <row r="78" spans="1:7" x14ac:dyDescent="0.25">
      <c r="A78" s="31" t="s">
        <v>253</v>
      </c>
      <c r="B78" s="31" t="s">
        <v>244</v>
      </c>
      <c r="C78" s="31" t="s">
        <v>243</v>
      </c>
      <c r="D78" s="32" t="s">
        <v>247</v>
      </c>
      <c r="E78" s="31" t="s">
        <v>241</v>
      </c>
      <c r="F78" s="30">
        <v>37012</v>
      </c>
      <c r="G78" s="29">
        <v>13000</v>
      </c>
    </row>
    <row r="79" spans="1:7" x14ac:dyDescent="0.25">
      <c r="A79" s="31" t="s">
        <v>256</v>
      </c>
      <c r="B79" s="31" t="s">
        <v>244</v>
      </c>
      <c r="C79" s="31" t="s">
        <v>243</v>
      </c>
      <c r="D79" s="32" t="s">
        <v>247</v>
      </c>
      <c r="E79" s="31" t="s">
        <v>241</v>
      </c>
      <c r="F79" s="30">
        <v>37043</v>
      </c>
      <c r="G79" s="29">
        <v>14548</v>
      </c>
    </row>
    <row r="80" spans="1:7" x14ac:dyDescent="0.25">
      <c r="A80" s="31" t="s">
        <v>256</v>
      </c>
      <c r="B80" s="31" t="s">
        <v>252</v>
      </c>
      <c r="C80" s="31" t="s">
        <v>248</v>
      </c>
      <c r="D80" s="32" t="s">
        <v>247</v>
      </c>
      <c r="E80" s="31" t="s">
        <v>241</v>
      </c>
      <c r="F80" s="30">
        <v>37073</v>
      </c>
      <c r="G80" s="29">
        <v>500</v>
      </c>
    </row>
    <row r="81" spans="1:7" x14ac:dyDescent="0.25">
      <c r="A81" s="31" t="s">
        <v>249</v>
      </c>
      <c r="B81" s="31" t="s">
        <v>244</v>
      </c>
      <c r="C81" s="31" t="s">
        <v>243</v>
      </c>
      <c r="D81" s="32" t="s">
        <v>247</v>
      </c>
      <c r="E81" s="31" t="s">
        <v>246</v>
      </c>
      <c r="F81" s="30">
        <v>37104</v>
      </c>
      <c r="G81" s="29">
        <v>11000</v>
      </c>
    </row>
    <row r="82" spans="1:7" x14ac:dyDescent="0.25">
      <c r="A82" s="31" t="s">
        <v>249</v>
      </c>
      <c r="B82" s="31" t="s">
        <v>254</v>
      </c>
      <c r="C82" s="31" t="s">
        <v>243</v>
      </c>
      <c r="D82" s="32" t="s">
        <v>251</v>
      </c>
      <c r="E82" s="31" t="s">
        <v>241</v>
      </c>
      <c r="F82" s="30">
        <v>37135</v>
      </c>
      <c r="G82" s="29">
        <v>2878</v>
      </c>
    </row>
    <row r="83" spans="1:7" x14ac:dyDescent="0.25">
      <c r="A83" s="31" t="s">
        <v>253</v>
      </c>
      <c r="B83" s="31" t="s">
        <v>244</v>
      </c>
      <c r="C83" s="31" t="s">
        <v>248</v>
      </c>
      <c r="D83" s="32" t="s">
        <v>247</v>
      </c>
      <c r="E83" s="31" t="s">
        <v>241</v>
      </c>
      <c r="F83" s="30">
        <v>37165</v>
      </c>
      <c r="G83" s="29">
        <v>9000</v>
      </c>
    </row>
    <row r="84" spans="1:7" x14ac:dyDescent="0.25">
      <c r="A84" s="31" t="s">
        <v>255</v>
      </c>
      <c r="B84" s="31" t="s">
        <v>252</v>
      </c>
      <c r="C84" s="31" t="s">
        <v>243</v>
      </c>
      <c r="D84" s="32" t="s">
        <v>247</v>
      </c>
      <c r="E84" s="31" t="s">
        <v>241</v>
      </c>
      <c r="F84" s="30">
        <v>37196</v>
      </c>
      <c r="G84" s="29">
        <v>240</v>
      </c>
    </row>
    <row r="85" spans="1:7" x14ac:dyDescent="0.25">
      <c r="A85" s="31" t="s">
        <v>256</v>
      </c>
      <c r="B85" s="31" t="s">
        <v>244</v>
      </c>
      <c r="C85" s="31" t="s">
        <v>243</v>
      </c>
      <c r="D85" s="32" t="s">
        <v>251</v>
      </c>
      <c r="E85" s="31" t="s">
        <v>246</v>
      </c>
      <c r="F85" s="30">
        <v>37226</v>
      </c>
      <c r="G85" s="29">
        <v>50000</v>
      </c>
    </row>
    <row r="86" spans="1:7" x14ac:dyDescent="0.25">
      <c r="A86" s="31" t="s">
        <v>245</v>
      </c>
      <c r="B86" s="31" t="s">
        <v>244</v>
      </c>
      <c r="C86" s="31" t="s">
        <v>243</v>
      </c>
      <c r="D86" s="32" t="s">
        <v>247</v>
      </c>
      <c r="E86" s="31" t="s">
        <v>246</v>
      </c>
      <c r="F86" s="30">
        <v>36892</v>
      </c>
      <c r="G86" s="29">
        <v>13519</v>
      </c>
    </row>
    <row r="87" spans="1:7" x14ac:dyDescent="0.25">
      <c r="A87" s="31" t="s">
        <v>253</v>
      </c>
      <c r="B87" s="31" t="s">
        <v>244</v>
      </c>
      <c r="C87" s="31" t="s">
        <v>248</v>
      </c>
      <c r="D87" s="32" t="s">
        <v>251</v>
      </c>
      <c r="E87" s="31" t="s">
        <v>246</v>
      </c>
      <c r="F87" s="30">
        <v>36923</v>
      </c>
      <c r="G87" s="29">
        <v>14702</v>
      </c>
    </row>
    <row r="88" spans="1:7" x14ac:dyDescent="0.25">
      <c r="A88" s="31" t="s">
        <v>255</v>
      </c>
      <c r="B88" s="31" t="s">
        <v>244</v>
      </c>
      <c r="C88" s="31" t="s">
        <v>243</v>
      </c>
      <c r="D88" s="32" t="s">
        <v>242</v>
      </c>
      <c r="E88" s="31" t="s">
        <v>246</v>
      </c>
      <c r="F88" s="30">
        <v>36951</v>
      </c>
      <c r="G88" s="29">
        <v>9705</v>
      </c>
    </row>
    <row r="89" spans="1:7" x14ac:dyDescent="0.25">
      <c r="A89" s="31" t="s">
        <v>257</v>
      </c>
      <c r="B89" s="31" t="s">
        <v>244</v>
      </c>
      <c r="C89" s="31" t="s">
        <v>243</v>
      </c>
      <c r="D89" s="32" t="s">
        <v>247</v>
      </c>
      <c r="E89" s="31" t="s">
        <v>241</v>
      </c>
      <c r="F89" s="30">
        <v>36982</v>
      </c>
      <c r="G89" s="29">
        <v>11135</v>
      </c>
    </row>
    <row r="90" spans="1:7" x14ac:dyDescent="0.25">
      <c r="A90" s="31" t="s">
        <v>256</v>
      </c>
      <c r="B90" s="31" t="s">
        <v>244</v>
      </c>
      <c r="C90" s="31" t="s">
        <v>248</v>
      </c>
      <c r="D90" s="32" t="s">
        <v>247</v>
      </c>
      <c r="E90" s="31" t="s">
        <v>241</v>
      </c>
      <c r="F90" s="30">
        <v>37012</v>
      </c>
      <c r="G90" s="29">
        <v>12000</v>
      </c>
    </row>
    <row r="91" spans="1:7" x14ac:dyDescent="0.25">
      <c r="A91" s="31" t="s">
        <v>245</v>
      </c>
      <c r="B91" s="31" t="s">
        <v>252</v>
      </c>
      <c r="C91" s="31" t="s">
        <v>243</v>
      </c>
      <c r="D91" s="32" t="s">
        <v>247</v>
      </c>
      <c r="E91" s="31" t="s">
        <v>241</v>
      </c>
      <c r="F91" s="30">
        <v>37043</v>
      </c>
      <c r="G91" s="29">
        <v>1000</v>
      </c>
    </row>
    <row r="92" spans="1:7" x14ac:dyDescent="0.25">
      <c r="A92" s="31" t="s">
        <v>245</v>
      </c>
      <c r="B92" s="31" t="s">
        <v>252</v>
      </c>
      <c r="C92" s="31" t="s">
        <v>248</v>
      </c>
      <c r="D92" s="32" t="s">
        <v>247</v>
      </c>
      <c r="E92" s="31" t="s">
        <v>241</v>
      </c>
      <c r="F92" s="30">
        <v>37073</v>
      </c>
      <c r="G92" s="29">
        <v>7434</v>
      </c>
    </row>
    <row r="93" spans="1:7" x14ac:dyDescent="0.25">
      <c r="A93" s="31" t="s">
        <v>245</v>
      </c>
      <c r="B93" s="31" t="s">
        <v>252</v>
      </c>
      <c r="C93" s="31" t="s">
        <v>243</v>
      </c>
      <c r="D93" s="32" t="s">
        <v>247</v>
      </c>
      <c r="E93" s="31" t="s">
        <v>246</v>
      </c>
      <c r="F93" s="30">
        <v>37104</v>
      </c>
      <c r="G93" s="29">
        <v>3000</v>
      </c>
    </row>
    <row r="94" spans="1:7" x14ac:dyDescent="0.25">
      <c r="A94" s="31" t="s">
        <v>253</v>
      </c>
      <c r="B94" s="31" t="s">
        <v>244</v>
      </c>
      <c r="C94" s="31" t="s">
        <v>243</v>
      </c>
      <c r="D94" s="32" t="s">
        <v>251</v>
      </c>
      <c r="E94" s="31" t="s">
        <v>241</v>
      </c>
      <c r="F94" s="30">
        <v>37135</v>
      </c>
      <c r="G94" s="29">
        <v>13500</v>
      </c>
    </row>
    <row r="95" spans="1:7" x14ac:dyDescent="0.25">
      <c r="A95" s="31" t="s">
        <v>253</v>
      </c>
      <c r="B95" s="31" t="s">
        <v>244</v>
      </c>
      <c r="C95" s="31" t="s">
        <v>248</v>
      </c>
      <c r="D95" s="32" t="s">
        <v>247</v>
      </c>
      <c r="E95" s="31" t="s">
        <v>241</v>
      </c>
      <c r="F95" s="30">
        <v>37165</v>
      </c>
      <c r="G95" s="29">
        <v>8456</v>
      </c>
    </row>
    <row r="96" spans="1:7" x14ac:dyDescent="0.25">
      <c r="A96" s="31" t="s">
        <v>256</v>
      </c>
      <c r="B96" s="31" t="s">
        <v>244</v>
      </c>
      <c r="C96" s="31" t="s">
        <v>243</v>
      </c>
      <c r="D96" s="32" t="s">
        <v>247</v>
      </c>
      <c r="E96" s="31" t="s">
        <v>241</v>
      </c>
      <c r="F96" s="30">
        <v>37196</v>
      </c>
      <c r="G96" s="29">
        <v>7770</v>
      </c>
    </row>
    <row r="97" spans="1:7" x14ac:dyDescent="0.25">
      <c r="A97" s="31" t="s">
        <v>256</v>
      </c>
      <c r="B97" s="31" t="s">
        <v>252</v>
      </c>
      <c r="C97" s="31" t="s">
        <v>248</v>
      </c>
      <c r="D97" s="32" t="s">
        <v>251</v>
      </c>
      <c r="E97" s="31" t="s">
        <v>241</v>
      </c>
      <c r="F97" s="30">
        <v>37226</v>
      </c>
      <c r="G97" s="29">
        <v>4000</v>
      </c>
    </row>
    <row r="98" spans="1:7" x14ac:dyDescent="0.25">
      <c r="A98" s="31" t="s">
        <v>256</v>
      </c>
      <c r="B98" s="31" t="s">
        <v>244</v>
      </c>
      <c r="C98" s="31" t="s">
        <v>248</v>
      </c>
      <c r="D98" s="32" t="s">
        <v>242</v>
      </c>
      <c r="E98" s="31" t="s">
        <v>241</v>
      </c>
      <c r="F98" s="30">
        <v>36892</v>
      </c>
      <c r="G98" s="29">
        <v>13000</v>
      </c>
    </row>
    <row r="99" spans="1:7" x14ac:dyDescent="0.25">
      <c r="A99" s="31" t="s">
        <v>245</v>
      </c>
      <c r="B99" s="31" t="s">
        <v>252</v>
      </c>
      <c r="C99" s="31" t="s">
        <v>243</v>
      </c>
      <c r="D99" s="32" t="s">
        <v>251</v>
      </c>
      <c r="E99" s="31" t="s">
        <v>241</v>
      </c>
      <c r="F99" s="30">
        <v>36923</v>
      </c>
      <c r="G99" s="29">
        <v>100</v>
      </c>
    </row>
    <row r="100" spans="1:7" x14ac:dyDescent="0.25">
      <c r="A100" s="31" t="s">
        <v>249</v>
      </c>
      <c r="B100" s="31" t="s">
        <v>254</v>
      </c>
      <c r="C100" s="31" t="s">
        <v>243</v>
      </c>
      <c r="D100" s="32" t="s">
        <v>242</v>
      </c>
      <c r="E100" s="31" t="s">
        <v>246</v>
      </c>
      <c r="F100" s="30">
        <v>36951</v>
      </c>
      <c r="G100" s="29">
        <v>12310</v>
      </c>
    </row>
    <row r="101" spans="1:7" x14ac:dyDescent="0.25">
      <c r="A101" s="31" t="s">
        <v>255</v>
      </c>
      <c r="B101" s="31" t="s">
        <v>252</v>
      </c>
      <c r="C101" s="31" t="s">
        <v>243</v>
      </c>
      <c r="D101" s="32" t="s">
        <v>247</v>
      </c>
      <c r="E101" s="31" t="s">
        <v>241</v>
      </c>
      <c r="F101" s="30">
        <v>36982</v>
      </c>
      <c r="G101" s="29">
        <v>3715</v>
      </c>
    </row>
    <row r="102" spans="1:7" x14ac:dyDescent="0.25">
      <c r="A102" s="31" t="s">
        <v>245</v>
      </c>
      <c r="B102" s="31" t="s">
        <v>252</v>
      </c>
      <c r="C102" s="31" t="s">
        <v>248</v>
      </c>
      <c r="D102" s="32" t="s">
        <v>247</v>
      </c>
      <c r="E102" s="31" t="s">
        <v>246</v>
      </c>
      <c r="F102" s="30">
        <v>37012</v>
      </c>
      <c r="G102" s="29">
        <v>4231</v>
      </c>
    </row>
    <row r="103" spans="1:7" x14ac:dyDescent="0.25">
      <c r="A103" s="31" t="s">
        <v>249</v>
      </c>
      <c r="B103" s="31" t="s">
        <v>252</v>
      </c>
      <c r="C103" s="31" t="s">
        <v>243</v>
      </c>
      <c r="D103" s="32" t="s">
        <v>247</v>
      </c>
      <c r="E103" s="31" t="s">
        <v>241</v>
      </c>
      <c r="F103" s="30">
        <v>37043</v>
      </c>
      <c r="G103" s="29">
        <v>100</v>
      </c>
    </row>
    <row r="104" spans="1:7" x14ac:dyDescent="0.25">
      <c r="A104" s="31" t="s">
        <v>257</v>
      </c>
      <c r="B104" s="31" t="s">
        <v>252</v>
      </c>
      <c r="C104" s="31" t="s">
        <v>243</v>
      </c>
      <c r="D104" s="32" t="s">
        <v>247</v>
      </c>
      <c r="E104" s="31" t="s">
        <v>241</v>
      </c>
      <c r="F104" s="30">
        <v>37073</v>
      </c>
      <c r="G104" s="29">
        <v>3644</v>
      </c>
    </row>
    <row r="105" spans="1:7" x14ac:dyDescent="0.25">
      <c r="A105" s="31" t="s">
        <v>253</v>
      </c>
      <c r="B105" s="31" t="s">
        <v>254</v>
      </c>
      <c r="C105" s="31" t="s">
        <v>248</v>
      </c>
      <c r="D105" s="32" t="s">
        <v>247</v>
      </c>
      <c r="E105" s="31" t="s">
        <v>246</v>
      </c>
      <c r="F105" s="30">
        <v>37104</v>
      </c>
      <c r="G105" s="29">
        <v>5701</v>
      </c>
    </row>
    <row r="106" spans="1:7" x14ac:dyDescent="0.25">
      <c r="A106" s="31" t="s">
        <v>245</v>
      </c>
      <c r="B106" s="31" t="s">
        <v>254</v>
      </c>
      <c r="C106" s="31" t="s">
        <v>248</v>
      </c>
      <c r="D106" s="32" t="s">
        <v>247</v>
      </c>
      <c r="E106" s="31" t="s">
        <v>241</v>
      </c>
      <c r="F106" s="30">
        <v>37135</v>
      </c>
      <c r="G106" s="29">
        <v>3559</v>
      </c>
    </row>
    <row r="107" spans="1:7" x14ac:dyDescent="0.25">
      <c r="A107" s="31" t="s">
        <v>245</v>
      </c>
      <c r="B107" s="31" t="s">
        <v>252</v>
      </c>
      <c r="C107" s="31" t="s">
        <v>243</v>
      </c>
      <c r="D107" s="32" t="s">
        <v>251</v>
      </c>
      <c r="E107" s="31" t="s">
        <v>241</v>
      </c>
      <c r="F107" s="30">
        <v>37165</v>
      </c>
      <c r="G107" s="29">
        <v>5000</v>
      </c>
    </row>
    <row r="108" spans="1:7" x14ac:dyDescent="0.25">
      <c r="A108" s="31" t="s">
        <v>253</v>
      </c>
      <c r="B108" s="31" t="s">
        <v>252</v>
      </c>
      <c r="C108" s="31" t="s">
        <v>248</v>
      </c>
      <c r="D108" s="32" t="s">
        <v>251</v>
      </c>
      <c r="E108" s="31" t="s">
        <v>241</v>
      </c>
      <c r="F108" s="30">
        <v>37196</v>
      </c>
      <c r="G108" s="29">
        <v>275</v>
      </c>
    </row>
    <row r="109" spans="1:7" x14ac:dyDescent="0.25">
      <c r="A109" s="31" t="s">
        <v>253</v>
      </c>
      <c r="B109" s="31" t="s">
        <v>244</v>
      </c>
      <c r="C109" s="31" t="s">
        <v>243</v>
      </c>
      <c r="D109" s="32" t="s">
        <v>247</v>
      </c>
      <c r="E109" s="31" t="s">
        <v>246</v>
      </c>
      <c r="F109" s="30">
        <v>37226</v>
      </c>
      <c r="G109" s="29">
        <v>11761</v>
      </c>
    </row>
    <row r="110" spans="1:7" x14ac:dyDescent="0.25">
      <c r="A110" s="31" t="s">
        <v>255</v>
      </c>
      <c r="B110" s="31" t="s">
        <v>244</v>
      </c>
      <c r="C110" s="31" t="s">
        <v>243</v>
      </c>
      <c r="D110" s="32" t="s">
        <v>242</v>
      </c>
      <c r="E110" s="31" t="s">
        <v>241</v>
      </c>
      <c r="F110" s="30">
        <v>36892</v>
      </c>
      <c r="G110" s="29">
        <v>45000</v>
      </c>
    </row>
    <row r="111" spans="1:7" x14ac:dyDescent="0.25">
      <c r="A111" s="31" t="s">
        <v>253</v>
      </c>
      <c r="B111" s="31" t="s">
        <v>254</v>
      </c>
      <c r="C111" s="31" t="s">
        <v>248</v>
      </c>
      <c r="D111" s="32" t="s">
        <v>251</v>
      </c>
      <c r="E111" s="31" t="s">
        <v>241</v>
      </c>
      <c r="F111" s="30">
        <v>36923</v>
      </c>
      <c r="G111" s="29">
        <v>1000</v>
      </c>
    </row>
    <row r="112" spans="1:7" x14ac:dyDescent="0.25">
      <c r="A112" s="31" t="s">
        <v>256</v>
      </c>
      <c r="B112" s="31" t="s">
        <v>252</v>
      </c>
      <c r="C112" s="31" t="s">
        <v>243</v>
      </c>
      <c r="D112" s="32" t="s">
        <v>242</v>
      </c>
      <c r="E112" s="31" t="s">
        <v>241</v>
      </c>
      <c r="F112" s="30">
        <v>36951</v>
      </c>
      <c r="G112" s="29">
        <v>200</v>
      </c>
    </row>
    <row r="113" spans="1:7" x14ac:dyDescent="0.25">
      <c r="A113" s="31" t="s">
        <v>245</v>
      </c>
      <c r="B113" s="31" t="s">
        <v>252</v>
      </c>
      <c r="C113" s="31" t="s">
        <v>243</v>
      </c>
      <c r="D113" s="32" t="s">
        <v>251</v>
      </c>
      <c r="E113" s="31" t="s">
        <v>246</v>
      </c>
      <c r="F113" s="30">
        <v>36982</v>
      </c>
      <c r="G113" s="29">
        <v>3000</v>
      </c>
    </row>
    <row r="114" spans="1:7" x14ac:dyDescent="0.25">
      <c r="A114" s="31" t="s">
        <v>253</v>
      </c>
      <c r="B114" s="31" t="s">
        <v>254</v>
      </c>
      <c r="C114" s="31" t="s">
        <v>248</v>
      </c>
      <c r="D114" s="32" t="s">
        <v>247</v>
      </c>
      <c r="E114" s="31" t="s">
        <v>246</v>
      </c>
      <c r="F114" s="30">
        <v>37012</v>
      </c>
      <c r="G114" s="29">
        <v>10135</v>
      </c>
    </row>
    <row r="115" spans="1:7" x14ac:dyDescent="0.25">
      <c r="A115" s="31" t="s">
        <v>255</v>
      </c>
      <c r="B115" s="31" t="s">
        <v>250</v>
      </c>
      <c r="C115" s="31" t="s">
        <v>243</v>
      </c>
      <c r="D115" s="32" t="s">
        <v>251</v>
      </c>
      <c r="E115" s="31" t="s">
        <v>241</v>
      </c>
      <c r="F115" s="30">
        <v>37043</v>
      </c>
      <c r="G115" s="29">
        <v>7000</v>
      </c>
    </row>
    <row r="116" spans="1:7" x14ac:dyDescent="0.25">
      <c r="A116" s="31" t="s">
        <v>253</v>
      </c>
      <c r="B116" s="31" t="s">
        <v>244</v>
      </c>
      <c r="C116" s="31" t="s">
        <v>243</v>
      </c>
      <c r="D116" s="32" t="s">
        <v>251</v>
      </c>
      <c r="E116" s="31" t="s">
        <v>246</v>
      </c>
      <c r="F116" s="30">
        <v>37073</v>
      </c>
      <c r="G116" s="29">
        <v>5807</v>
      </c>
    </row>
    <row r="117" spans="1:7" x14ac:dyDescent="0.25">
      <c r="A117" s="31" t="s">
        <v>255</v>
      </c>
      <c r="B117" s="31" t="s">
        <v>244</v>
      </c>
      <c r="C117" s="31" t="s">
        <v>243</v>
      </c>
      <c r="D117" s="32" t="s">
        <v>242</v>
      </c>
      <c r="E117" s="31" t="s">
        <v>241</v>
      </c>
      <c r="F117" s="30">
        <v>37104</v>
      </c>
      <c r="G117" s="29">
        <v>17000</v>
      </c>
    </row>
    <row r="118" spans="1:7" x14ac:dyDescent="0.25">
      <c r="A118" s="31" t="s">
        <v>256</v>
      </c>
      <c r="B118" s="31" t="s">
        <v>244</v>
      </c>
      <c r="C118" s="31" t="s">
        <v>248</v>
      </c>
      <c r="D118" s="32" t="s">
        <v>247</v>
      </c>
      <c r="E118" s="31" t="s">
        <v>241</v>
      </c>
      <c r="F118" s="30">
        <v>37135</v>
      </c>
      <c r="G118" s="29">
        <v>7839</v>
      </c>
    </row>
    <row r="119" spans="1:7" x14ac:dyDescent="0.25">
      <c r="A119" s="31" t="s">
        <v>256</v>
      </c>
      <c r="B119" s="31" t="s">
        <v>254</v>
      </c>
      <c r="C119" s="31" t="s">
        <v>243</v>
      </c>
      <c r="D119" s="32" t="s">
        <v>251</v>
      </c>
      <c r="E119" s="31" t="s">
        <v>241</v>
      </c>
      <c r="F119" s="30">
        <v>37165</v>
      </c>
      <c r="G119" s="29">
        <v>10612</v>
      </c>
    </row>
    <row r="120" spans="1:7" x14ac:dyDescent="0.25">
      <c r="A120" s="31" t="s">
        <v>249</v>
      </c>
      <c r="B120" s="31" t="s">
        <v>252</v>
      </c>
      <c r="C120" s="31" t="s">
        <v>248</v>
      </c>
      <c r="D120" s="32" t="s">
        <v>242</v>
      </c>
      <c r="E120" s="31" t="s">
        <v>241</v>
      </c>
      <c r="F120" s="30">
        <v>37196</v>
      </c>
      <c r="G120" s="29">
        <v>200</v>
      </c>
    </row>
    <row r="121" spans="1:7" x14ac:dyDescent="0.25">
      <c r="A121" s="31" t="s">
        <v>249</v>
      </c>
      <c r="B121" s="31" t="s">
        <v>252</v>
      </c>
      <c r="C121" s="31" t="s">
        <v>248</v>
      </c>
      <c r="D121" s="32" t="s">
        <v>247</v>
      </c>
      <c r="E121" s="31" t="s">
        <v>241</v>
      </c>
      <c r="F121" s="30">
        <v>37226</v>
      </c>
      <c r="G121" s="29">
        <v>400</v>
      </c>
    </row>
    <row r="122" spans="1:7" x14ac:dyDescent="0.25">
      <c r="A122" s="31" t="s">
        <v>253</v>
      </c>
      <c r="B122" s="31" t="s">
        <v>252</v>
      </c>
      <c r="C122" s="31" t="s">
        <v>243</v>
      </c>
      <c r="D122" s="32" t="s">
        <v>242</v>
      </c>
      <c r="E122" s="31" t="s">
        <v>246</v>
      </c>
      <c r="F122" s="30">
        <v>36892</v>
      </c>
      <c r="G122" s="29">
        <v>14158</v>
      </c>
    </row>
    <row r="123" spans="1:7" x14ac:dyDescent="0.25">
      <c r="A123" s="31" t="s">
        <v>256</v>
      </c>
      <c r="B123" s="31" t="s">
        <v>254</v>
      </c>
      <c r="C123" s="31" t="s">
        <v>243</v>
      </c>
      <c r="D123" s="32" t="s">
        <v>247</v>
      </c>
      <c r="E123" s="31" t="s">
        <v>241</v>
      </c>
      <c r="F123" s="30">
        <v>36923</v>
      </c>
      <c r="G123" s="29">
        <v>6762</v>
      </c>
    </row>
    <row r="124" spans="1:7" x14ac:dyDescent="0.25">
      <c r="A124" s="31" t="s">
        <v>245</v>
      </c>
      <c r="B124" s="31" t="s">
        <v>252</v>
      </c>
      <c r="C124" s="31" t="s">
        <v>243</v>
      </c>
      <c r="D124" s="32" t="s">
        <v>242</v>
      </c>
      <c r="E124" s="31" t="s">
        <v>241</v>
      </c>
      <c r="F124" s="30">
        <v>36951</v>
      </c>
      <c r="G124" s="29">
        <v>11719</v>
      </c>
    </row>
    <row r="125" spans="1:7" x14ac:dyDescent="0.25">
      <c r="A125" s="31" t="s">
        <v>257</v>
      </c>
      <c r="B125" s="31" t="s">
        <v>254</v>
      </c>
      <c r="C125" s="31" t="s">
        <v>243</v>
      </c>
      <c r="D125" s="32" t="s">
        <v>242</v>
      </c>
      <c r="E125" s="31" t="s">
        <v>241</v>
      </c>
      <c r="F125" s="30">
        <v>36982</v>
      </c>
      <c r="G125" s="29">
        <v>500</v>
      </c>
    </row>
    <row r="126" spans="1:7" x14ac:dyDescent="0.25">
      <c r="A126" s="31" t="s">
        <v>255</v>
      </c>
      <c r="B126" s="31" t="s">
        <v>244</v>
      </c>
      <c r="C126" s="31" t="s">
        <v>243</v>
      </c>
      <c r="D126" s="32" t="s">
        <v>251</v>
      </c>
      <c r="E126" s="31" t="s">
        <v>241</v>
      </c>
      <c r="F126" s="30">
        <v>37012</v>
      </c>
      <c r="G126" s="29">
        <v>5000</v>
      </c>
    </row>
    <row r="127" spans="1:7" x14ac:dyDescent="0.25">
      <c r="A127" s="31" t="s">
        <v>257</v>
      </c>
      <c r="B127" s="31" t="s">
        <v>244</v>
      </c>
      <c r="C127" s="31" t="s">
        <v>243</v>
      </c>
      <c r="D127" s="32" t="s">
        <v>251</v>
      </c>
      <c r="E127" s="31" t="s">
        <v>246</v>
      </c>
      <c r="F127" s="30">
        <v>37043</v>
      </c>
      <c r="G127" s="29">
        <v>11552</v>
      </c>
    </row>
    <row r="128" spans="1:7" x14ac:dyDescent="0.25">
      <c r="A128" s="31" t="s">
        <v>249</v>
      </c>
      <c r="B128" s="31" t="s">
        <v>252</v>
      </c>
      <c r="C128" s="31" t="s">
        <v>243</v>
      </c>
      <c r="D128" s="32" t="s">
        <v>247</v>
      </c>
      <c r="E128" s="31" t="s">
        <v>241</v>
      </c>
      <c r="F128" s="30">
        <v>37073</v>
      </c>
      <c r="G128" s="29">
        <v>7342</v>
      </c>
    </row>
    <row r="129" spans="1:7" x14ac:dyDescent="0.25">
      <c r="A129" s="31" t="s">
        <v>256</v>
      </c>
      <c r="B129" s="31" t="s">
        <v>244</v>
      </c>
      <c r="C129" s="31" t="s">
        <v>243</v>
      </c>
      <c r="D129" s="32" t="s">
        <v>247</v>
      </c>
      <c r="E129" s="31" t="s">
        <v>241</v>
      </c>
      <c r="F129" s="30">
        <v>37104</v>
      </c>
      <c r="G129" s="29">
        <v>90000</v>
      </c>
    </row>
    <row r="130" spans="1:7" x14ac:dyDescent="0.25">
      <c r="A130" s="31" t="s">
        <v>245</v>
      </c>
      <c r="B130" s="31" t="s">
        <v>244</v>
      </c>
      <c r="C130" s="31" t="s">
        <v>243</v>
      </c>
      <c r="D130" s="32" t="s">
        <v>247</v>
      </c>
      <c r="E130" s="31" t="s">
        <v>246</v>
      </c>
      <c r="F130" s="30">
        <v>37135</v>
      </c>
      <c r="G130" s="29">
        <v>11828</v>
      </c>
    </row>
    <row r="131" spans="1:7" x14ac:dyDescent="0.25">
      <c r="A131" s="31" t="s">
        <v>257</v>
      </c>
      <c r="B131" s="31" t="s">
        <v>244</v>
      </c>
      <c r="C131" s="31" t="s">
        <v>243</v>
      </c>
      <c r="D131" s="32" t="s">
        <v>242</v>
      </c>
      <c r="E131" s="31" t="s">
        <v>246</v>
      </c>
      <c r="F131" s="30">
        <v>37165</v>
      </c>
      <c r="G131" s="29">
        <v>14644</v>
      </c>
    </row>
    <row r="132" spans="1:7" x14ac:dyDescent="0.25">
      <c r="A132" s="31" t="s">
        <v>256</v>
      </c>
      <c r="B132" s="31" t="s">
        <v>252</v>
      </c>
      <c r="C132" s="31" t="s">
        <v>243</v>
      </c>
      <c r="D132" s="32" t="s">
        <v>251</v>
      </c>
      <c r="E132" s="31" t="s">
        <v>241</v>
      </c>
      <c r="F132" s="30">
        <v>37196</v>
      </c>
      <c r="G132" s="29">
        <v>3820</v>
      </c>
    </row>
    <row r="133" spans="1:7" x14ac:dyDescent="0.25">
      <c r="A133" s="31" t="s">
        <v>253</v>
      </c>
      <c r="B133" s="31" t="s">
        <v>252</v>
      </c>
      <c r="C133" s="31" t="s">
        <v>243</v>
      </c>
      <c r="D133" s="32" t="s">
        <v>247</v>
      </c>
      <c r="E133" s="31" t="s">
        <v>241</v>
      </c>
      <c r="F133" s="30">
        <v>37226</v>
      </c>
      <c r="G133" s="29">
        <v>100</v>
      </c>
    </row>
    <row r="134" spans="1:7" x14ac:dyDescent="0.25">
      <c r="A134" s="31" t="s">
        <v>255</v>
      </c>
      <c r="B134" s="31" t="s">
        <v>250</v>
      </c>
      <c r="C134" s="31" t="s">
        <v>248</v>
      </c>
      <c r="D134" s="32" t="s">
        <v>251</v>
      </c>
      <c r="E134" s="31" t="s">
        <v>241</v>
      </c>
      <c r="F134" s="30">
        <v>36892</v>
      </c>
      <c r="G134" s="29">
        <v>10000</v>
      </c>
    </row>
    <row r="135" spans="1:7" x14ac:dyDescent="0.25">
      <c r="A135" s="31" t="s">
        <v>249</v>
      </c>
      <c r="B135" s="31" t="s">
        <v>244</v>
      </c>
      <c r="C135" s="31" t="s">
        <v>243</v>
      </c>
      <c r="D135" s="32" t="s">
        <v>247</v>
      </c>
      <c r="E135" s="31" t="s">
        <v>241</v>
      </c>
      <c r="F135" s="30">
        <v>36923</v>
      </c>
      <c r="G135" s="29">
        <v>15208</v>
      </c>
    </row>
    <row r="136" spans="1:7" x14ac:dyDescent="0.25">
      <c r="A136" s="31" t="s">
        <v>245</v>
      </c>
      <c r="B136" s="31" t="s">
        <v>252</v>
      </c>
      <c r="C136" s="31" t="s">
        <v>248</v>
      </c>
      <c r="D136" s="32" t="s">
        <v>242</v>
      </c>
      <c r="E136" s="31" t="s">
        <v>241</v>
      </c>
      <c r="F136" s="30">
        <v>36951</v>
      </c>
      <c r="G136" s="29">
        <v>7777</v>
      </c>
    </row>
    <row r="137" spans="1:7" x14ac:dyDescent="0.25">
      <c r="A137" s="31" t="s">
        <v>249</v>
      </c>
      <c r="B137" s="31" t="s">
        <v>254</v>
      </c>
      <c r="C137" s="31" t="s">
        <v>243</v>
      </c>
      <c r="D137" s="32" t="s">
        <v>247</v>
      </c>
      <c r="E137" s="31" t="s">
        <v>246</v>
      </c>
      <c r="F137" s="30">
        <v>36982</v>
      </c>
      <c r="G137" s="29">
        <v>13574</v>
      </c>
    </row>
    <row r="138" spans="1:7" x14ac:dyDescent="0.25">
      <c r="A138" s="31" t="s">
        <v>253</v>
      </c>
      <c r="B138" s="31" t="s">
        <v>254</v>
      </c>
      <c r="C138" s="31" t="s">
        <v>243</v>
      </c>
      <c r="D138" s="32" t="s">
        <v>251</v>
      </c>
      <c r="E138" s="31" t="s">
        <v>246</v>
      </c>
      <c r="F138" s="30">
        <v>37012</v>
      </c>
      <c r="G138" s="29">
        <v>7000</v>
      </c>
    </row>
    <row r="139" spans="1:7" x14ac:dyDescent="0.25">
      <c r="A139" s="31" t="s">
        <v>253</v>
      </c>
      <c r="B139" s="31" t="s">
        <v>254</v>
      </c>
      <c r="C139" s="31" t="s">
        <v>248</v>
      </c>
      <c r="D139" s="32" t="s">
        <v>247</v>
      </c>
      <c r="E139" s="31" t="s">
        <v>246</v>
      </c>
      <c r="F139" s="30">
        <v>37043</v>
      </c>
      <c r="G139" s="29">
        <v>8371</v>
      </c>
    </row>
    <row r="140" spans="1:7" x14ac:dyDescent="0.25">
      <c r="A140" s="31" t="s">
        <v>255</v>
      </c>
      <c r="B140" s="31" t="s">
        <v>250</v>
      </c>
      <c r="C140" s="31" t="s">
        <v>248</v>
      </c>
      <c r="D140" s="32" t="s">
        <v>251</v>
      </c>
      <c r="E140" s="31" t="s">
        <v>241</v>
      </c>
      <c r="F140" s="30">
        <v>37073</v>
      </c>
      <c r="G140" s="29">
        <v>12455</v>
      </c>
    </row>
    <row r="141" spans="1:7" x14ac:dyDescent="0.25">
      <c r="A141" s="31" t="s">
        <v>256</v>
      </c>
      <c r="B141" s="31" t="s">
        <v>244</v>
      </c>
      <c r="C141" s="31" t="s">
        <v>248</v>
      </c>
      <c r="D141" s="32" t="s">
        <v>247</v>
      </c>
      <c r="E141" s="31" t="s">
        <v>246</v>
      </c>
      <c r="F141" s="30">
        <v>37104</v>
      </c>
      <c r="G141" s="29">
        <v>13669</v>
      </c>
    </row>
    <row r="142" spans="1:7" x14ac:dyDescent="0.25">
      <c r="A142" s="31" t="s">
        <v>257</v>
      </c>
      <c r="B142" s="31" t="s">
        <v>254</v>
      </c>
      <c r="C142" s="31" t="s">
        <v>248</v>
      </c>
      <c r="D142" s="32" t="s">
        <v>247</v>
      </c>
      <c r="E142" s="31" t="s">
        <v>241</v>
      </c>
      <c r="F142" s="30">
        <v>37135</v>
      </c>
      <c r="G142" s="29">
        <v>200</v>
      </c>
    </row>
    <row r="143" spans="1:7" x14ac:dyDescent="0.25">
      <c r="A143" s="31" t="s">
        <v>253</v>
      </c>
      <c r="B143" s="31" t="s">
        <v>252</v>
      </c>
      <c r="C143" s="31" t="s">
        <v>248</v>
      </c>
      <c r="D143" s="32" t="s">
        <v>247</v>
      </c>
      <c r="E143" s="31" t="s">
        <v>246</v>
      </c>
      <c r="F143" s="30">
        <v>37165</v>
      </c>
      <c r="G143" s="29">
        <v>5221</v>
      </c>
    </row>
    <row r="144" spans="1:7" x14ac:dyDescent="0.25">
      <c r="A144" s="31" t="s">
        <v>256</v>
      </c>
      <c r="B144" s="31" t="s">
        <v>244</v>
      </c>
      <c r="C144" s="31" t="s">
        <v>243</v>
      </c>
      <c r="D144" s="32" t="s">
        <v>251</v>
      </c>
      <c r="E144" s="31" t="s">
        <v>241</v>
      </c>
      <c r="F144" s="30">
        <v>37196</v>
      </c>
      <c r="G144" s="29">
        <v>12000</v>
      </c>
    </row>
    <row r="145" spans="1:7" x14ac:dyDescent="0.25">
      <c r="A145" s="31" t="s">
        <v>253</v>
      </c>
      <c r="B145" s="31" t="s">
        <v>252</v>
      </c>
      <c r="C145" s="31" t="s">
        <v>243</v>
      </c>
      <c r="D145" s="32" t="s">
        <v>242</v>
      </c>
      <c r="E145" s="31" t="s">
        <v>241</v>
      </c>
      <c r="F145" s="30">
        <v>37226</v>
      </c>
      <c r="G145" s="29">
        <v>3807</v>
      </c>
    </row>
    <row r="146" spans="1:7" x14ac:dyDescent="0.25">
      <c r="A146" s="31" t="s">
        <v>253</v>
      </c>
      <c r="B146" s="31" t="s">
        <v>244</v>
      </c>
      <c r="C146" s="31" t="s">
        <v>248</v>
      </c>
      <c r="D146" s="32" t="s">
        <v>251</v>
      </c>
      <c r="E146" s="31" t="s">
        <v>241</v>
      </c>
      <c r="F146" s="30">
        <v>36892</v>
      </c>
      <c r="G146" s="29">
        <v>14841</v>
      </c>
    </row>
    <row r="147" spans="1:7" x14ac:dyDescent="0.25">
      <c r="A147" s="31" t="s">
        <v>253</v>
      </c>
      <c r="B147" s="31" t="s">
        <v>252</v>
      </c>
      <c r="C147" s="31" t="s">
        <v>248</v>
      </c>
      <c r="D147" s="32" t="s">
        <v>251</v>
      </c>
      <c r="E147" s="31" t="s">
        <v>246</v>
      </c>
      <c r="F147" s="30">
        <v>36923</v>
      </c>
      <c r="G147" s="29">
        <v>10056</v>
      </c>
    </row>
    <row r="148" spans="1:7" x14ac:dyDescent="0.25">
      <c r="A148" s="31" t="s">
        <v>253</v>
      </c>
      <c r="B148" s="31" t="s">
        <v>252</v>
      </c>
      <c r="C148" s="31" t="s">
        <v>243</v>
      </c>
      <c r="D148" s="32" t="s">
        <v>247</v>
      </c>
      <c r="E148" s="31" t="s">
        <v>241</v>
      </c>
      <c r="F148" s="30">
        <v>36951</v>
      </c>
      <c r="G148" s="29">
        <v>10219</v>
      </c>
    </row>
    <row r="149" spans="1:7" x14ac:dyDescent="0.25">
      <c r="A149" s="35" t="s">
        <v>258</v>
      </c>
      <c r="B149" s="35" t="s">
        <v>252</v>
      </c>
      <c r="C149" s="35" t="s">
        <v>243</v>
      </c>
      <c r="D149" s="36" t="s">
        <v>242</v>
      </c>
      <c r="E149" s="35" t="s">
        <v>241</v>
      </c>
      <c r="F149" s="34">
        <v>36982</v>
      </c>
      <c r="G149" s="33">
        <v>133</v>
      </c>
    </row>
    <row r="150" spans="1:7" x14ac:dyDescent="0.25">
      <c r="A150" s="35" t="s">
        <v>258</v>
      </c>
      <c r="B150" s="35" t="s">
        <v>254</v>
      </c>
      <c r="C150" s="35" t="s">
        <v>243</v>
      </c>
      <c r="D150" s="36" t="s">
        <v>251</v>
      </c>
      <c r="E150" s="35" t="s">
        <v>241</v>
      </c>
      <c r="F150" s="34">
        <v>37012</v>
      </c>
      <c r="G150" s="33">
        <v>5000</v>
      </c>
    </row>
    <row r="151" spans="1:7" x14ac:dyDescent="0.25">
      <c r="A151" s="31" t="s">
        <v>253</v>
      </c>
      <c r="B151" s="31" t="s">
        <v>252</v>
      </c>
      <c r="C151" s="31" t="s">
        <v>248</v>
      </c>
      <c r="D151" s="32" t="s">
        <v>247</v>
      </c>
      <c r="E151" s="31" t="s">
        <v>241</v>
      </c>
      <c r="F151" s="30">
        <v>37043</v>
      </c>
      <c r="G151" s="29">
        <v>124</v>
      </c>
    </row>
    <row r="152" spans="1:7" x14ac:dyDescent="0.25">
      <c r="A152" s="31" t="s">
        <v>245</v>
      </c>
      <c r="B152" s="31" t="s">
        <v>244</v>
      </c>
      <c r="C152" s="31" t="s">
        <v>243</v>
      </c>
      <c r="D152" s="32" t="s">
        <v>247</v>
      </c>
      <c r="E152" s="31" t="s">
        <v>246</v>
      </c>
      <c r="F152" s="30">
        <v>37073</v>
      </c>
      <c r="G152" s="29">
        <v>5000</v>
      </c>
    </row>
    <row r="153" spans="1:7" x14ac:dyDescent="0.25">
      <c r="A153" s="31" t="s">
        <v>256</v>
      </c>
      <c r="B153" s="31" t="s">
        <v>244</v>
      </c>
      <c r="C153" s="31" t="s">
        <v>248</v>
      </c>
      <c r="D153" s="32" t="s">
        <v>242</v>
      </c>
      <c r="E153" s="31" t="s">
        <v>241</v>
      </c>
      <c r="F153" s="30">
        <v>37104</v>
      </c>
      <c r="G153" s="29">
        <v>4005</v>
      </c>
    </row>
    <row r="154" spans="1:7" x14ac:dyDescent="0.25">
      <c r="A154" s="31" t="s">
        <v>256</v>
      </c>
      <c r="B154" s="31" t="s">
        <v>244</v>
      </c>
      <c r="C154" s="31" t="s">
        <v>243</v>
      </c>
      <c r="D154" s="32" t="s">
        <v>247</v>
      </c>
      <c r="E154" s="31" t="s">
        <v>241</v>
      </c>
      <c r="F154" s="30">
        <v>37135</v>
      </c>
      <c r="G154" s="29">
        <v>13519</v>
      </c>
    </row>
    <row r="155" spans="1:7" x14ac:dyDescent="0.25">
      <c r="A155" s="31" t="s">
        <v>256</v>
      </c>
      <c r="B155" s="31" t="s">
        <v>254</v>
      </c>
      <c r="C155" s="31" t="s">
        <v>243</v>
      </c>
      <c r="D155" s="32" t="s">
        <v>242</v>
      </c>
      <c r="E155" s="31" t="s">
        <v>241</v>
      </c>
      <c r="F155" s="30">
        <v>37165</v>
      </c>
      <c r="G155" s="29">
        <v>4405</v>
      </c>
    </row>
    <row r="156" spans="1:7" x14ac:dyDescent="0.25">
      <c r="A156" s="31" t="s">
        <v>255</v>
      </c>
      <c r="B156" s="31" t="s">
        <v>244</v>
      </c>
      <c r="C156" s="31" t="s">
        <v>243</v>
      </c>
      <c r="D156" s="32" t="s">
        <v>242</v>
      </c>
      <c r="E156" s="31" t="s">
        <v>241</v>
      </c>
      <c r="F156" s="30">
        <v>37196</v>
      </c>
      <c r="G156" s="29">
        <v>10373</v>
      </c>
    </row>
    <row r="157" spans="1:7" x14ac:dyDescent="0.25">
      <c r="A157" s="31" t="s">
        <v>255</v>
      </c>
      <c r="B157" s="31" t="s">
        <v>244</v>
      </c>
      <c r="C157" s="31" t="s">
        <v>243</v>
      </c>
      <c r="D157" s="32" t="s">
        <v>242</v>
      </c>
      <c r="E157" s="31" t="s">
        <v>241</v>
      </c>
      <c r="F157" s="30">
        <v>37226</v>
      </c>
      <c r="G157" s="29">
        <v>12164</v>
      </c>
    </row>
    <row r="158" spans="1:7" x14ac:dyDescent="0.25">
      <c r="A158" s="31" t="s">
        <v>256</v>
      </c>
      <c r="B158" s="31" t="s">
        <v>254</v>
      </c>
      <c r="C158" s="31" t="s">
        <v>243</v>
      </c>
      <c r="D158" s="32" t="s">
        <v>251</v>
      </c>
      <c r="E158" s="31" t="s">
        <v>241</v>
      </c>
      <c r="F158" s="30">
        <v>37226</v>
      </c>
      <c r="G158" s="29">
        <v>250</v>
      </c>
    </row>
    <row r="159" spans="1:7" x14ac:dyDescent="0.25">
      <c r="A159" s="31" t="s">
        <v>255</v>
      </c>
      <c r="B159" s="31" t="s">
        <v>254</v>
      </c>
      <c r="C159" s="31" t="s">
        <v>243</v>
      </c>
      <c r="D159" s="32" t="s">
        <v>251</v>
      </c>
      <c r="E159" s="31" t="s">
        <v>241</v>
      </c>
      <c r="F159" s="30">
        <v>36892</v>
      </c>
      <c r="G159" s="29">
        <v>2878</v>
      </c>
    </row>
    <row r="160" spans="1:7" x14ac:dyDescent="0.25">
      <c r="A160" s="35" t="s">
        <v>258</v>
      </c>
      <c r="B160" s="35" t="s">
        <v>252</v>
      </c>
      <c r="C160" s="35" t="s">
        <v>243</v>
      </c>
      <c r="D160" s="36" t="s">
        <v>242</v>
      </c>
      <c r="E160" s="35" t="s">
        <v>241</v>
      </c>
      <c r="F160" s="34">
        <v>36923</v>
      </c>
      <c r="G160" s="33">
        <v>344</v>
      </c>
    </row>
    <row r="161" spans="1:7" x14ac:dyDescent="0.25">
      <c r="A161" s="31" t="s">
        <v>253</v>
      </c>
      <c r="B161" s="31" t="s">
        <v>252</v>
      </c>
      <c r="C161" s="31" t="s">
        <v>248</v>
      </c>
      <c r="D161" s="32" t="s">
        <v>251</v>
      </c>
      <c r="E161" s="31" t="s">
        <v>241</v>
      </c>
      <c r="F161" s="30">
        <v>36951</v>
      </c>
      <c r="G161" s="29">
        <v>4000</v>
      </c>
    </row>
    <row r="162" spans="1:7" x14ac:dyDescent="0.25">
      <c r="A162" s="31" t="s">
        <v>256</v>
      </c>
      <c r="B162" s="31" t="s">
        <v>244</v>
      </c>
      <c r="C162" s="31" t="s">
        <v>243</v>
      </c>
      <c r="D162" s="32" t="s">
        <v>251</v>
      </c>
      <c r="E162" s="31" t="s">
        <v>241</v>
      </c>
      <c r="F162" s="30">
        <v>36982</v>
      </c>
      <c r="G162" s="29">
        <v>12000</v>
      </c>
    </row>
    <row r="163" spans="1:7" x14ac:dyDescent="0.25">
      <c r="A163" s="31" t="s">
        <v>245</v>
      </c>
      <c r="B163" s="31" t="s">
        <v>250</v>
      </c>
      <c r="C163" s="31" t="s">
        <v>243</v>
      </c>
      <c r="D163" s="32" t="s">
        <v>251</v>
      </c>
      <c r="E163" s="31" t="s">
        <v>241</v>
      </c>
      <c r="F163" s="30">
        <v>37012</v>
      </c>
      <c r="G163" s="29">
        <v>7277</v>
      </c>
    </row>
    <row r="164" spans="1:7" x14ac:dyDescent="0.25">
      <c r="A164" s="31" t="s">
        <v>245</v>
      </c>
      <c r="B164" s="31" t="s">
        <v>244</v>
      </c>
      <c r="C164" s="31" t="s">
        <v>243</v>
      </c>
      <c r="D164" s="32" t="s">
        <v>247</v>
      </c>
      <c r="E164" s="31" t="s">
        <v>246</v>
      </c>
      <c r="F164" s="30">
        <v>37043</v>
      </c>
      <c r="G164" s="29">
        <v>11000</v>
      </c>
    </row>
    <row r="165" spans="1:7" x14ac:dyDescent="0.25">
      <c r="A165" s="31" t="s">
        <v>245</v>
      </c>
      <c r="B165" s="31" t="s">
        <v>252</v>
      </c>
      <c r="C165" s="31" t="s">
        <v>243</v>
      </c>
      <c r="D165" s="32" t="s">
        <v>247</v>
      </c>
      <c r="E165" s="31" t="s">
        <v>246</v>
      </c>
      <c r="F165" s="30">
        <v>37073</v>
      </c>
      <c r="G165" s="29">
        <v>4000</v>
      </c>
    </row>
    <row r="166" spans="1:7" x14ac:dyDescent="0.25">
      <c r="A166" s="31" t="s">
        <v>245</v>
      </c>
      <c r="B166" s="31" t="s">
        <v>252</v>
      </c>
      <c r="C166" s="31" t="s">
        <v>248</v>
      </c>
      <c r="D166" s="32" t="s">
        <v>247</v>
      </c>
      <c r="E166" s="31" t="s">
        <v>241</v>
      </c>
      <c r="F166" s="30">
        <v>37104</v>
      </c>
      <c r="G166" s="29">
        <v>5282</v>
      </c>
    </row>
    <row r="167" spans="1:7" x14ac:dyDescent="0.25">
      <c r="A167" s="31" t="s">
        <v>259</v>
      </c>
      <c r="B167" s="31" t="s">
        <v>252</v>
      </c>
      <c r="C167" s="31" t="s">
        <v>248</v>
      </c>
      <c r="D167" s="32" t="s">
        <v>247</v>
      </c>
      <c r="E167" s="31" t="s">
        <v>241</v>
      </c>
      <c r="F167" s="30">
        <v>37135</v>
      </c>
      <c r="G167" s="29">
        <v>14974</v>
      </c>
    </row>
    <row r="168" spans="1:7" x14ac:dyDescent="0.25">
      <c r="A168" s="31" t="s">
        <v>259</v>
      </c>
      <c r="B168" s="31" t="s">
        <v>252</v>
      </c>
      <c r="C168" s="31" t="s">
        <v>243</v>
      </c>
      <c r="D168" s="32" t="s">
        <v>251</v>
      </c>
      <c r="E168" s="31" t="s">
        <v>241</v>
      </c>
      <c r="F168" s="30">
        <v>37165</v>
      </c>
      <c r="G168" s="29">
        <v>500</v>
      </c>
    </row>
    <row r="169" spans="1:7" x14ac:dyDescent="0.25">
      <c r="A169" s="31" t="s">
        <v>259</v>
      </c>
      <c r="B169" s="31" t="s">
        <v>254</v>
      </c>
      <c r="C169" s="31" t="s">
        <v>243</v>
      </c>
      <c r="D169" s="32" t="s">
        <v>247</v>
      </c>
      <c r="E169" s="31" t="s">
        <v>246</v>
      </c>
      <c r="F169" s="30">
        <v>37196</v>
      </c>
      <c r="G169" s="29">
        <v>13390</v>
      </c>
    </row>
    <row r="170" spans="1:7" x14ac:dyDescent="0.25">
      <c r="A170" s="31" t="s">
        <v>259</v>
      </c>
      <c r="B170" s="31" t="s">
        <v>254</v>
      </c>
      <c r="C170" s="31" t="s">
        <v>243</v>
      </c>
      <c r="D170" s="32" t="s">
        <v>242</v>
      </c>
      <c r="E170" s="31" t="s">
        <v>246</v>
      </c>
      <c r="F170" s="30">
        <v>37226</v>
      </c>
      <c r="G170" s="29">
        <v>12063</v>
      </c>
    </row>
    <row r="171" spans="1:7" x14ac:dyDescent="0.25">
      <c r="A171" s="31" t="s">
        <v>259</v>
      </c>
      <c r="B171" s="31" t="s">
        <v>252</v>
      </c>
      <c r="C171" s="31" t="s">
        <v>243</v>
      </c>
      <c r="D171" s="32" t="s">
        <v>242</v>
      </c>
      <c r="E171" s="31" t="s">
        <v>241</v>
      </c>
      <c r="F171" s="30">
        <v>36892</v>
      </c>
      <c r="G171" s="29">
        <v>500</v>
      </c>
    </row>
    <row r="172" spans="1:7" x14ac:dyDescent="0.25">
      <c r="A172" s="31" t="s">
        <v>259</v>
      </c>
      <c r="B172" s="31" t="s">
        <v>254</v>
      </c>
      <c r="C172" s="31" t="s">
        <v>243</v>
      </c>
      <c r="D172" s="32" t="s">
        <v>247</v>
      </c>
      <c r="E172" s="31" t="s">
        <v>241</v>
      </c>
      <c r="F172" s="30">
        <v>36923</v>
      </c>
      <c r="G172" s="29">
        <v>600</v>
      </c>
    </row>
    <row r="173" spans="1:7" x14ac:dyDescent="0.25">
      <c r="A173" s="31" t="s">
        <v>253</v>
      </c>
      <c r="B173" s="31" t="s">
        <v>244</v>
      </c>
      <c r="C173" s="31" t="s">
        <v>243</v>
      </c>
      <c r="D173" s="32" t="s">
        <v>247</v>
      </c>
      <c r="E173" s="31" t="s">
        <v>241</v>
      </c>
      <c r="F173" s="30">
        <v>36951</v>
      </c>
      <c r="G173" s="29">
        <v>15703</v>
      </c>
    </row>
    <row r="174" spans="1:7" x14ac:dyDescent="0.25">
      <c r="A174" s="35" t="s">
        <v>258</v>
      </c>
      <c r="B174" s="35" t="s">
        <v>254</v>
      </c>
      <c r="C174" s="35" t="s">
        <v>248</v>
      </c>
      <c r="D174" s="36" t="s">
        <v>247</v>
      </c>
      <c r="E174" s="35" t="s">
        <v>241</v>
      </c>
      <c r="F174" s="34">
        <v>36982</v>
      </c>
      <c r="G174" s="33">
        <v>8000</v>
      </c>
    </row>
    <row r="175" spans="1:7" x14ac:dyDescent="0.25">
      <c r="A175" s="31" t="s">
        <v>253</v>
      </c>
      <c r="B175" s="31" t="s">
        <v>244</v>
      </c>
      <c r="C175" s="31" t="s">
        <v>243</v>
      </c>
      <c r="D175" s="32" t="s">
        <v>247</v>
      </c>
      <c r="E175" s="31" t="s">
        <v>241</v>
      </c>
      <c r="F175" s="30">
        <v>37012</v>
      </c>
      <c r="G175" s="29">
        <v>14548</v>
      </c>
    </row>
    <row r="176" spans="1:7" x14ac:dyDescent="0.25">
      <c r="A176" s="31" t="s">
        <v>256</v>
      </c>
      <c r="B176" s="31" t="s">
        <v>244</v>
      </c>
      <c r="C176" s="31" t="s">
        <v>243</v>
      </c>
      <c r="D176" s="32" t="s">
        <v>247</v>
      </c>
      <c r="E176" s="31" t="s">
        <v>241</v>
      </c>
      <c r="F176" s="30">
        <v>37043</v>
      </c>
      <c r="G176" s="29">
        <v>13903</v>
      </c>
    </row>
    <row r="177" spans="1:7" x14ac:dyDescent="0.25">
      <c r="A177" s="31" t="s">
        <v>256</v>
      </c>
      <c r="B177" s="31" t="s">
        <v>254</v>
      </c>
      <c r="C177" s="31" t="s">
        <v>248</v>
      </c>
      <c r="D177" s="32" t="s">
        <v>251</v>
      </c>
      <c r="E177" s="31" t="s">
        <v>241</v>
      </c>
      <c r="F177" s="30">
        <v>37073</v>
      </c>
      <c r="G177" s="29">
        <v>6307</v>
      </c>
    </row>
    <row r="178" spans="1:7" x14ac:dyDescent="0.25">
      <c r="A178" s="31" t="s">
        <v>245</v>
      </c>
      <c r="B178" s="31" t="s">
        <v>252</v>
      </c>
      <c r="C178" s="31" t="s">
        <v>243</v>
      </c>
      <c r="D178" s="32" t="s">
        <v>242</v>
      </c>
      <c r="E178" s="31" t="s">
        <v>241</v>
      </c>
      <c r="F178" s="30">
        <v>37104</v>
      </c>
      <c r="G178" s="29">
        <v>3171</v>
      </c>
    </row>
    <row r="179" spans="1:7" x14ac:dyDescent="0.25">
      <c r="A179" s="35" t="s">
        <v>258</v>
      </c>
      <c r="B179" s="35" t="s">
        <v>254</v>
      </c>
      <c r="C179" s="35" t="s">
        <v>248</v>
      </c>
      <c r="D179" s="36" t="s">
        <v>247</v>
      </c>
      <c r="E179" s="35" t="s">
        <v>241</v>
      </c>
      <c r="F179" s="30">
        <v>37135</v>
      </c>
      <c r="G179" s="33">
        <v>6202</v>
      </c>
    </row>
    <row r="180" spans="1:7" x14ac:dyDescent="0.25">
      <c r="A180" s="35" t="s">
        <v>258</v>
      </c>
      <c r="B180" s="35" t="s">
        <v>252</v>
      </c>
      <c r="C180" s="35" t="s">
        <v>248</v>
      </c>
      <c r="D180" s="36" t="s">
        <v>247</v>
      </c>
      <c r="E180" s="35" t="s">
        <v>246</v>
      </c>
      <c r="F180" s="34">
        <v>37165</v>
      </c>
      <c r="G180" s="33">
        <v>9009</v>
      </c>
    </row>
    <row r="181" spans="1:7" x14ac:dyDescent="0.25">
      <c r="A181" s="35" t="s">
        <v>258</v>
      </c>
      <c r="B181" s="35" t="s">
        <v>252</v>
      </c>
      <c r="C181" s="35" t="s">
        <v>243</v>
      </c>
      <c r="D181" s="36" t="s">
        <v>251</v>
      </c>
      <c r="E181" s="35" t="s">
        <v>241</v>
      </c>
      <c r="F181" s="34">
        <v>37196</v>
      </c>
      <c r="G181" s="33">
        <v>245</v>
      </c>
    </row>
    <row r="182" spans="1:7" x14ac:dyDescent="0.25">
      <c r="A182" s="35" t="s">
        <v>258</v>
      </c>
      <c r="B182" s="35" t="s">
        <v>252</v>
      </c>
      <c r="C182" s="35" t="s">
        <v>243</v>
      </c>
      <c r="D182" s="36" t="s">
        <v>247</v>
      </c>
      <c r="E182" s="35" t="s">
        <v>241</v>
      </c>
      <c r="F182" s="34">
        <v>37226</v>
      </c>
      <c r="G182" s="33">
        <v>400</v>
      </c>
    </row>
    <row r="183" spans="1:7" x14ac:dyDescent="0.25">
      <c r="A183" s="35" t="s">
        <v>258</v>
      </c>
      <c r="B183" s="35" t="s">
        <v>244</v>
      </c>
      <c r="C183" s="35" t="s">
        <v>248</v>
      </c>
      <c r="D183" s="36" t="s">
        <v>247</v>
      </c>
      <c r="E183" s="35" t="s">
        <v>246</v>
      </c>
      <c r="F183" s="34">
        <v>36892</v>
      </c>
      <c r="G183" s="33">
        <v>11594</v>
      </c>
    </row>
    <row r="184" spans="1:7" x14ac:dyDescent="0.25">
      <c r="A184" s="35" t="s">
        <v>258</v>
      </c>
      <c r="B184" s="35" t="s">
        <v>244</v>
      </c>
      <c r="C184" s="35" t="s">
        <v>243</v>
      </c>
      <c r="D184" s="36" t="s">
        <v>247</v>
      </c>
      <c r="E184" s="35" t="s">
        <v>241</v>
      </c>
      <c r="F184" s="34">
        <v>36923</v>
      </c>
      <c r="G184" s="33">
        <v>35000</v>
      </c>
    </row>
    <row r="185" spans="1:7" x14ac:dyDescent="0.25">
      <c r="A185" s="31" t="s">
        <v>245</v>
      </c>
      <c r="B185" s="31" t="s">
        <v>254</v>
      </c>
      <c r="C185" s="31" t="s">
        <v>243</v>
      </c>
      <c r="D185" s="32" t="s">
        <v>247</v>
      </c>
      <c r="E185" s="31" t="s">
        <v>246</v>
      </c>
      <c r="F185" s="30">
        <v>36951</v>
      </c>
      <c r="G185" s="29">
        <v>5000</v>
      </c>
    </row>
    <row r="186" spans="1:7" x14ac:dyDescent="0.25">
      <c r="A186" s="31" t="s">
        <v>245</v>
      </c>
      <c r="B186" s="31" t="s">
        <v>252</v>
      </c>
      <c r="C186" s="31" t="s">
        <v>243</v>
      </c>
      <c r="D186" s="32" t="s">
        <v>242</v>
      </c>
      <c r="E186" s="31" t="s">
        <v>241</v>
      </c>
      <c r="F186" s="30">
        <v>36982</v>
      </c>
      <c r="G186" s="29">
        <v>500</v>
      </c>
    </row>
    <row r="187" spans="1:7" x14ac:dyDescent="0.25">
      <c r="A187" s="31" t="s">
        <v>256</v>
      </c>
      <c r="B187" s="31" t="s">
        <v>252</v>
      </c>
      <c r="C187" s="31" t="s">
        <v>248</v>
      </c>
      <c r="D187" s="32" t="s">
        <v>247</v>
      </c>
      <c r="E187" s="31" t="s">
        <v>246</v>
      </c>
      <c r="F187" s="30">
        <v>37012</v>
      </c>
      <c r="G187" s="29">
        <v>7865</v>
      </c>
    </row>
    <row r="188" spans="1:7" x14ac:dyDescent="0.25">
      <c r="A188" s="31" t="s">
        <v>257</v>
      </c>
      <c r="B188" s="31" t="s">
        <v>244</v>
      </c>
      <c r="C188" s="31" t="s">
        <v>243</v>
      </c>
      <c r="D188" s="32" t="s">
        <v>251</v>
      </c>
      <c r="E188" s="31" t="s">
        <v>241</v>
      </c>
      <c r="F188" s="30">
        <v>37043</v>
      </c>
      <c r="G188" s="29">
        <v>4198</v>
      </c>
    </row>
    <row r="189" spans="1:7" x14ac:dyDescent="0.25">
      <c r="A189" s="31" t="s">
        <v>253</v>
      </c>
      <c r="B189" s="31" t="s">
        <v>252</v>
      </c>
      <c r="C189" s="31" t="s">
        <v>243</v>
      </c>
      <c r="D189" s="32" t="s">
        <v>251</v>
      </c>
      <c r="E189" s="31" t="s">
        <v>241</v>
      </c>
      <c r="F189" s="30">
        <v>37073</v>
      </c>
      <c r="G189" s="29">
        <v>500</v>
      </c>
    </row>
    <row r="190" spans="1:7" x14ac:dyDescent="0.25">
      <c r="A190" s="31" t="s">
        <v>256</v>
      </c>
      <c r="B190" s="31" t="s">
        <v>252</v>
      </c>
      <c r="C190" s="31" t="s">
        <v>243</v>
      </c>
      <c r="D190" s="32" t="s">
        <v>251</v>
      </c>
      <c r="E190" s="31" t="s">
        <v>246</v>
      </c>
      <c r="F190" s="30">
        <v>37104</v>
      </c>
      <c r="G190" s="29">
        <v>4535</v>
      </c>
    </row>
    <row r="191" spans="1:7" x14ac:dyDescent="0.25">
      <c r="A191" s="31" t="s">
        <v>255</v>
      </c>
      <c r="B191" s="31" t="s">
        <v>252</v>
      </c>
      <c r="C191" s="31" t="s">
        <v>243</v>
      </c>
      <c r="D191" s="32" t="s">
        <v>247</v>
      </c>
      <c r="E191" s="31" t="s">
        <v>241</v>
      </c>
      <c r="F191" s="30">
        <v>37135</v>
      </c>
      <c r="G191" s="29">
        <v>240</v>
      </c>
    </row>
    <row r="192" spans="1:7" x14ac:dyDescent="0.25">
      <c r="A192" s="31" t="s">
        <v>255</v>
      </c>
      <c r="B192" s="31" t="s">
        <v>252</v>
      </c>
      <c r="C192" s="31" t="s">
        <v>243</v>
      </c>
      <c r="D192" s="32" t="s">
        <v>247</v>
      </c>
      <c r="E192" s="31" t="s">
        <v>241</v>
      </c>
      <c r="F192" s="30">
        <v>37165</v>
      </c>
      <c r="G192" s="29">
        <v>100</v>
      </c>
    </row>
    <row r="193" spans="1:7" x14ac:dyDescent="0.25">
      <c r="A193" s="31" t="s">
        <v>256</v>
      </c>
      <c r="B193" s="31" t="s">
        <v>244</v>
      </c>
      <c r="C193" s="31" t="s">
        <v>243</v>
      </c>
      <c r="D193" s="32" t="s">
        <v>247</v>
      </c>
      <c r="E193" s="31" t="s">
        <v>241</v>
      </c>
      <c r="F193" s="30">
        <v>37196</v>
      </c>
      <c r="G193" s="29">
        <v>13000</v>
      </c>
    </row>
    <row r="194" spans="1:7" x14ac:dyDescent="0.25">
      <c r="A194" s="31" t="s">
        <v>255</v>
      </c>
      <c r="B194" s="31" t="s">
        <v>254</v>
      </c>
      <c r="C194" s="31" t="s">
        <v>243</v>
      </c>
      <c r="D194" s="32" t="s">
        <v>247</v>
      </c>
      <c r="E194" s="31" t="s">
        <v>241</v>
      </c>
      <c r="F194" s="30">
        <v>37226</v>
      </c>
      <c r="G194" s="29">
        <v>4000</v>
      </c>
    </row>
    <row r="195" spans="1:7" x14ac:dyDescent="0.25">
      <c r="A195" s="35" t="s">
        <v>258</v>
      </c>
      <c r="B195" s="35" t="s">
        <v>244</v>
      </c>
      <c r="C195" s="35" t="s">
        <v>248</v>
      </c>
      <c r="D195" s="36" t="s">
        <v>247</v>
      </c>
      <c r="E195" s="35" t="s">
        <v>241</v>
      </c>
      <c r="F195" s="34">
        <v>36892</v>
      </c>
      <c r="G195" s="33">
        <v>17000</v>
      </c>
    </row>
    <row r="196" spans="1:7" x14ac:dyDescent="0.25">
      <c r="A196" s="31" t="s">
        <v>253</v>
      </c>
      <c r="B196" s="31" t="s">
        <v>244</v>
      </c>
      <c r="C196" s="31" t="s">
        <v>243</v>
      </c>
      <c r="D196" s="32" t="s">
        <v>251</v>
      </c>
      <c r="E196" s="31" t="s">
        <v>246</v>
      </c>
      <c r="F196" s="30">
        <v>36923</v>
      </c>
      <c r="G196" s="29">
        <v>75000</v>
      </c>
    </row>
    <row r="197" spans="1:7" x14ac:dyDescent="0.25">
      <c r="A197" s="31" t="s">
        <v>256</v>
      </c>
      <c r="B197" s="31" t="s">
        <v>244</v>
      </c>
      <c r="C197" s="31" t="s">
        <v>243</v>
      </c>
      <c r="D197" s="32" t="s">
        <v>247</v>
      </c>
      <c r="E197" s="31" t="s">
        <v>241</v>
      </c>
      <c r="F197" s="30">
        <v>36951</v>
      </c>
      <c r="G197" s="29">
        <v>13428</v>
      </c>
    </row>
    <row r="198" spans="1:7" x14ac:dyDescent="0.25">
      <c r="A198" s="31" t="s">
        <v>245</v>
      </c>
      <c r="B198" s="31" t="s">
        <v>250</v>
      </c>
      <c r="C198" s="31" t="s">
        <v>243</v>
      </c>
      <c r="D198" s="32" t="s">
        <v>242</v>
      </c>
      <c r="E198" s="31" t="s">
        <v>241</v>
      </c>
      <c r="F198" s="30">
        <v>36982</v>
      </c>
      <c r="G198" s="29">
        <v>2000</v>
      </c>
    </row>
    <row r="199" spans="1:7" x14ac:dyDescent="0.25">
      <c r="A199" s="31" t="s">
        <v>245</v>
      </c>
      <c r="B199" s="31" t="s">
        <v>252</v>
      </c>
      <c r="C199" s="31" t="s">
        <v>243</v>
      </c>
      <c r="D199" s="32" t="s">
        <v>247</v>
      </c>
      <c r="E199" s="31" t="s">
        <v>246</v>
      </c>
      <c r="F199" s="30">
        <v>37012</v>
      </c>
      <c r="G199" s="29">
        <v>2749</v>
      </c>
    </row>
    <row r="200" spans="1:7" x14ac:dyDescent="0.25">
      <c r="A200" s="31" t="s">
        <v>245</v>
      </c>
      <c r="B200" s="31" t="s">
        <v>252</v>
      </c>
      <c r="C200" s="31" t="s">
        <v>243</v>
      </c>
      <c r="D200" s="32" t="s">
        <v>247</v>
      </c>
      <c r="E200" s="31" t="s">
        <v>241</v>
      </c>
      <c r="F200" s="30">
        <v>37043</v>
      </c>
      <c r="G200" s="29">
        <v>3000</v>
      </c>
    </row>
    <row r="201" spans="1:7" x14ac:dyDescent="0.25">
      <c r="A201" s="31" t="s">
        <v>245</v>
      </c>
      <c r="B201" s="31" t="s">
        <v>254</v>
      </c>
      <c r="C201" s="31" t="s">
        <v>243</v>
      </c>
      <c r="D201" s="32" t="s">
        <v>247</v>
      </c>
      <c r="E201" s="31" t="s">
        <v>246</v>
      </c>
      <c r="F201" s="30">
        <v>37073</v>
      </c>
      <c r="G201" s="29">
        <v>11721</v>
      </c>
    </row>
    <row r="202" spans="1:7" x14ac:dyDescent="0.25">
      <c r="A202" s="31" t="s">
        <v>253</v>
      </c>
      <c r="B202" s="31" t="s">
        <v>254</v>
      </c>
      <c r="C202" s="31" t="s">
        <v>243</v>
      </c>
      <c r="D202" s="32" t="s">
        <v>251</v>
      </c>
      <c r="E202" s="31" t="s">
        <v>246</v>
      </c>
      <c r="F202" s="30">
        <v>37104</v>
      </c>
      <c r="G202" s="29">
        <v>4006</v>
      </c>
    </row>
    <row r="203" spans="1:7" x14ac:dyDescent="0.25">
      <c r="A203" s="31" t="s">
        <v>256</v>
      </c>
      <c r="B203" s="31" t="s">
        <v>244</v>
      </c>
      <c r="C203" s="31" t="s">
        <v>243</v>
      </c>
      <c r="D203" s="32" t="s">
        <v>251</v>
      </c>
      <c r="E203" s="31" t="s">
        <v>241</v>
      </c>
      <c r="F203" s="30">
        <v>37135</v>
      </c>
      <c r="G203" s="29">
        <v>50000</v>
      </c>
    </row>
    <row r="204" spans="1:7" x14ac:dyDescent="0.25">
      <c r="A204" s="31" t="s">
        <v>256</v>
      </c>
      <c r="B204" s="31" t="s">
        <v>252</v>
      </c>
      <c r="C204" s="31" t="s">
        <v>243</v>
      </c>
      <c r="D204" s="32" t="s">
        <v>251</v>
      </c>
      <c r="E204" s="31" t="s">
        <v>241</v>
      </c>
      <c r="F204" s="30">
        <v>37165</v>
      </c>
      <c r="G204" s="29">
        <v>10492</v>
      </c>
    </row>
    <row r="205" spans="1:7" x14ac:dyDescent="0.25">
      <c r="A205" s="31" t="s">
        <v>245</v>
      </c>
      <c r="B205" s="31" t="s">
        <v>244</v>
      </c>
      <c r="C205" s="31" t="s">
        <v>248</v>
      </c>
      <c r="D205" s="32" t="s">
        <v>251</v>
      </c>
      <c r="E205" s="31" t="s">
        <v>241</v>
      </c>
      <c r="F205" s="30">
        <v>37196</v>
      </c>
      <c r="G205" s="29">
        <v>14000</v>
      </c>
    </row>
    <row r="206" spans="1:7" x14ac:dyDescent="0.25">
      <c r="A206" s="35" t="s">
        <v>258</v>
      </c>
      <c r="B206" s="35" t="s">
        <v>244</v>
      </c>
      <c r="C206" s="35" t="s">
        <v>243</v>
      </c>
      <c r="D206" s="36" t="s">
        <v>247</v>
      </c>
      <c r="E206" s="35" t="s">
        <v>246</v>
      </c>
      <c r="F206" s="34">
        <v>37226</v>
      </c>
      <c r="G206" s="33">
        <v>16000</v>
      </c>
    </row>
    <row r="207" spans="1:7" x14ac:dyDescent="0.25">
      <c r="A207" s="35" t="s">
        <v>258</v>
      </c>
      <c r="B207" s="35" t="s">
        <v>252</v>
      </c>
      <c r="C207" s="35" t="s">
        <v>243</v>
      </c>
      <c r="D207" s="36" t="s">
        <v>242</v>
      </c>
      <c r="E207" s="35" t="s">
        <v>246</v>
      </c>
      <c r="F207" s="34">
        <v>36892</v>
      </c>
      <c r="G207" s="33">
        <v>4000</v>
      </c>
    </row>
    <row r="208" spans="1:7" x14ac:dyDescent="0.25">
      <c r="A208" s="35" t="s">
        <v>258</v>
      </c>
      <c r="B208" s="35" t="s">
        <v>250</v>
      </c>
      <c r="C208" s="35" t="s">
        <v>243</v>
      </c>
      <c r="D208" s="36" t="s">
        <v>247</v>
      </c>
      <c r="E208" s="35" t="s">
        <v>241</v>
      </c>
      <c r="F208" s="34">
        <v>36923</v>
      </c>
      <c r="G208" s="33">
        <v>9000</v>
      </c>
    </row>
    <row r="209" spans="1:7" x14ac:dyDescent="0.25">
      <c r="A209" s="35" t="s">
        <v>258</v>
      </c>
      <c r="B209" s="35" t="s">
        <v>252</v>
      </c>
      <c r="C209" s="35" t="s">
        <v>243</v>
      </c>
      <c r="D209" s="36" t="s">
        <v>251</v>
      </c>
      <c r="E209" s="35" t="s">
        <v>241</v>
      </c>
      <c r="F209" s="34">
        <v>36951</v>
      </c>
      <c r="G209" s="33">
        <v>4000</v>
      </c>
    </row>
    <row r="210" spans="1:7" x14ac:dyDescent="0.25">
      <c r="A210" s="35" t="s">
        <v>258</v>
      </c>
      <c r="B210" s="35" t="s">
        <v>244</v>
      </c>
      <c r="C210" s="35" t="s">
        <v>248</v>
      </c>
      <c r="D210" s="36" t="s">
        <v>242</v>
      </c>
      <c r="E210" s="35" t="s">
        <v>246</v>
      </c>
      <c r="F210" s="34">
        <v>36982</v>
      </c>
      <c r="G210" s="33">
        <v>14969</v>
      </c>
    </row>
    <row r="211" spans="1:7" x14ac:dyDescent="0.25">
      <c r="A211" s="31" t="s">
        <v>249</v>
      </c>
      <c r="B211" s="31" t="s">
        <v>254</v>
      </c>
      <c r="C211" s="31" t="s">
        <v>243</v>
      </c>
      <c r="D211" s="32" t="s">
        <v>247</v>
      </c>
      <c r="E211" s="31" t="s">
        <v>246</v>
      </c>
      <c r="F211" s="30">
        <v>37012</v>
      </c>
      <c r="G211" s="29">
        <v>8915</v>
      </c>
    </row>
    <row r="212" spans="1:7" x14ac:dyDescent="0.25">
      <c r="A212" s="31" t="s">
        <v>255</v>
      </c>
      <c r="B212" s="31" t="s">
        <v>252</v>
      </c>
      <c r="C212" s="31" t="s">
        <v>248</v>
      </c>
      <c r="D212" s="32" t="s">
        <v>242</v>
      </c>
      <c r="E212" s="31" t="s">
        <v>241</v>
      </c>
      <c r="F212" s="30">
        <v>37043</v>
      </c>
      <c r="G212" s="29">
        <v>6000</v>
      </c>
    </row>
    <row r="213" spans="1:7" x14ac:dyDescent="0.25">
      <c r="A213" s="31" t="s">
        <v>245</v>
      </c>
      <c r="B213" s="31" t="s">
        <v>254</v>
      </c>
      <c r="C213" s="31" t="s">
        <v>243</v>
      </c>
      <c r="D213" s="32" t="s">
        <v>247</v>
      </c>
      <c r="E213" s="31" t="s">
        <v>241</v>
      </c>
      <c r="F213" s="30">
        <v>37073</v>
      </c>
      <c r="G213" s="29">
        <v>4853</v>
      </c>
    </row>
    <row r="214" spans="1:7" x14ac:dyDescent="0.25">
      <c r="A214" s="31" t="s">
        <v>249</v>
      </c>
      <c r="B214" s="31" t="s">
        <v>252</v>
      </c>
      <c r="C214" s="31" t="s">
        <v>243</v>
      </c>
      <c r="D214" s="32" t="s">
        <v>247</v>
      </c>
      <c r="E214" s="31" t="s">
        <v>241</v>
      </c>
      <c r="F214" s="30">
        <v>37104</v>
      </c>
      <c r="G214" s="29">
        <v>3434</v>
      </c>
    </row>
    <row r="215" spans="1:7" x14ac:dyDescent="0.25">
      <c r="A215" s="31" t="s">
        <v>257</v>
      </c>
      <c r="B215" s="31" t="s">
        <v>252</v>
      </c>
      <c r="C215" s="31" t="s">
        <v>243</v>
      </c>
      <c r="D215" s="32" t="s">
        <v>247</v>
      </c>
      <c r="E215" s="31" t="s">
        <v>241</v>
      </c>
      <c r="F215" s="30">
        <v>37135</v>
      </c>
      <c r="G215" s="29">
        <v>4000</v>
      </c>
    </row>
    <row r="216" spans="1:7" x14ac:dyDescent="0.25">
      <c r="A216" s="31" t="s">
        <v>253</v>
      </c>
      <c r="B216" s="31" t="s">
        <v>254</v>
      </c>
      <c r="C216" s="31" t="s">
        <v>243</v>
      </c>
      <c r="D216" s="32" t="s">
        <v>242</v>
      </c>
      <c r="E216" s="31" t="s">
        <v>241</v>
      </c>
      <c r="F216" s="30">
        <v>37165</v>
      </c>
      <c r="G216" s="29">
        <v>500</v>
      </c>
    </row>
    <row r="217" spans="1:7" x14ac:dyDescent="0.25">
      <c r="A217" s="31" t="s">
        <v>245</v>
      </c>
      <c r="B217" s="31" t="s">
        <v>252</v>
      </c>
      <c r="C217" s="31" t="s">
        <v>243</v>
      </c>
      <c r="D217" s="32" t="s">
        <v>251</v>
      </c>
      <c r="E217" s="31" t="s">
        <v>246</v>
      </c>
      <c r="F217" s="30">
        <v>37196</v>
      </c>
      <c r="G217" s="29">
        <v>5570</v>
      </c>
    </row>
    <row r="218" spans="1:7" x14ac:dyDescent="0.25">
      <c r="A218" s="31" t="s">
        <v>245</v>
      </c>
      <c r="B218" s="31" t="s">
        <v>254</v>
      </c>
      <c r="C218" s="31" t="s">
        <v>248</v>
      </c>
      <c r="D218" s="32" t="s">
        <v>242</v>
      </c>
      <c r="E218" s="31" t="s">
        <v>241</v>
      </c>
      <c r="F218" s="30">
        <v>37226</v>
      </c>
      <c r="G218" s="29">
        <v>3845</v>
      </c>
    </row>
    <row r="219" spans="1:7" x14ac:dyDescent="0.25">
      <c r="A219" s="31" t="s">
        <v>253</v>
      </c>
      <c r="B219" s="31" t="s">
        <v>254</v>
      </c>
      <c r="C219" s="31" t="s">
        <v>248</v>
      </c>
      <c r="D219" s="32" t="s">
        <v>247</v>
      </c>
      <c r="E219" s="31" t="s">
        <v>241</v>
      </c>
      <c r="F219" s="30">
        <v>36892</v>
      </c>
      <c r="G219" s="29">
        <v>8815</v>
      </c>
    </row>
    <row r="220" spans="1:7" x14ac:dyDescent="0.25">
      <c r="A220" s="31" t="s">
        <v>253</v>
      </c>
      <c r="B220" s="31" t="s">
        <v>244</v>
      </c>
      <c r="C220" s="31" t="s">
        <v>243</v>
      </c>
      <c r="D220" s="32" t="s">
        <v>242</v>
      </c>
      <c r="E220" s="31" t="s">
        <v>246</v>
      </c>
      <c r="F220" s="30">
        <v>36923</v>
      </c>
      <c r="G220" s="29">
        <v>4329</v>
      </c>
    </row>
    <row r="221" spans="1:7" x14ac:dyDescent="0.25">
      <c r="A221" s="31" t="s">
        <v>255</v>
      </c>
      <c r="B221" s="31" t="s">
        <v>252</v>
      </c>
      <c r="C221" s="31" t="s">
        <v>243</v>
      </c>
      <c r="D221" s="32" t="s">
        <v>247</v>
      </c>
      <c r="E221" s="31" t="s">
        <v>246</v>
      </c>
      <c r="F221" s="30">
        <v>36951</v>
      </c>
      <c r="G221" s="29">
        <v>1000</v>
      </c>
    </row>
    <row r="222" spans="1:7" x14ac:dyDescent="0.25">
      <c r="A222" s="31" t="s">
        <v>253</v>
      </c>
      <c r="B222" s="31" t="s">
        <v>252</v>
      </c>
      <c r="C222" s="31" t="s">
        <v>243</v>
      </c>
      <c r="D222" s="32" t="s">
        <v>251</v>
      </c>
      <c r="E222" s="31" t="s">
        <v>246</v>
      </c>
      <c r="F222" s="30">
        <v>36982</v>
      </c>
      <c r="G222" s="29">
        <v>10553</v>
      </c>
    </row>
    <row r="223" spans="1:7" x14ac:dyDescent="0.25">
      <c r="A223" s="31" t="s">
        <v>256</v>
      </c>
      <c r="B223" s="31" t="s">
        <v>252</v>
      </c>
      <c r="C223" s="31" t="s">
        <v>248</v>
      </c>
      <c r="D223" s="32" t="s">
        <v>242</v>
      </c>
      <c r="E223" s="31" t="s">
        <v>246</v>
      </c>
      <c r="F223" s="30">
        <v>37012</v>
      </c>
      <c r="G223" s="29">
        <v>500</v>
      </c>
    </row>
    <row r="224" spans="1:7" x14ac:dyDescent="0.25">
      <c r="A224" s="31" t="s">
        <v>245</v>
      </c>
      <c r="B224" s="31" t="s">
        <v>254</v>
      </c>
      <c r="C224" s="31" t="s">
        <v>243</v>
      </c>
      <c r="D224" s="32" t="s">
        <v>247</v>
      </c>
      <c r="E224" s="31" t="s">
        <v>246</v>
      </c>
      <c r="F224" s="30">
        <v>37043</v>
      </c>
      <c r="G224" s="29">
        <v>6000</v>
      </c>
    </row>
    <row r="225" spans="1:7" x14ac:dyDescent="0.25">
      <c r="A225" s="31" t="s">
        <v>253</v>
      </c>
      <c r="B225" s="31" t="s">
        <v>244</v>
      </c>
      <c r="C225" s="31" t="s">
        <v>243</v>
      </c>
      <c r="D225" s="32" t="s">
        <v>242</v>
      </c>
      <c r="E225" s="31" t="s">
        <v>246</v>
      </c>
      <c r="F225" s="30">
        <v>37073</v>
      </c>
      <c r="G225" s="29">
        <v>12505</v>
      </c>
    </row>
    <row r="226" spans="1:7" x14ac:dyDescent="0.25">
      <c r="A226" s="31" t="s">
        <v>255</v>
      </c>
      <c r="B226" s="31" t="s">
        <v>244</v>
      </c>
      <c r="C226" s="31" t="s">
        <v>248</v>
      </c>
      <c r="D226" s="32" t="s">
        <v>242</v>
      </c>
      <c r="E226" s="31" t="s">
        <v>246</v>
      </c>
      <c r="F226" s="30">
        <v>37104</v>
      </c>
      <c r="G226" s="29">
        <v>4681</v>
      </c>
    </row>
    <row r="227" spans="1:7" x14ac:dyDescent="0.25">
      <c r="A227" s="31" t="s">
        <v>253</v>
      </c>
      <c r="B227" s="31" t="s">
        <v>252</v>
      </c>
      <c r="C227" s="31" t="s">
        <v>243</v>
      </c>
      <c r="D227" s="32" t="s">
        <v>247</v>
      </c>
      <c r="E227" s="31" t="s">
        <v>241</v>
      </c>
      <c r="F227" s="30">
        <v>37135</v>
      </c>
      <c r="G227" s="29">
        <v>4635</v>
      </c>
    </row>
    <row r="228" spans="1:7" x14ac:dyDescent="0.25">
      <c r="A228" s="31" t="s">
        <v>255</v>
      </c>
      <c r="B228" s="31" t="s">
        <v>252</v>
      </c>
      <c r="C228" s="31" t="s">
        <v>248</v>
      </c>
      <c r="D228" s="32" t="s">
        <v>247</v>
      </c>
      <c r="E228" s="31" t="s">
        <v>246</v>
      </c>
      <c r="F228" s="30">
        <v>37165</v>
      </c>
      <c r="G228" s="29">
        <v>8093</v>
      </c>
    </row>
    <row r="229" spans="1:7" x14ac:dyDescent="0.25">
      <c r="A229" s="31" t="s">
        <v>256</v>
      </c>
      <c r="B229" s="31" t="s">
        <v>254</v>
      </c>
      <c r="C229" s="31" t="s">
        <v>243</v>
      </c>
      <c r="D229" s="32" t="s">
        <v>251</v>
      </c>
      <c r="E229" s="31" t="s">
        <v>241</v>
      </c>
      <c r="F229" s="30">
        <v>37196</v>
      </c>
      <c r="G229" s="29">
        <v>4000</v>
      </c>
    </row>
    <row r="230" spans="1:7" x14ac:dyDescent="0.25">
      <c r="A230" s="31" t="s">
        <v>256</v>
      </c>
      <c r="B230" s="31" t="s">
        <v>252</v>
      </c>
      <c r="C230" s="31" t="s">
        <v>243</v>
      </c>
      <c r="D230" s="32" t="s">
        <v>247</v>
      </c>
      <c r="E230" s="31" t="s">
        <v>241</v>
      </c>
      <c r="F230" s="30">
        <v>37226</v>
      </c>
      <c r="G230" s="29">
        <v>100</v>
      </c>
    </row>
    <row r="231" spans="1:7" x14ac:dyDescent="0.25">
      <c r="A231" s="31" t="s">
        <v>249</v>
      </c>
      <c r="B231" s="31" t="s">
        <v>244</v>
      </c>
      <c r="C231" s="31" t="s">
        <v>243</v>
      </c>
      <c r="D231" s="32" t="s">
        <v>247</v>
      </c>
      <c r="E231" s="31" t="s">
        <v>241</v>
      </c>
      <c r="F231" s="30">
        <v>36892</v>
      </c>
      <c r="G231" s="29">
        <v>9154</v>
      </c>
    </row>
    <row r="232" spans="1:7" x14ac:dyDescent="0.25">
      <c r="A232" s="31" t="s">
        <v>249</v>
      </c>
      <c r="B232" s="31" t="s">
        <v>254</v>
      </c>
      <c r="C232" s="31" t="s">
        <v>248</v>
      </c>
      <c r="D232" s="32" t="s">
        <v>247</v>
      </c>
      <c r="E232" s="31" t="s">
        <v>241</v>
      </c>
      <c r="F232" s="30">
        <v>36923</v>
      </c>
      <c r="G232" s="29">
        <v>14475</v>
      </c>
    </row>
    <row r="233" spans="1:7" x14ac:dyDescent="0.25">
      <c r="A233" s="31" t="s">
        <v>253</v>
      </c>
      <c r="B233" s="31" t="s">
        <v>252</v>
      </c>
      <c r="C233" s="31" t="s">
        <v>243</v>
      </c>
      <c r="D233" s="32" t="s">
        <v>251</v>
      </c>
      <c r="E233" s="31" t="s">
        <v>241</v>
      </c>
      <c r="F233" s="30">
        <v>36951</v>
      </c>
      <c r="G233" s="29">
        <v>12794</v>
      </c>
    </row>
    <row r="234" spans="1:7" x14ac:dyDescent="0.25">
      <c r="A234" s="31" t="s">
        <v>256</v>
      </c>
      <c r="B234" s="31" t="s">
        <v>254</v>
      </c>
      <c r="C234" s="31" t="s">
        <v>248</v>
      </c>
      <c r="D234" s="32" t="s">
        <v>251</v>
      </c>
      <c r="E234" s="31" t="s">
        <v>246</v>
      </c>
      <c r="F234" s="30">
        <v>36982</v>
      </c>
      <c r="G234" s="29">
        <v>6674</v>
      </c>
    </row>
    <row r="235" spans="1:7" x14ac:dyDescent="0.25">
      <c r="A235" s="31" t="s">
        <v>245</v>
      </c>
      <c r="B235" s="31" t="s">
        <v>252</v>
      </c>
      <c r="C235" s="31" t="s">
        <v>243</v>
      </c>
      <c r="D235" s="32" t="s">
        <v>251</v>
      </c>
      <c r="E235" s="31" t="s">
        <v>246</v>
      </c>
      <c r="F235" s="30">
        <v>37012</v>
      </c>
      <c r="G235" s="29">
        <v>4805</v>
      </c>
    </row>
    <row r="236" spans="1:7" x14ac:dyDescent="0.25">
      <c r="A236" s="31" t="s">
        <v>249</v>
      </c>
      <c r="B236" s="31" t="s">
        <v>244</v>
      </c>
      <c r="C236" s="31" t="s">
        <v>248</v>
      </c>
      <c r="D236" s="32" t="s">
        <v>251</v>
      </c>
      <c r="E236" s="31" t="s">
        <v>246</v>
      </c>
      <c r="F236" s="30">
        <v>37043</v>
      </c>
      <c r="G236" s="29">
        <v>8801</v>
      </c>
    </row>
    <row r="237" spans="1:7" x14ac:dyDescent="0.25">
      <c r="A237" s="31" t="s">
        <v>255</v>
      </c>
      <c r="B237" s="31" t="s">
        <v>244</v>
      </c>
      <c r="C237" s="31" t="s">
        <v>243</v>
      </c>
      <c r="D237" s="32" t="s">
        <v>242</v>
      </c>
      <c r="E237" s="31" t="s">
        <v>241</v>
      </c>
      <c r="F237" s="30">
        <v>37073</v>
      </c>
      <c r="G237" s="29">
        <v>6794</v>
      </c>
    </row>
    <row r="238" spans="1:7" x14ac:dyDescent="0.25">
      <c r="A238" s="31" t="s">
        <v>245</v>
      </c>
      <c r="B238" s="31" t="s">
        <v>244</v>
      </c>
      <c r="C238" s="31" t="s">
        <v>248</v>
      </c>
      <c r="D238" s="32" t="s">
        <v>242</v>
      </c>
      <c r="E238" s="31" t="s">
        <v>241</v>
      </c>
      <c r="F238" s="30">
        <v>37104</v>
      </c>
      <c r="G238" s="29">
        <v>13524</v>
      </c>
    </row>
    <row r="239" spans="1:7" x14ac:dyDescent="0.25">
      <c r="A239" s="31" t="s">
        <v>249</v>
      </c>
      <c r="B239" s="31" t="s">
        <v>244</v>
      </c>
      <c r="C239" s="31" t="s">
        <v>243</v>
      </c>
      <c r="D239" s="32" t="s">
        <v>251</v>
      </c>
      <c r="E239" s="31" t="s">
        <v>241</v>
      </c>
      <c r="F239" s="30">
        <v>37135</v>
      </c>
      <c r="G239" s="29">
        <v>8174</v>
      </c>
    </row>
    <row r="240" spans="1:7" x14ac:dyDescent="0.25">
      <c r="A240" s="31" t="s">
        <v>257</v>
      </c>
      <c r="B240" s="31" t="s">
        <v>244</v>
      </c>
      <c r="C240" s="31" t="s">
        <v>248</v>
      </c>
      <c r="D240" s="32" t="s">
        <v>242</v>
      </c>
      <c r="E240" s="31" t="s">
        <v>246</v>
      </c>
      <c r="F240" s="30">
        <v>37165</v>
      </c>
      <c r="G240" s="29">
        <v>6586</v>
      </c>
    </row>
    <row r="241" spans="1:7" x14ac:dyDescent="0.25">
      <c r="A241" s="31" t="s">
        <v>253</v>
      </c>
      <c r="B241" s="31" t="s">
        <v>244</v>
      </c>
      <c r="C241" s="31" t="s">
        <v>248</v>
      </c>
      <c r="D241" s="32" t="s">
        <v>242</v>
      </c>
      <c r="E241" s="31" t="s">
        <v>246</v>
      </c>
      <c r="F241" s="30">
        <v>37196</v>
      </c>
      <c r="G241" s="29">
        <v>9268</v>
      </c>
    </row>
    <row r="242" spans="1:7" x14ac:dyDescent="0.25">
      <c r="A242" s="31" t="s">
        <v>245</v>
      </c>
      <c r="B242" s="31" t="s">
        <v>244</v>
      </c>
      <c r="C242" s="31" t="s">
        <v>243</v>
      </c>
      <c r="D242" s="32" t="s">
        <v>251</v>
      </c>
      <c r="E242" s="31" t="s">
        <v>241</v>
      </c>
      <c r="F242" s="30">
        <v>37226</v>
      </c>
      <c r="G242" s="29">
        <v>12303</v>
      </c>
    </row>
    <row r="243" spans="1:7" x14ac:dyDescent="0.25">
      <c r="A243" s="31" t="s">
        <v>245</v>
      </c>
      <c r="B243" s="31" t="s">
        <v>244</v>
      </c>
      <c r="C243" s="31" t="s">
        <v>243</v>
      </c>
      <c r="D243" s="32" t="s">
        <v>242</v>
      </c>
      <c r="E243" s="31" t="s">
        <v>246</v>
      </c>
      <c r="F243" s="30">
        <v>36892</v>
      </c>
      <c r="G243" s="29">
        <v>8512</v>
      </c>
    </row>
    <row r="244" spans="1:7" x14ac:dyDescent="0.25">
      <c r="A244" s="31" t="s">
        <v>253</v>
      </c>
      <c r="B244" s="31" t="s">
        <v>252</v>
      </c>
      <c r="C244" s="31" t="s">
        <v>243</v>
      </c>
      <c r="D244" s="32" t="s">
        <v>247</v>
      </c>
      <c r="E244" s="31" t="s">
        <v>241</v>
      </c>
      <c r="F244" s="30">
        <v>36923</v>
      </c>
      <c r="G244" s="29">
        <v>12516</v>
      </c>
    </row>
    <row r="245" spans="1:7" x14ac:dyDescent="0.25">
      <c r="A245" s="31" t="s">
        <v>253</v>
      </c>
      <c r="B245" s="31" t="s">
        <v>244</v>
      </c>
      <c r="C245" s="31" t="s">
        <v>248</v>
      </c>
      <c r="D245" s="32" t="s">
        <v>247</v>
      </c>
      <c r="E245" s="31" t="s">
        <v>241</v>
      </c>
      <c r="F245" s="30">
        <v>36951</v>
      </c>
      <c r="G245" s="29">
        <v>10097</v>
      </c>
    </row>
    <row r="246" spans="1:7" x14ac:dyDescent="0.25">
      <c r="A246" s="31" t="s">
        <v>255</v>
      </c>
      <c r="B246" s="31" t="s">
        <v>252</v>
      </c>
      <c r="C246" s="31" t="s">
        <v>248</v>
      </c>
      <c r="D246" s="32" t="s">
        <v>247</v>
      </c>
      <c r="E246" s="31" t="s">
        <v>241</v>
      </c>
      <c r="F246" s="30">
        <v>36982</v>
      </c>
      <c r="G246" s="29">
        <v>500</v>
      </c>
    </row>
    <row r="247" spans="1:7" x14ac:dyDescent="0.25">
      <c r="A247" s="31" t="s">
        <v>253</v>
      </c>
      <c r="B247" s="31" t="s">
        <v>254</v>
      </c>
      <c r="C247" s="31" t="s">
        <v>243</v>
      </c>
      <c r="D247" s="32" t="s">
        <v>247</v>
      </c>
      <c r="E247" s="31" t="s">
        <v>241</v>
      </c>
      <c r="F247" s="30">
        <v>37012</v>
      </c>
      <c r="G247" s="29">
        <v>9877</v>
      </c>
    </row>
    <row r="248" spans="1:7" x14ac:dyDescent="0.25">
      <c r="A248" s="31" t="s">
        <v>256</v>
      </c>
      <c r="B248" s="31" t="s">
        <v>252</v>
      </c>
      <c r="C248" s="31" t="s">
        <v>248</v>
      </c>
      <c r="D248" s="32" t="s">
        <v>247</v>
      </c>
      <c r="E248" s="31" t="s">
        <v>246</v>
      </c>
      <c r="F248" s="30">
        <v>37043</v>
      </c>
      <c r="G248" s="29">
        <v>4915</v>
      </c>
    </row>
    <row r="249" spans="1:7" x14ac:dyDescent="0.25">
      <c r="A249" s="31" t="s">
        <v>245</v>
      </c>
      <c r="B249" s="31" t="s">
        <v>254</v>
      </c>
      <c r="C249" s="31" t="s">
        <v>248</v>
      </c>
      <c r="D249" s="32" t="s">
        <v>247</v>
      </c>
      <c r="E249" s="31" t="s">
        <v>246</v>
      </c>
      <c r="F249" s="30">
        <v>37073</v>
      </c>
      <c r="G249" s="29">
        <v>7316</v>
      </c>
    </row>
    <row r="250" spans="1:7" x14ac:dyDescent="0.25">
      <c r="A250" s="31" t="s">
        <v>253</v>
      </c>
      <c r="B250" s="31" t="s">
        <v>252</v>
      </c>
      <c r="C250" s="31" t="s">
        <v>248</v>
      </c>
      <c r="D250" s="32" t="s">
        <v>247</v>
      </c>
      <c r="E250" s="31" t="s">
        <v>246</v>
      </c>
      <c r="F250" s="30">
        <v>37104</v>
      </c>
      <c r="G250" s="29">
        <v>4295</v>
      </c>
    </row>
    <row r="251" spans="1:7" x14ac:dyDescent="0.25">
      <c r="A251" s="31" t="s">
        <v>255</v>
      </c>
      <c r="B251" s="31" t="s">
        <v>244</v>
      </c>
      <c r="C251" s="31" t="s">
        <v>248</v>
      </c>
      <c r="D251" s="32" t="s">
        <v>251</v>
      </c>
      <c r="E251" s="31" t="s">
        <v>246</v>
      </c>
      <c r="F251" s="30">
        <v>37135</v>
      </c>
      <c r="G251" s="29">
        <v>11935</v>
      </c>
    </row>
    <row r="252" spans="1:7" x14ac:dyDescent="0.25">
      <c r="A252" s="31" t="s">
        <v>253</v>
      </c>
      <c r="B252" s="31" t="s">
        <v>252</v>
      </c>
      <c r="C252" s="31" t="s">
        <v>248</v>
      </c>
      <c r="D252" s="32" t="s">
        <v>247</v>
      </c>
      <c r="E252" s="31" t="s">
        <v>241</v>
      </c>
      <c r="F252" s="30">
        <v>37165</v>
      </c>
      <c r="G252" s="29">
        <v>9624</v>
      </c>
    </row>
    <row r="253" spans="1:7" x14ac:dyDescent="0.25">
      <c r="A253" s="31" t="s">
        <v>255</v>
      </c>
      <c r="B253" s="31" t="s">
        <v>244</v>
      </c>
      <c r="C253" s="31" t="s">
        <v>248</v>
      </c>
      <c r="D253" s="32" t="s">
        <v>247</v>
      </c>
      <c r="E253" s="31" t="s">
        <v>246</v>
      </c>
      <c r="F253" s="30">
        <v>37196</v>
      </c>
      <c r="G253" s="29">
        <v>10181</v>
      </c>
    </row>
    <row r="254" spans="1:7" x14ac:dyDescent="0.25">
      <c r="A254" s="31" t="s">
        <v>256</v>
      </c>
      <c r="B254" s="31" t="s">
        <v>254</v>
      </c>
      <c r="C254" s="31" t="s">
        <v>248</v>
      </c>
      <c r="D254" s="32" t="s">
        <v>247</v>
      </c>
      <c r="E254" s="31" t="s">
        <v>246</v>
      </c>
      <c r="F254" s="30">
        <v>37226</v>
      </c>
      <c r="G254" s="29">
        <v>8552</v>
      </c>
    </row>
    <row r="255" spans="1:7" x14ac:dyDescent="0.25">
      <c r="A255" s="31" t="s">
        <v>256</v>
      </c>
      <c r="B255" s="31" t="s">
        <v>254</v>
      </c>
      <c r="C255" s="31" t="s">
        <v>243</v>
      </c>
      <c r="D255" s="32" t="s">
        <v>247</v>
      </c>
      <c r="E255" s="31" t="s">
        <v>246</v>
      </c>
      <c r="F255" s="30">
        <v>37135</v>
      </c>
      <c r="G255" s="29">
        <v>13494</v>
      </c>
    </row>
    <row r="256" spans="1:7" x14ac:dyDescent="0.25">
      <c r="A256" s="31" t="s">
        <v>249</v>
      </c>
      <c r="B256" s="31" t="s">
        <v>254</v>
      </c>
      <c r="C256" s="31" t="s">
        <v>248</v>
      </c>
      <c r="D256" s="32" t="s">
        <v>247</v>
      </c>
      <c r="E256" s="31" t="s">
        <v>241</v>
      </c>
      <c r="F256" s="30">
        <v>36892</v>
      </c>
      <c r="G256" s="29">
        <v>12932</v>
      </c>
    </row>
    <row r="257" spans="1:7" x14ac:dyDescent="0.25">
      <c r="A257" s="31" t="s">
        <v>249</v>
      </c>
      <c r="B257" s="31" t="s">
        <v>252</v>
      </c>
      <c r="C257" s="31" t="s">
        <v>243</v>
      </c>
      <c r="D257" s="32" t="s">
        <v>247</v>
      </c>
      <c r="E257" s="31" t="s">
        <v>241</v>
      </c>
      <c r="F257" s="30">
        <v>36923</v>
      </c>
      <c r="G257" s="29">
        <v>3000</v>
      </c>
    </row>
    <row r="258" spans="1:7" x14ac:dyDescent="0.25">
      <c r="A258" s="31" t="s">
        <v>253</v>
      </c>
      <c r="B258" s="31" t="s">
        <v>252</v>
      </c>
      <c r="C258" s="31" t="s">
        <v>248</v>
      </c>
      <c r="D258" s="32" t="s">
        <v>251</v>
      </c>
      <c r="E258" s="31" t="s">
        <v>246</v>
      </c>
      <c r="F258" s="30">
        <v>36951</v>
      </c>
      <c r="G258" s="29">
        <v>12722</v>
      </c>
    </row>
    <row r="259" spans="1:7" x14ac:dyDescent="0.25">
      <c r="A259" s="31" t="s">
        <v>256</v>
      </c>
      <c r="B259" s="31" t="s">
        <v>252</v>
      </c>
      <c r="C259" s="31" t="s">
        <v>243</v>
      </c>
      <c r="D259" s="32" t="s">
        <v>247</v>
      </c>
      <c r="E259" s="31" t="s">
        <v>241</v>
      </c>
      <c r="F259" s="30">
        <v>36982</v>
      </c>
      <c r="G259" s="29">
        <v>500</v>
      </c>
    </row>
    <row r="260" spans="1:7" x14ac:dyDescent="0.25">
      <c r="A260" s="31" t="s">
        <v>245</v>
      </c>
      <c r="B260" s="31" t="s">
        <v>252</v>
      </c>
      <c r="C260" s="31" t="s">
        <v>243</v>
      </c>
      <c r="D260" s="32" t="s">
        <v>247</v>
      </c>
      <c r="E260" s="31" t="s">
        <v>241</v>
      </c>
      <c r="F260" s="30">
        <v>37012</v>
      </c>
      <c r="G260" s="29">
        <v>4000</v>
      </c>
    </row>
    <row r="261" spans="1:7" x14ac:dyDescent="0.25">
      <c r="A261" s="31" t="s">
        <v>253</v>
      </c>
      <c r="B261" s="31" t="s">
        <v>254</v>
      </c>
      <c r="C261" s="31" t="s">
        <v>248</v>
      </c>
      <c r="D261" s="32" t="s">
        <v>242</v>
      </c>
      <c r="E261" s="31" t="s">
        <v>241</v>
      </c>
      <c r="F261" s="30">
        <v>37043</v>
      </c>
      <c r="G261" s="29">
        <v>12334</v>
      </c>
    </row>
    <row r="262" spans="1:7" x14ac:dyDescent="0.25">
      <c r="A262" s="31" t="s">
        <v>256</v>
      </c>
      <c r="B262" s="31" t="s">
        <v>244</v>
      </c>
      <c r="C262" s="31" t="s">
        <v>248</v>
      </c>
      <c r="D262" s="32" t="s">
        <v>247</v>
      </c>
      <c r="E262" s="31" t="s">
        <v>241</v>
      </c>
      <c r="F262" s="30">
        <v>37073</v>
      </c>
      <c r="G262" s="29">
        <v>5360</v>
      </c>
    </row>
    <row r="263" spans="1:7" x14ac:dyDescent="0.25">
      <c r="A263" s="31" t="s">
        <v>256</v>
      </c>
      <c r="B263" s="31" t="s">
        <v>252</v>
      </c>
      <c r="C263" s="31" t="s">
        <v>243</v>
      </c>
      <c r="D263" s="32" t="s">
        <v>242</v>
      </c>
      <c r="E263" s="31" t="s">
        <v>246</v>
      </c>
      <c r="F263" s="30">
        <v>37104</v>
      </c>
      <c r="G263" s="29">
        <v>500</v>
      </c>
    </row>
    <row r="264" spans="1:7" x14ac:dyDescent="0.25">
      <c r="A264" s="31" t="s">
        <v>245</v>
      </c>
      <c r="B264" s="31" t="s">
        <v>254</v>
      </c>
      <c r="C264" s="31" t="s">
        <v>243</v>
      </c>
      <c r="D264" s="32" t="s">
        <v>242</v>
      </c>
      <c r="E264" s="31" t="s">
        <v>241</v>
      </c>
      <c r="F264" s="30">
        <v>37135</v>
      </c>
      <c r="G264" s="29">
        <v>65000</v>
      </c>
    </row>
    <row r="265" spans="1:7" x14ac:dyDescent="0.25">
      <c r="A265" s="35" t="s">
        <v>258</v>
      </c>
      <c r="B265" s="35" t="s">
        <v>244</v>
      </c>
      <c r="C265" s="35" t="s">
        <v>243</v>
      </c>
      <c r="D265" s="36" t="s">
        <v>247</v>
      </c>
      <c r="E265" s="35" t="s">
        <v>241</v>
      </c>
      <c r="F265" s="34">
        <v>37165</v>
      </c>
      <c r="G265" s="33">
        <v>10751</v>
      </c>
    </row>
    <row r="266" spans="1:7" x14ac:dyDescent="0.25">
      <c r="A266" s="35" t="s">
        <v>258</v>
      </c>
      <c r="B266" s="35" t="s">
        <v>252</v>
      </c>
      <c r="C266" s="35" t="s">
        <v>248</v>
      </c>
      <c r="D266" s="36" t="s">
        <v>247</v>
      </c>
      <c r="E266" s="35" t="s">
        <v>241</v>
      </c>
      <c r="F266" s="34">
        <v>37196</v>
      </c>
      <c r="G266" s="33">
        <v>10190</v>
      </c>
    </row>
    <row r="267" spans="1:7" x14ac:dyDescent="0.25">
      <c r="A267" s="35" t="s">
        <v>258</v>
      </c>
      <c r="B267" s="35" t="s">
        <v>252</v>
      </c>
      <c r="C267" s="35" t="s">
        <v>243</v>
      </c>
      <c r="D267" s="36" t="s">
        <v>242</v>
      </c>
      <c r="E267" s="35" t="s">
        <v>241</v>
      </c>
      <c r="F267" s="34">
        <v>37226</v>
      </c>
      <c r="G267" s="33">
        <v>3075</v>
      </c>
    </row>
    <row r="268" spans="1:7" x14ac:dyDescent="0.25">
      <c r="A268" s="35" t="s">
        <v>258</v>
      </c>
      <c r="B268" s="35" t="s">
        <v>244</v>
      </c>
      <c r="C268" s="35" t="s">
        <v>243</v>
      </c>
      <c r="D268" s="36" t="s">
        <v>247</v>
      </c>
      <c r="E268" s="35" t="s">
        <v>241</v>
      </c>
      <c r="F268" s="34">
        <v>36892</v>
      </c>
      <c r="G268" s="33">
        <v>13000</v>
      </c>
    </row>
    <row r="269" spans="1:7" x14ac:dyDescent="0.25">
      <c r="A269" s="35" t="s">
        <v>258</v>
      </c>
      <c r="B269" s="35" t="s">
        <v>252</v>
      </c>
      <c r="C269" s="35" t="s">
        <v>248</v>
      </c>
      <c r="D269" s="36" t="s">
        <v>247</v>
      </c>
      <c r="E269" s="35" t="s">
        <v>246</v>
      </c>
      <c r="F269" s="34">
        <v>36923</v>
      </c>
      <c r="G269" s="33">
        <v>5116</v>
      </c>
    </row>
    <row r="270" spans="1:7" x14ac:dyDescent="0.25">
      <c r="A270" s="31" t="s">
        <v>249</v>
      </c>
      <c r="B270" s="31" t="s">
        <v>244</v>
      </c>
      <c r="C270" s="31" t="s">
        <v>243</v>
      </c>
      <c r="D270" s="32" t="s">
        <v>247</v>
      </c>
      <c r="E270" s="31" t="s">
        <v>246</v>
      </c>
      <c r="F270" s="30">
        <v>36951</v>
      </c>
      <c r="G270" s="29">
        <v>5097</v>
      </c>
    </row>
    <row r="271" spans="1:7" x14ac:dyDescent="0.25">
      <c r="A271" s="31" t="s">
        <v>255</v>
      </c>
      <c r="B271" s="31" t="s">
        <v>254</v>
      </c>
      <c r="C271" s="31" t="s">
        <v>243</v>
      </c>
      <c r="D271" s="32" t="s">
        <v>247</v>
      </c>
      <c r="E271" s="31" t="s">
        <v>241</v>
      </c>
      <c r="F271" s="30">
        <v>36982</v>
      </c>
      <c r="G271" s="29">
        <v>6000</v>
      </c>
    </row>
    <row r="272" spans="1:7" x14ac:dyDescent="0.25">
      <c r="A272" s="31" t="s">
        <v>245</v>
      </c>
      <c r="B272" s="31" t="s">
        <v>252</v>
      </c>
      <c r="C272" s="31" t="s">
        <v>243</v>
      </c>
      <c r="D272" s="32" t="s">
        <v>247</v>
      </c>
      <c r="E272" s="31" t="s">
        <v>241</v>
      </c>
      <c r="F272" s="30">
        <v>37012</v>
      </c>
      <c r="G272" s="29">
        <v>240</v>
      </c>
    </row>
    <row r="273" spans="1:7" x14ac:dyDescent="0.25">
      <c r="A273" s="31" t="s">
        <v>249</v>
      </c>
      <c r="B273" s="31" t="s">
        <v>252</v>
      </c>
      <c r="C273" s="31" t="s">
        <v>243</v>
      </c>
      <c r="D273" s="32" t="s">
        <v>242</v>
      </c>
      <c r="E273" s="31" t="s">
        <v>246</v>
      </c>
      <c r="F273" s="30">
        <v>37043</v>
      </c>
      <c r="G273" s="29">
        <v>8349</v>
      </c>
    </row>
    <row r="274" spans="1:7" x14ac:dyDescent="0.25">
      <c r="A274" s="31" t="s">
        <v>257</v>
      </c>
      <c r="B274" s="31" t="s">
        <v>252</v>
      </c>
      <c r="C274" s="31" t="s">
        <v>243</v>
      </c>
      <c r="D274" s="32" t="s">
        <v>251</v>
      </c>
      <c r="E274" s="31" t="s">
        <v>241</v>
      </c>
      <c r="F274" s="30">
        <v>37073</v>
      </c>
      <c r="G274" s="29">
        <v>4000</v>
      </c>
    </row>
    <row r="275" spans="1:7" x14ac:dyDescent="0.25">
      <c r="A275" s="31" t="s">
        <v>253</v>
      </c>
      <c r="B275" s="31" t="s">
        <v>254</v>
      </c>
      <c r="C275" s="31" t="s">
        <v>248</v>
      </c>
      <c r="D275" s="32" t="s">
        <v>247</v>
      </c>
      <c r="E275" s="31" t="s">
        <v>246</v>
      </c>
      <c r="F275" s="30">
        <v>37104</v>
      </c>
      <c r="G275" s="29">
        <v>5366</v>
      </c>
    </row>
    <row r="276" spans="1:7" x14ac:dyDescent="0.25">
      <c r="A276" s="31" t="s">
        <v>245</v>
      </c>
      <c r="B276" s="31" t="s">
        <v>254</v>
      </c>
      <c r="C276" s="31" t="s">
        <v>243</v>
      </c>
      <c r="D276" s="32" t="s">
        <v>251</v>
      </c>
      <c r="E276" s="31" t="s">
        <v>241</v>
      </c>
      <c r="F276" s="30">
        <v>37135</v>
      </c>
      <c r="G276" s="29">
        <v>2878</v>
      </c>
    </row>
    <row r="277" spans="1:7" x14ac:dyDescent="0.25">
      <c r="A277" s="31" t="s">
        <v>245</v>
      </c>
      <c r="B277" s="31" t="s">
        <v>250</v>
      </c>
      <c r="C277" s="31" t="s">
        <v>243</v>
      </c>
      <c r="D277" s="32" t="s">
        <v>247</v>
      </c>
      <c r="E277" s="31" t="s">
        <v>241</v>
      </c>
      <c r="F277" s="30">
        <v>37165</v>
      </c>
      <c r="G277" s="29">
        <v>9095</v>
      </c>
    </row>
    <row r="278" spans="1:7" x14ac:dyDescent="0.25">
      <c r="A278" s="31" t="s">
        <v>253</v>
      </c>
      <c r="B278" s="31" t="s">
        <v>244</v>
      </c>
      <c r="C278" s="31" t="s">
        <v>243</v>
      </c>
      <c r="D278" s="32" t="s">
        <v>247</v>
      </c>
      <c r="E278" s="31" t="s">
        <v>246</v>
      </c>
      <c r="F278" s="30">
        <v>37196</v>
      </c>
      <c r="G278" s="29">
        <v>13519</v>
      </c>
    </row>
    <row r="279" spans="1:7" x14ac:dyDescent="0.25">
      <c r="A279" s="31" t="s">
        <v>253</v>
      </c>
      <c r="B279" s="31" t="s">
        <v>252</v>
      </c>
      <c r="C279" s="31" t="s">
        <v>243</v>
      </c>
      <c r="D279" s="32" t="s">
        <v>251</v>
      </c>
      <c r="E279" s="31" t="s">
        <v>241</v>
      </c>
      <c r="F279" s="30">
        <v>37226</v>
      </c>
      <c r="G279" s="29">
        <v>12418</v>
      </c>
    </row>
    <row r="280" spans="1:7" x14ac:dyDescent="0.25">
      <c r="A280" s="31" t="s">
        <v>255</v>
      </c>
      <c r="B280" s="31" t="s">
        <v>254</v>
      </c>
      <c r="C280" s="31" t="s">
        <v>248</v>
      </c>
      <c r="D280" s="32" t="s">
        <v>247</v>
      </c>
      <c r="E280" s="31" t="s">
        <v>241</v>
      </c>
      <c r="F280" s="30">
        <v>36892</v>
      </c>
      <c r="G280" s="29">
        <v>5761</v>
      </c>
    </row>
    <row r="281" spans="1:7" x14ac:dyDescent="0.25">
      <c r="A281" s="31" t="s">
        <v>253</v>
      </c>
      <c r="B281" s="31" t="s">
        <v>252</v>
      </c>
      <c r="C281" s="31" t="s">
        <v>243</v>
      </c>
      <c r="D281" s="32" t="s">
        <v>247</v>
      </c>
      <c r="E281" s="31" t="s">
        <v>241</v>
      </c>
      <c r="F281" s="30">
        <v>36923</v>
      </c>
      <c r="G281" s="29">
        <v>100</v>
      </c>
    </row>
    <row r="282" spans="1:7" x14ac:dyDescent="0.25">
      <c r="A282" s="31" t="s">
        <v>256</v>
      </c>
      <c r="B282" s="31" t="s">
        <v>244</v>
      </c>
      <c r="C282" s="31" t="s">
        <v>243</v>
      </c>
      <c r="D282" s="32" t="s">
        <v>251</v>
      </c>
      <c r="E282" s="31" t="s">
        <v>246</v>
      </c>
      <c r="F282" s="30">
        <v>36951</v>
      </c>
      <c r="G282" s="29">
        <v>2000</v>
      </c>
    </row>
    <row r="283" spans="1:7" x14ac:dyDescent="0.25">
      <c r="A283" s="31" t="s">
        <v>245</v>
      </c>
      <c r="B283" s="31" t="s">
        <v>252</v>
      </c>
      <c r="C283" s="31" t="s">
        <v>243</v>
      </c>
      <c r="D283" s="32" t="s">
        <v>247</v>
      </c>
      <c r="E283" s="31" t="s">
        <v>246</v>
      </c>
      <c r="F283" s="30">
        <v>36982</v>
      </c>
      <c r="G283" s="29">
        <v>100</v>
      </c>
    </row>
    <row r="284" spans="1:7" x14ac:dyDescent="0.25">
      <c r="A284" s="31" t="s">
        <v>253</v>
      </c>
      <c r="B284" s="31" t="s">
        <v>244</v>
      </c>
      <c r="C284" s="31" t="s">
        <v>243</v>
      </c>
      <c r="D284" s="32" t="s">
        <v>247</v>
      </c>
      <c r="E284" s="31" t="s">
        <v>241</v>
      </c>
      <c r="F284" s="30">
        <v>37012</v>
      </c>
      <c r="G284" s="29">
        <v>5000</v>
      </c>
    </row>
    <row r="285" spans="1:7" x14ac:dyDescent="0.25">
      <c r="A285" s="31" t="s">
        <v>255</v>
      </c>
      <c r="B285" s="31" t="s">
        <v>252</v>
      </c>
      <c r="C285" s="31" t="s">
        <v>243</v>
      </c>
      <c r="D285" s="32" t="s">
        <v>251</v>
      </c>
      <c r="E285" s="31" t="s">
        <v>246</v>
      </c>
      <c r="F285" s="30">
        <v>37043</v>
      </c>
      <c r="G285" s="29">
        <v>6573</v>
      </c>
    </row>
    <row r="286" spans="1:7" x14ac:dyDescent="0.25">
      <c r="A286" s="31" t="s">
        <v>253</v>
      </c>
      <c r="B286" s="31" t="s">
        <v>244</v>
      </c>
      <c r="C286" s="31" t="s">
        <v>248</v>
      </c>
      <c r="D286" s="32" t="s">
        <v>247</v>
      </c>
      <c r="E286" s="31" t="s">
        <v>241</v>
      </c>
      <c r="F286" s="30">
        <v>37073</v>
      </c>
      <c r="G286" s="29">
        <v>12006</v>
      </c>
    </row>
    <row r="287" spans="1:7" x14ac:dyDescent="0.25">
      <c r="A287" s="31" t="s">
        <v>255</v>
      </c>
      <c r="B287" s="31" t="s">
        <v>252</v>
      </c>
      <c r="C287" s="31" t="s">
        <v>243</v>
      </c>
      <c r="D287" s="32" t="s">
        <v>247</v>
      </c>
      <c r="E287" s="31" t="s">
        <v>241</v>
      </c>
      <c r="F287" s="30">
        <v>37104</v>
      </c>
      <c r="G287" s="29">
        <v>4540</v>
      </c>
    </row>
    <row r="288" spans="1:7" x14ac:dyDescent="0.25">
      <c r="A288" s="31" t="s">
        <v>256</v>
      </c>
      <c r="B288" s="31" t="s">
        <v>244</v>
      </c>
      <c r="C288" s="31" t="s">
        <v>243</v>
      </c>
      <c r="D288" s="32" t="s">
        <v>251</v>
      </c>
      <c r="E288" s="31" t="s">
        <v>241</v>
      </c>
      <c r="F288" s="30">
        <v>37135</v>
      </c>
      <c r="G288" s="29">
        <v>16000</v>
      </c>
    </row>
    <row r="289" spans="1:7" x14ac:dyDescent="0.25">
      <c r="A289" s="31" t="s">
        <v>256</v>
      </c>
      <c r="B289" s="31" t="s">
        <v>252</v>
      </c>
      <c r="C289" s="31" t="s">
        <v>243</v>
      </c>
      <c r="D289" s="32" t="s">
        <v>247</v>
      </c>
      <c r="E289" s="31" t="s">
        <v>246</v>
      </c>
      <c r="F289" s="30">
        <v>37165</v>
      </c>
      <c r="G289" s="29">
        <v>400</v>
      </c>
    </row>
    <row r="290" spans="1:7" x14ac:dyDescent="0.25">
      <c r="A290" s="31" t="s">
        <v>249</v>
      </c>
      <c r="B290" s="31" t="s">
        <v>254</v>
      </c>
      <c r="C290" s="31" t="s">
        <v>248</v>
      </c>
      <c r="D290" s="32" t="s">
        <v>247</v>
      </c>
      <c r="E290" s="31" t="s">
        <v>241</v>
      </c>
      <c r="F290" s="30">
        <v>37196</v>
      </c>
      <c r="G290" s="29">
        <v>11931</v>
      </c>
    </row>
    <row r="291" spans="1:7" x14ac:dyDescent="0.25">
      <c r="A291" s="31" t="s">
        <v>249</v>
      </c>
      <c r="B291" s="31" t="s">
        <v>244</v>
      </c>
      <c r="C291" s="31" t="s">
        <v>248</v>
      </c>
      <c r="D291" s="32" t="s">
        <v>242</v>
      </c>
      <c r="E291" s="31" t="s">
        <v>246</v>
      </c>
      <c r="F291" s="30">
        <v>37226</v>
      </c>
      <c r="G291" s="29">
        <v>10431</v>
      </c>
    </row>
    <row r="292" spans="1:7" x14ac:dyDescent="0.25">
      <c r="A292" s="31" t="s">
        <v>253</v>
      </c>
      <c r="B292" s="31" t="s">
        <v>252</v>
      </c>
      <c r="C292" s="31" t="s">
        <v>248</v>
      </c>
      <c r="D292" s="32" t="s">
        <v>247</v>
      </c>
      <c r="E292" s="31" t="s">
        <v>241</v>
      </c>
      <c r="F292" s="30">
        <v>36892</v>
      </c>
      <c r="G292" s="29">
        <v>400</v>
      </c>
    </row>
    <row r="293" spans="1:7" x14ac:dyDescent="0.25">
      <c r="A293" s="31" t="s">
        <v>256</v>
      </c>
      <c r="B293" s="31" t="s">
        <v>252</v>
      </c>
      <c r="C293" s="31" t="s">
        <v>243</v>
      </c>
      <c r="D293" s="32" t="s">
        <v>247</v>
      </c>
      <c r="E293" s="31" t="s">
        <v>246</v>
      </c>
      <c r="F293" s="30">
        <v>36923</v>
      </c>
      <c r="G293" s="29">
        <v>1325</v>
      </c>
    </row>
    <row r="294" spans="1:7" x14ac:dyDescent="0.25">
      <c r="A294" s="31" t="s">
        <v>245</v>
      </c>
      <c r="B294" s="31" t="s">
        <v>252</v>
      </c>
      <c r="C294" s="31" t="s">
        <v>248</v>
      </c>
      <c r="D294" s="32" t="s">
        <v>242</v>
      </c>
      <c r="E294" s="31" t="s">
        <v>241</v>
      </c>
      <c r="F294" s="30">
        <v>36951</v>
      </c>
      <c r="G294" s="29">
        <v>14722</v>
      </c>
    </row>
    <row r="295" spans="1:7" x14ac:dyDescent="0.25">
      <c r="A295" s="31" t="s">
        <v>249</v>
      </c>
      <c r="B295" s="31" t="s">
        <v>244</v>
      </c>
      <c r="C295" s="31" t="s">
        <v>243</v>
      </c>
      <c r="D295" s="32" t="s">
        <v>247</v>
      </c>
      <c r="E295" s="31" t="s">
        <v>246</v>
      </c>
      <c r="F295" s="30">
        <v>36982</v>
      </c>
      <c r="G295" s="29">
        <v>8613</v>
      </c>
    </row>
    <row r="296" spans="1:7" x14ac:dyDescent="0.25">
      <c r="A296" s="31" t="s">
        <v>255</v>
      </c>
      <c r="B296" s="31" t="s">
        <v>244</v>
      </c>
      <c r="C296" s="31" t="s">
        <v>243</v>
      </c>
      <c r="D296" s="32" t="s">
        <v>242</v>
      </c>
      <c r="E296" s="31" t="s">
        <v>246</v>
      </c>
      <c r="F296" s="30">
        <v>37012</v>
      </c>
      <c r="G296" s="29">
        <v>14644</v>
      </c>
    </row>
    <row r="297" spans="1:7" x14ac:dyDescent="0.25">
      <c r="A297" s="31" t="s">
        <v>245</v>
      </c>
      <c r="B297" s="31" t="s">
        <v>254</v>
      </c>
      <c r="C297" s="31" t="s">
        <v>248</v>
      </c>
      <c r="D297" s="32" t="s">
        <v>251</v>
      </c>
      <c r="E297" s="31" t="s">
        <v>241</v>
      </c>
      <c r="F297" s="30">
        <v>37043</v>
      </c>
      <c r="G297" s="29">
        <v>7000</v>
      </c>
    </row>
    <row r="298" spans="1:7" x14ac:dyDescent="0.25">
      <c r="A298" s="31" t="s">
        <v>249</v>
      </c>
      <c r="B298" s="31" t="s">
        <v>244</v>
      </c>
      <c r="C298" s="31" t="s">
        <v>248</v>
      </c>
      <c r="D298" s="32" t="s">
        <v>247</v>
      </c>
      <c r="E298" s="31" t="s">
        <v>241</v>
      </c>
      <c r="F298" s="30">
        <v>37073</v>
      </c>
      <c r="G298" s="29">
        <v>17000</v>
      </c>
    </row>
    <row r="299" spans="1:7" x14ac:dyDescent="0.25">
      <c r="A299" s="31" t="s">
        <v>257</v>
      </c>
      <c r="B299" s="31" t="s">
        <v>252</v>
      </c>
      <c r="C299" s="31" t="s">
        <v>248</v>
      </c>
      <c r="D299" s="32" t="s">
        <v>247</v>
      </c>
      <c r="E299" s="31" t="s">
        <v>241</v>
      </c>
      <c r="F299" s="30">
        <v>37104</v>
      </c>
      <c r="G299" s="29">
        <v>124</v>
      </c>
    </row>
    <row r="300" spans="1:7" x14ac:dyDescent="0.25">
      <c r="A300" s="31" t="s">
        <v>253</v>
      </c>
      <c r="B300" s="31" t="s">
        <v>252</v>
      </c>
      <c r="C300" s="31" t="s">
        <v>243</v>
      </c>
      <c r="D300" s="32" t="s">
        <v>247</v>
      </c>
      <c r="E300" s="31" t="s">
        <v>241</v>
      </c>
      <c r="F300" s="30">
        <v>37135</v>
      </c>
      <c r="G300" s="29">
        <v>3000</v>
      </c>
    </row>
    <row r="301" spans="1:7" x14ac:dyDescent="0.25">
      <c r="A301" s="31" t="s">
        <v>245</v>
      </c>
      <c r="B301" s="31" t="s">
        <v>252</v>
      </c>
      <c r="C301" s="31" t="s">
        <v>243</v>
      </c>
      <c r="D301" s="32" t="s">
        <v>251</v>
      </c>
      <c r="E301" s="31" t="s">
        <v>246</v>
      </c>
      <c r="F301" s="30">
        <v>37165</v>
      </c>
      <c r="G301" s="29">
        <v>11798</v>
      </c>
    </row>
    <row r="302" spans="1:7" x14ac:dyDescent="0.25">
      <c r="A302" s="31" t="s">
        <v>245</v>
      </c>
      <c r="B302" s="31" t="s">
        <v>254</v>
      </c>
      <c r="C302" s="31" t="s">
        <v>248</v>
      </c>
      <c r="D302" s="32" t="s">
        <v>251</v>
      </c>
      <c r="E302" s="31" t="s">
        <v>241</v>
      </c>
      <c r="F302" s="30">
        <v>37196</v>
      </c>
      <c r="G302" s="29">
        <v>250</v>
      </c>
    </row>
    <row r="303" spans="1:7" x14ac:dyDescent="0.25">
      <c r="A303" s="31" t="s">
        <v>253</v>
      </c>
      <c r="B303" s="31" t="s">
        <v>244</v>
      </c>
      <c r="C303" s="31" t="s">
        <v>243</v>
      </c>
      <c r="D303" s="32" t="s">
        <v>242</v>
      </c>
      <c r="E303" s="31" t="s">
        <v>241</v>
      </c>
      <c r="F303" s="30">
        <v>37226</v>
      </c>
      <c r="G303" s="29">
        <v>12000</v>
      </c>
    </row>
    <row r="304" spans="1:7" x14ac:dyDescent="0.25">
      <c r="A304" s="31" t="s">
        <v>253</v>
      </c>
      <c r="B304" s="31" t="s">
        <v>244</v>
      </c>
      <c r="C304" s="31" t="s">
        <v>243</v>
      </c>
      <c r="D304" s="32" t="s">
        <v>251</v>
      </c>
      <c r="E304" s="31" t="s">
        <v>241</v>
      </c>
      <c r="F304" s="30">
        <v>36892</v>
      </c>
      <c r="G304" s="29">
        <v>12000</v>
      </c>
    </row>
    <row r="305" spans="1:7" x14ac:dyDescent="0.25">
      <c r="A305" s="31" t="s">
        <v>255</v>
      </c>
      <c r="B305" s="31" t="s">
        <v>252</v>
      </c>
      <c r="C305" s="31" t="s">
        <v>243</v>
      </c>
      <c r="D305" s="32" t="s">
        <v>247</v>
      </c>
      <c r="E305" s="31" t="s">
        <v>241</v>
      </c>
      <c r="F305" s="30">
        <v>36923</v>
      </c>
      <c r="G305" s="29">
        <v>2749</v>
      </c>
    </row>
    <row r="306" spans="1:7" x14ac:dyDescent="0.25">
      <c r="A306" s="31" t="s">
        <v>253</v>
      </c>
      <c r="B306" s="31" t="s">
        <v>254</v>
      </c>
      <c r="C306" s="31" t="s">
        <v>243</v>
      </c>
      <c r="D306" s="32" t="s">
        <v>247</v>
      </c>
      <c r="E306" s="31" t="s">
        <v>246</v>
      </c>
      <c r="F306" s="30">
        <v>36951</v>
      </c>
      <c r="G306" s="29">
        <v>19000</v>
      </c>
    </row>
    <row r="307" spans="1:7" x14ac:dyDescent="0.25">
      <c r="A307" s="31" t="s">
        <v>256</v>
      </c>
      <c r="B307" s="31" t="s">
        <v>244</v>
      </c>
      <c r="C307" s="31" t="s">
        <v>243</v>
      </c>
      <c r="D307" s="32" t="s">
        <v>251</v>
      </c>
      <c r="E307" s="31" t="s">
        <v>241</v>
      </c>
      <c r="F307" s="30">
        <v>36982</v>
      </c>
      <c r="G307" s="29">
        <v>10202</v>
      </c>
    </row>
    <row r="308" spans="1:7" x14ac:dyDescent="0.25">
      <c r="A308" s="31" t="s">
        <v>245</v>
      </c>
      <c r="B308" s="31" t="s">
        <v>250</v>
      </c>
      <c r="C308" s="31" t="s">
        <v>243</v>
      </c>
      <c r="D308" s="32" t="s">
        <v>247</v>
      </c>
      <c r="E308" s="31" t="s">
        <v>241</v>
      </c>
      <c r="F308" s="30">
        <v>37012</v>
      </c>
      <c r="G308" s="29">
        <v>9095</v>
      </c>
    </row>
    <row r="309" spans="1:7" x14ac:dyDescent="0.25">
      <c r="A309" s="31" t="s">
        <v>253</v>
      </c>
      <c r="B309" s="31" t="s">
        <v>254</v>
      </c>
      <c r="C309" s="31" t="s">
        <v>243</v>
      </c>
      <c r="D309" s="32" t="s">
        <v>242</v>
      </c>
      <c r="E309" s="31" t="s">
        <v>241</v>
      </c>
      <c r="F309" s="30">
        <v>37043</v>
      </c>
      <c r="G309" s="29">
        <v>500</v>
      </c>
    </row>
    <row r="310" spans="1:7" x14ac:dyDescent="0.25">
      <c r="A310" s="31" t="s">
        <v>255</v>
      </c>
      <c r="B310" s="31" t="s">
        <v>244</v>
      </c>
      <c r="C310" s="31" t="s">
        <v>243</v>
      </c>
      <c r="D310" s="32" t="s">
        <v>251</v>
      </c>
      <c r="E310" s="31" t="s">
        <v>241</v>
      </c>
      <c r="F310" s="30">
        <v>37073</v>
      </c>
      <c r="G310" s="29">
        <v>75000</v>
      </c>
    </row>
    <row r="311" spans="1:7" x14ac:dyDescent="0.25">
      <c r="A311" s="31" t="s">
        <v>253</v>
      </c>
      <c r="B311" s="31" t="s">
        <v>244</v>
      </c>
      <c r="C311" s="31" t="s">
        <v>243</v>
      </c>
      <c r="D311" s="32" t="s">
        <v>251</v>
      </c>
      <c r="E311" s="31" t="s">
        <v>241</v>
      </c>
      <c r="F311" s="30">
        <v>37104</v>
      </c>
      <c r="G311" s="29">
        <v>3525</v>
      </c>
    </row>
    <row r="312" spans="1:7" x14ac:dyDescent="0.25">
      <c r="A312" s="31" t="s">
        <v>255</v>
      </c>
      <c r="B312" s="31" t="s">
        <v>252</v>
      </c>
      <c r="C312" s="31" t="s">
        <v>243</v>
      </c>
      <c r="D312" s="32" t="s">
        <v>247</v>
      </c>
      <c r="E312" s="31" t="s">
        <v>241</v>
      </c>
      <c r="F312" s="30">
        <v>37135</v>
      </c>
      <c r="G312" s="29">
        <v>12000</v>
      </c>
    </row>
    <row r="313" spans="1:7" x14ac:dyDescent="0.25">
      <c r="A313" s="31" t="s">
        <v>256</v>
      </c>
      <c r="B313" s="31" t="s">
        <v>244</v>
      </c>
      <c r="C313" s="31" t="s">
        <v>243</v>
      </c>
      <c r="D313" s="32" t="s">
        <v>251</v>
      </c>
      <c r="E313" s="31" t="s">
        <v>241</v>
      </c>
      <c r="F313" s="30">
        <v>37165</v>
      </c>
      <c r="G313" s="29">
        <v>12000</v>
      </c>
    </row>
    <row r="314" spans="1:7" x14ac:dyDescent="0.25">
      <c r="A314" s="31" t="s">
        <v>256</v>
      </c>
      <c r="B314" s="31" t="s">
        <v>254</v>
      </c>
      <c r="C314" s="31" t="s">
        <v>243</v>
      </c>
      <c r="D314" s="32" t="s">
        <v>242</v>
      </c>
      <c r="E314" s="31" t="s">
        <v>241</v>
      </c>
      <c r="F314" s="30">
        <v>37196</v>
      </c>
      <c r="G314" s="29">
        <v>500</v>
      </c>
    </row>
    <row r="315" spans="1:7" x14ac:dyDescent="0.25">
      <c r="A315" s="31" t="s">
        <v>249</v>
      </c>
      <c r="B315" s="31" t="s">
        <v>252</v>
      </c>
      <c r="C315" s="31" t="s">
        <v>243</v>
      </c>
      <c r="D315" s="32" t="s">
        <v>242</v>
      </c>
      <c r="E315" s="31" t="s">
        <v>241</v>
      </c>
      <c r="F315" s="30">
        <v>37226</v>
      </c>
      <c r="G315" s="29">
        <v>500</v>
      </c>
    </row>
    <row r="316" spans="1:7" x14ac:dyDescent="0.25">
      <c r="A316" s="31" t="s">
        <v>249</v>
      </c>
      <c r="B316" s="31" t="s">
        <v>254</v>
      </c>
      <c r="C316" s="31" t="s">
        <v>243</v>
      </c>
      <c r="D316" s="32" t="s">
        <v>247</v>
      </c>
      <c r="E316" s="31" t="s">
        <v>241</v>
      </c>
      <c r="F316" s="30">
        <v>36892</v>
      </c>
      <c r="G316" s="29">
        <v>6000</v>
      </c>
    </row>
    <row r="317" spans="1:7" x14ac:dyDescent="0.25">
      <c r="A317" s="31" t="s">
        <v>253</v>
      </c>
      <c r="B317" s="31" t="s">
        <v>244</v>
      </c>
      <c r="C317" s="31" t="s">
        <v>243</v>
      </c>
      <c r="D317" s="32" t="s">
        <v>251</v>
      </c>
      <c r="E317" s="31" t="s">
        <v>241</v>
      </c>
      <c r="F317" s="30">
        <v>36923</v>
      </c>
      <c r="G317" s="29">
        <v>13500</v>
      </c>
    </row>
    <row r="318" spans="1:7" x14ac:dyDescent="0.25">
      <c r="A318" s="31" t="s">
        <v>256</v>
      </c>
      <c r="B318" s="31" t="s">
        <v>244</v>
      </c>
      <c r="C318" s="31" t="s">
        <v>243</v>
      </c>
      <c r="D318" s="32" t="s">
        <v>247</v>
      </c>
      <c r="E318" s="31" t="s">
        <v>241</v>
      </c>
      <c r="F318" s="30">
        <v>36951</v>
      </c>
      <c r="G318" s="29">
        <v>12535</v>
      </c>
    </row>
    <row r="319" spans="1:7" x14ac:dyDescent="0.25">
      <c r="A319" s="31" t="s">
        <v>245</v>
      </c>
      <c r="B319" s="31" t="s">
        <v>244</v>
      </c>
      <c r="C319" s="31" t="s">
        <v>243</v>
      </c>
      <c r="D319" s="32" t="s">
        <v>247</v>
      </c>
      <c r="E319" s="31" t="s">
        <v>241</v>
      </c>
      <c r="F319" s="30">
        <v>36982</v>
      </c>
      <c r="G319" s="29">
        <v>16000</v>
      </c>
    </row>
    <row r="320" spans="1:7" x14ac:dyDescent="0.25">
      <c r="A320" s="31" t="s">
        <v>253</v>
      </c>
      <c r="B320" s="31" t="s">
        <v>254</v>
      </c>
      <c r="C320" s="31" t="s">
        <v>243</v>
      </c>
      <c r="D320" s="32" t="s">
        <v>247</v>
      </c>
      <c r="E320" s="31" t="s">
        <v>241</v>
      </c>
      <c r="F320" s="30">
        <v>37012</v>
      </c>
      <c r="G320" s="29">
        <v>8000</v>
      </c>
    </row>
    <row r="321" spans="1:7" x14ac:dyDescent="0.25">
      <c r="A321" s="31" t="s">
        <v>256</v>
      </c>
      <c r="B321" s="31" t="s">
        <v>244</v>
      </c>
      <c r="C321" s="31" t="s">
        <v>248</v>
      </c>
      <c r="D321" s="32" t="s">
        <v>247</v>
      </c>
      <c r="E321" s="31" t="s">
        <v>246</v>
      </c>
      <c r="F321" s="30">
        <v>37043</v>
      </c>
      <c r="G321" s="29">
        <v>6190</v>
      </c>
    </row>
    <row r="322" spans="1:7" x14ac:dyDescent="0.25">
      <c r="A322" s="31" t="s">
        <v>256</v>
      </c>
      <c r="B322" s="31" t="s">
        <v>252</v>
      </c>
      <c r="C322" s="31" t="s">
        <v>243</v>
      </c>
      <c r="D322" s="32" t="s">
        <v>247</v>
      </c>
      <c r="E322" s="31" t="s">
        <v>241</v>
      </c>
      <c r="F322" s="30">
        <v>37073</v>
      </c>
      <c r="G322" s="29">
        <v>500</v>
      </c>
    </row>
    <row r="323" spans="1:7" x14ac:dyDescent="0.25">
      <c r="A323" s="31" t="s">
        <v>245</v>
      </c>
      <c r="B323" s="31" t="s">
        <v>252</v>
      </c>
      <c r="C323" s="31" t="s">
        <v>243</v>
      </c>
      <c r="D323" s="32" t="s">
        <v>242</v>
      </c>
      <c r="E323" s="31" t="s">
        <v>241</v>
      </c>
      <c r="F323" s="30">
        <v>37104</v>
      </c>
      <c r="G323" s="29">
        <v>3075</v>
      </c>
    </row>
    <row r="324" spans="1:7" x14ac:dyDescent="0.25">
      <c r="A324" s="35" t="s">
        <v>258</v>
      </c>
      <c r="B324" s="35" t="s">
        <v>252</v>
      </c>
      <c r="C324" s="35" t="s">
        <v>243</v>
      </c>
      <c r="D324" s="36" t="s">
        <v>247</v>
      </c>
      <c r="E324" s="35" t="s">
        <v>241</v>
      </c>
      <c r="F324" s="30">
        <v>37135</v>
      </c>
      <c r="G324" s="33">
        <v>4000</v>
      </c>
    </row>
    <row r="325" spans="1:7" x14ac:dyDescent="0.25">
      <c r="A325" s="35" t="s">
        <v>258</v>
      </c>
      <c r="B325" s="35" t="s">
        <v>252</v>
      </c>
      <c r="C325" s="35" t="s">
        <v>243</v>
      </c>
      <c r="D325" s="36" t="s">
        <v>247</v>
      </c>
      <c r="E325" s="35" t="s">
        <v>241</v>
      </c>
      <c r="F325" s="34">
        <v>37165</v>
      </c>
      <c r="G325" s="33">
        <v>500</v>
      </c>
    </row>
    <row r="326" spans="1:7" x14ac:dyDescent="0.25">
      <c r="A326" s="35" t="s">
        <v>258</v>
      </c>
      <c r="B326" s="35" t="s">
        <v>254</v>
      </c>
      <c r="C326" s="35" t="s">
        <v>243</v>
      </c>
      <c r="D326" s="36" t="s">
        <v>242</v>
      </c>
      <c r="E326" s="35" t="s">
        <v>241</v>
      </c>
      <c r="F326" s="34">
        <v>37196</v>
      </c>
      <c r="G326" s="33">
        <v>500</v>
      </c>
    </row>
    <row r="327" spans="1:7" x14ac:dyDescent="0.25">
      <c r="A327" s="35" t="s">
        <v>258</v>
      </c>
      <c r="B327" s="35" t="s">
        <v>254</v>
      </c>
      <c r="C327" s="35" t="s">
        <v>248</v>
      </c>
      <c r="D327" s="36" t="s">
        <v>247</v>
      </c>
      <c r="E327" s="35" t="s">
        <v>246</v>
      </c>
      <c r="F327" s="34">
        <v>37226</v>
      </c>
      <c r="G327" s="33">
        <v>5723</v>
      </c>
    </row>
    <row r="328" spans="1:7" x14ac:dyDescent="0.25">
      <c r="A328" s="35" t="s">
        <v>258</v>
      </c>
      <c r="B328" s="35" t="s">
        <v>252</v>
      </c>
      <c r="C328" s="35" t="s">
        <v>243</v>
      </c>
      <c r="D328" s="36" t="s">
        <v>251</v>
      </c>
      <c r="E328" s="35" t="s">
        <v>246</v>
      </c>
      <c r="F328" s="34">
        <v>36892</v>
      </c>
      <c r="G328" s="33">
        <v>4000</v>
      </c>
    </row>
    <row r="329" spans="1:7" x14ac:dyDescent="0.25">
      <c r="A329" s="31" t="s">
        <v>249</v>
      </c>
      <c r="B329" s="31" t="s">
        <v>254</v>
      </c>
      <c r="C329" s="31" t="s">
        <v>243</v>
      </c>
      <c r="D329" s="32" t="s">
        <v>247</v>
      </c>
      <c r="E329" s="31" t="s">
        <v>241</v>
      </c>
      <c r="F329" s="30">
        <v>36923</v>
      </c>
      <c r="G329" s="29">
        <v>8000</v>
      </c>
    </row>
    <row r="330" spans="1:7" x14ac:dyDescent="0.25">
      <c r="A330" s="31" t="s">
        <v>255</v>
      </c>
      <c r="B330" s="31" t="s">
        <v>250</v>
      </c>
      <c r="C330" s="31" t="s">
        <v>243</v>
      </c>
      <c r="D330" s="32" t="s">
        <v>251</v>
      </c>
      <c r="E330" s="31" t="s">
        <v>241</v>
      </c>
      <c r="F330" s="30">
        <v>36951</v>
      </c>
      <c r="G330" s="29">
        <v>7000</v>
      </c>
    </row>
    <row r="331" spans="1:7" x14ac:dyDescent="0.25">
      <c r="A331" s="31" t="s">
        <v>245</v>
      </c>
      <c r="B331" s="31" t="s">
        <v>244</v>
      </c>
      <c r="C331" s="31" t="s">
        <v>243</v>
      </c>
      <c r="D331" s="32" t="s">
        <v>242</v>
      </c>
      <c r="E331" s="31" t="s">
        <v>241</v>
      </c>
      <c r="F331" s="30">
        <v>36982</v>
      </c>
      <c r="G331" s="29">
        <v>12000</v>
      </c>
    </row>
    <row r="332" spans="1:7" x14ac:dyDescent="0.25">
      <c r="A332" s="31" t="s">
        <v>249</v>
      </c>
      <c r="B332" s="31" t="s">
        <v>254</v>
      </c>
      <c r="C332" s="31" t="s">
        <v>243</v>
      </c>
      <c r="D332" s="32" t="s">
        <v>247</v>
      </c>
      <c r="E332" s="31" t="s">
        <v>241</v>
      </c>
      <c r="F332" s="30">
        <v>37012</v>
      </c>
      <c r="G332" s="29">
        <v>5245</v>
      </c>
    </row>
    <row r="333" spans="1:7" x14ac:dyDescent="0.25">
      <c r="A333" s="31" t="s">
        <v>257</v>
      </c>
      <c r="B333" s="31" t="s">
        <v>254</v>
      </c>
      <c r="C333" s="31" t="s">
        <v>243</v>
      </c>
      <c r="D333" s="32" t="s">
        <v>251</v>
      </c>
      <c r="E333" s="31" t="s">
        <v>246</v>
      </c>
      <c r="F333" s="30">
        <v>37043</v>
      </c>
      <c r="G333" s="29">
        <v>3596</v>
      </c>
    </row>
    <row r="334" spans="1:7" x14ac:dyDescent="0.25">
      <c r="A334" s="31" t="s">
        <v>253</v>
      </c>
      <c r="B334" s="31" t="s">
        <v>252</v>
      </c>
      <c r="C334" s="31" t="s">
        <v>243</v>
      </c>
      <c r="D334" s="32" t="s">
        <v>251</v>
      </c>
      <c r="E334" s="31" t="s">
        <v>241</v>
      </c>
      <c r="F334" s="30">
        <v>37073</v>
      </c>
      <c r="G334" s="29">
        <v>5000</v>
      </c>
    </row>
    <row r="335" spans="1:7" x14ac:dyDescent="0.25">
      <c r="A335" s="31" t="s">
        <v>245</v>
      </c>
      <c r="B335" s="31" t="s">
        <v>254</v>
      </c>
      <c r="C335" s="31" t="s">
        <v>248</v>
      </c>
      <c r="D335" s="32" t="s">
        <v>251</v>
      </c>
      <c r="E335" s="31" t="s">
        <v>246</v>
      </c>
      <c r="F335" s="30">
        <v>37104</v>
      </c>
      <c r="G335" s="29">
        <v>7882</v>
      </c>
    </row>
    <row r="336" spans="1:7" x14ac:dyDescent="0.25">
      <c r="A336" s="31" t="s">
        <v>245</v>
      </c>
      <c r="B336" s="31" t="s">
        <v>254</v>
      </c>
      <c r="C336" s="31" t="s">
        <v>243</v>
      </c>
      <c r="D336" s="32" t="s">
        <v>247</v>
      </c>
      <c r="E336" s="31" t="s">
        <v>241</v>
      </c>
      <c r="F336" s="30">
        <v>37135</v>
      </c>
      <c r="G336" s="29">
        <v>6000</v>
      </c>
    </row>
    <row r="337" spans="1:7" x14ac:dyDescent="0.25">
      <c r="A337" s="31" t="s">
        <v>253</v>
      </c>
      <c r="B337" s="31" t="s">
        <v>252</v>
      </c>
      <c r="C337" s="31" t="s">
        <v>248</v>
      </c>
      <c r="D337" s="32" t="s">
        <v>251</v>
      </c>
      <c r="E337" s="31" t="s">
        <v>241</v>
      </c>
      <c r="F337" s="30">
        <v>37165</v>
      </c>
      <c r="G337" s="29">
        <v>4357</v>
      </c>
    </row>
    <row r="338" spans="1:7" x14ac:dyDescent="0.25">
      <c r="A338" s="31" t="s">
        <v>253</v>
      </c>
      <c r="B338" s="31" t="s">
        <v>250</v>
      </c>
      <c r="C338" s="31" t="s">
        <v>243</v>
      </c>
      <c r="D338" s="32" t="s">
        <v>247</v>
      </c>
      <c r="E338" s="31" t="s">
        <v>241</v>
      </c>
      <c r="F338" s="30">
        <v>37196</v>
      </c>
      <c r="G338" s="29">
        <v>9095</v>
      </c>
    </row>
    <row r="339" spans="1:7" x14ac:dyDescent="0.25">
      <c r="A339" s="31" t="s">
        <v>255</v>
      </c>
      <c r="B339" s="31" t="s">
        <v>252</v>
      </c>
      <c r="C339" s="31" t="s">
        <v>243</v>
      </c>
      <c r="D339" s="32" t="s">
        <v>247</v>
      </c>
      <c r="E339" s="31" t="s">
        <v>246</v>
      </c>
      <c r="F339" s="30">
        <v>37226</v>
      </c>
      <c r="G339" s="29">
        <v>7289</v>
      </c>
    </row>
    <row r="340" spans="1:7" x14ac:dyDescent="0.25">
      <c r="A340" s="31" t="s">
        <v>253</v>
      </c>
      <c r="B340" s="31" t="s">
        <v>254</v>
      </c>
      <c r="C340" s="31" t="s">
        <v>243</v>
      </c>
      <c r="D340" s="32" t="s">
        <v>247</v>
      </c>
      <c r="E340" s="31" t="s">
        <v>241</v>
      </c>
      <c r="F340" s="30">
        <v>36892</v>
      </c>
      <c r="G340" s="29">
        <v>6000</v>
      </c>
    </row>
    <row r="341" spans="1:7" x14ac:dyDescent="0.25">
      <c r="A341" s="31" t="s">
        <v>256</v>
      </c>
      <c r="B341" s="31" t="s">
        <v>244</v>
      </c>
      <c r="C341" s="31" t="s">
        <v>243</v>
      </c>
      <c r="D341" s="32" t="s">
        <v>251</v>
      </c>
      <c r="E341" s="31" t="s">
        <v>241</v>
      </c>
      <c r="F341" s="30">
        <v>36923</v>
      </c>
      <c r="G341" s="29">
        <v>13636</v>
      </c>
    </row>
    <row r="342" spans="1:7" x14ac:dyDescent="0.25">
      <c r="A342" s="31" t="s">
        <v>245</v>
      </c>
      <c r="B342" s="31" t="s">
        <v>254</v>
      </c>
      <c r="C342" s="31" t="s">
        <v>248</v>
      </c>
      <c r="D342" s="32" t="s">
        <v>251</v>
      </c>
      <c r="E342" s="31" t="s">
        <v>241</v>
      </c>
      <c r="F342" s="30">
        <v>36951</v>
      </c>
      <c r="G342" s="29">
        <v>5000</v>
      </c>
    </row>
    <row r="343" spans="1:7" x14ac:dyDescent="0.25">
      <c r="A343" s="31" t="s">
        <v>253</v>
      </c>
      <c r="B343" s="31" t="s">
        <v>244</v>
      </c>
      <c r="C343" s="31" t="s">
        <v>243</v>
      </c>
      <c r="D343" s="32" t="s">
        <v>251</v>
      </c>
      <c r="E343" s="31" t="s">
        <v>241</v>
      </c>
      <c r="F343" s="30">
        <v>36982</v>
      </c>
      <c r="G343" s="29">
        <v>50000</v>
      </c>
    </row>
    <row r="344" spans="1:7" x14ac:dyDescent="0.25">
      <c r="A344" s="31" t="s">
        <v>255</v>
      </c>
      <c r="B344" s="31" t="s">
        <v>250</v>
      </c>
      <c r="C344" s="31" t="s">
        <v>248</v>
      </c>
      <c r="D344" s="32" t="s">
        <v>251</v>
      </c>
      <c r="E344" s="31" t="s">
        <v>241</v>
      </c>
      <c r="F344" s="30">
        <v>37012</v>
      </c>
      <c r="G344" s="29">
        <v>12455</v>
      </c>
    </row>
    <row r="345" spans="1:7" x14ac:dyDescent="0.25">
      <c r="A345" s="31" t="s">
        <v>253</v>
      </c>
      <c r="B345" s="31" t="s">
        <v>254</v>
      </c>
      <c r="C345" s="31" t="s">
        <v>243</v>
      </c>
      <c r="D345" s="32" t="s">
        <v>251</v>
      </c>
      <c r="E345" s="31" t="s">
        <v>246</v>
      </c>
      <c r="F345" s="30">
        <v>37043</v>
      </c>
      <c r="G345" s="29">
        <v>13637</v>
      </c>
    </row>
    <row r="346" spans="1:7" x14ac:dyDescent="0.25">
      <c r="A346" s="31" t="s">
        <v>255</v>
      </c>
      <c r="B346" s="31" t="s">
        <v>254</v>
      </c>
      <c r="C346" s="31" t="s">
        <v>243</v>
      </c>
      <c r="D346" s="32" t="s">
        <v>242</v>
      </c>
      <c r="E346" s="31" t="s">
        <v>241</v>
      </c>
      <c r="F346" s="30">
        <v>37073</v>
      </c>
      <c r="G346" s="29">
        <v>5603</v>
      </c>
    </row>
    <row r="347" spans="1:7" x14ac:dyDescent="0.25">
      <c r="A347" s="31" t="s">
        <v>256</v>
      </c>
      <c r="B347" s="31" t="s">
        <v>252</v>
      </c>
      <c r="C347" s="31" t="s">
        <v>248</v>
      </c>
      <c r="D347" s="32" t="s">
        <v>247</v>
      </c>
      <c r="E347" s="31" t="s">
        <v>241</v>
      </c>
      <c r="F347" s="30">
        <v>37104</v>
      </c>
      <c r="G347" s="29">
        <v>13899</v>
      </c>
    </row>
    <row r="348" spans="1:7" x14ac:dyDescent="0.25">
      <c r="A348" s="31" t="s">
        <v>256</v>
      </c>
      <c r="B348" s="31" t="s">
        <v>252</v>
      </c>
      <c r="C348" s="31" t="s">
        <v>248</v>
      </c>
      <c r="D348" s="32" t="s">
        <v>247</v>
      </c>
      <c r="E348" s="31" t="s">
        <v>241</v>
      </c>
      <c r="F348" s="30">
        <v>37135</v>
      </c>
      <c r="G348" s="29">
        <v>11217</v>
      </c>
    </row>
    <row r="349" spans="1:7" x14ac:dyDescent="0.25">
      <c r="A349" s="31" t="s">
        <v>249</v>
      </c>
      <c r="B349" s="31" t="s">
        <v>244</v>
      </c>
      <c r="C349" s="31" t="s">
        <v>248</v>
      </c>
      <c r="D349" s="32" t="s">
        <v>247</v>
      </c>
      <c r="E349" s="31" t="s">
        <v>241</v>
      </c>
      <c r="F349" s="30">
        <v>37165</v>
      </c>
      <c r="G349" s="29">
        <v>10795</v>
      </c>
    </row>
    <row r="350" spans="1:7" x14ac:dyDescent="0.25">
      <c r="A350" s="31" t="s">
        <v>249</v>
      </c>
      <c r="B350" s="31" t="s">
        <v>252</v>
      </c>
      <c r="C350" s="31" t="s">
        <v>243</v>
      </c>
      <c r="D350" s="32" t="s">
        <v>247</v>
      </c>
      <c r="E350" s="31" t="s">
        <v>241</v>
      </c>
      <c r="F350" s="30">
        <v>37196</v>
      </c>
      <c r="G350" s="29">
        <v>10122</v>
      </c>
    </row>
    <row r="351" spans="1:7" x14ac:dyDescent="0.25">
      <c r="A351" s="31" t="s">
        <v>253</v>
      </c>
      <c r="B351" s="31" t="s">
        <v>252</v>
      </c>
      <c r="C351" s="31" t="s">
        <v>243</v>
      </c>
      <c r="D351" s="32" t="s">
        <v>242</v>
      </c>
      <c r="E351" s="31" t="s">
        <v>241</v>
      </c>
      <c r="F351" s="30">
        <v>37226</v>
      </c>
      <c r="G351" s="29">
        <v>3807</v>
      </c>
    </row>
    <row r="352" spans="1:7" x14ac:dyDescent="0.25">
      <c r="A352" s="31" t="s">
        <v>256</v>
      </c>
      <c r="B352" s="31" t="s">
        <v>254</v>
      </c>
      <c r="C352" s="31" t="s">
        <v>243</v>
      </c>
      <c r="D352" s="32" t="s">
        <v>242</v>
      </c>
      <c r="E352" s="31" t="s">
        <v>241</v>
      </c>
      <c r="F352" s="30">
        <v>36892</v>
      </c>
      <c r="G352" s="29">
        <v>13521</v>
      </c>
    </row>
    <row r="353" spans="1:7" x14ac:dyDescent="0.25">
      <c r="A353" s="31" t="s">
        <v>245</v>
      </c>
      <c r="B353" s="31" t="s">
        <v>254</v>
      </c>
      <c r="C353" s="31" t="s">
        <v>248</v>
      </c>
      <c r="D353" s="32" t="s">
        <v>247</v>
      </c>
      <c r="E353" s="31" t="s">
        <v>246</v>
      </c>
      <c r="F353" s="30">
        <v>36923</v>
      </c>
      <c r="G353" s="29">
        <v>7649</v>
      </c>
    </row>
    <row r="354" spans="1:7" x14ac:dyDescent="0.25">
      <c r="A354" s="31" t="s">
        <v>249</v>
      </c>
      <c r="B354" s="31" t="s">
        <v>252</v>
      </c>
      <c r="C354" s="31" t="s">
        <v>243</v>
      </c>
      <c r="D354" s="32" t="s">
        <v>247</v>
      </c>
      <c r="E354" s="31" t="s">
        <v>241</v>
      </c>
      <c r="F354" s="30">
        <v>36951</v>
      </c>
      <c r="G354" s="29">
        <v>7342</v>
      </c>
    </row>
    <row r="355" spans="1:7" x14ac:dyDescent="0.25">
      <c r="A355" s="31" t="s">
        <v>255</v>
      </c>
      <c r="B355" s="31" t="s">
        <v>254</v>
      </c>
      <c r="C355" s="31" t="s">
        <v>243</v>
      </c>
      <c r="D355" s="32" t="s">
        <v>251</v>
      </c>
      <c r="E355" s="31" t="s">
        <v>246</v>
      </c>
      <c r="F355" s="30">
        <v>36982</v>
      </c>
      <c r="G355" s="29">
        <v>5233</v>
      </c>
    </row>
    <row r="356" spans="1:7" x14ac:dyDescent="0.25">
      <c r="A356" s="31" t="s">
        <v>245</v>
      </c>
      <c r="B356" s="31" t="s">
        <v>252</v>
      </c>
      <c r="C356" s="31" t="s">
        <v>248</v>
      </c>
      <c r="D356" s="32" t="s">
        <v>251</v>
      </c>
      <c r="E356" s="31" t="s">
        <v>246</v>
      </c>
      <c r="F356" s="30">
        <v>37012</v>
      </c>
      <c r="G356" s="29">
        <v>14227</v>
      </c>
    </row>
    <row r="357" spans="1:7" x14ac:dyDescent="0.25">
      <c r="A357" s="31" t="s">
        <v>249</v>
      </c>
      <c r="B357" s="31" t="s">
        <v>252</v>
      </c>
      <c r="C357" s="31" t="s">
        <v>243</v>
      </c>
      <c r="D357" s="32" t="s">
        <v>242</v>
      </c>
      <c r="E357" s="31" t="s">
        <v>241</v>
      </c>
      <c r="F357" s="30">
        <v>37043</v>
      </c>
      <c r="G357" s="29">
        <v>133</v>
      </c>
    </row>
    <row r="358" spans="1:7" x14ac:dyDescent="0.25">
      <c r="A358" s="31" t="s">
        <v>257</v>
      </c>
      <c r="B358" s="31" t="s">
        <v>244</v>
      </c>
      <c r="C358" s="31" t="s">
        <v>243</v>
      </c>
      <c r="D358" s="32" t="s">
        <v>247</v>
      </c>
      <c r="E358" s="31" t="s">
        <v>246</v>
      </c>
      <c r="F358" s="30">
        <v>37073</v>
      </c>
      <c r="G358" s="29">
        <v>15208</v>
      </c>
    </row>
    <row r="359" spans="1:7" x14ac:dyDescent="0.25">
      <c r="A359" s="31" t="s">
        <v>253</v>
      </c>
      <c r="B359" s="31" t="s">
        <v>254</v>
      </c>
      <c r="C359" s="31" t="s">
        <v>243</v>
      </c>
      <c r="D359" s="32" t="s">
        <v>247</v>
      </c>
      <c r="E359" s="31" t="s">
        <v>246</v>
      </c>
      <c r="F359" s="30">
        <v>37104</v>
      </c>
      <c r="G359" s="29">
        <v>3949</v>
      </c>
    </row>
    <row r="360" spans="1:7" x14ac:dyDescent="0.25">
      <c r="A360" s="31" t="s">
        <v>245</v>
      </c>
      <c r="B360" s="31" t="s">
        <v>254</v>
      </c>
      <c r="C360" s="31" t="s">
        <v>243</v>
      </c>
      <c r="D360" s="32" t="s">
        <v>247</v>
      </c>
      <c r="E360" s="31" t="s">
        <v>241</v>
      </c>
      <c r="F360" s="30">
        <v>37135</v>
      </c>
      <c r="G360" s="29">
        <v>600</v>
      </c>
    </row>
    <row r="361" spans="1:7" x14ac:dyDescent="0.25">
      <c r="A361" s="31" t="s">
        <v>245</v>
      </c>
      <c r="B361" s="31" t="s">
        <v>244</v>
      </c>
      <c r="C361" s="31" t="s">
        <v>248</v>
      </c>
      <c r="D361" s="32" t="s">
        <v>242</v>
      </c>
      <c r="E361" s="31" t="s">
        <v>241</v>
      </c>
      <c r="F361" s="30">
        <v>37165</v>
      </c>
      <c r="G361" s="29">
        <v>13000</v>
      </c>
    </row>
    <row r="362" spans="1:7" x14ac:dyDescent="0.25">
      <c r="A362" s="31" t="s">
        <v>253</v>
      </c>
      <c r="B362" s="31" t="s">
        <v>254</v>
      </c>
      <c r="C362" s="31" t="s">
        <v>243</v>
      </c>
      <c r="D362" s="32" t="s">
        <v>247</v>
      </c>
      <c r="E362" s="31" t="s">
        <v>246</v>
      </c>
      <c r="F362" s="30">
        <v>37196</v>
      </c>
      <c r="G362" s="29">
        <v>10862</v>
      </c>
    </row>
    <row r="363" spans="1:7" x14ac:dyDescent="0.25">
      <c r="A363" s="31" t="s">
        <v>253</v>
      </c>
      <c r="B363" s="31" t="s">
        <v>254</v>
      </c>
      <c r="C363" s="31" t="s">
        <v>243</v>
      </c>
      <c r="D363" s="32" t="s">
        <v>247</v>
      </c>
      <c r="E363" s="31" t="s">
        <v>241</v>
      </c>
      <c r="F363" s="30">
        <v>37226</v>
      </c>
      <c r="G363" s="29">
        <v>200</v>
      </c>
    </row>
    <row r="364" spans="1:7" x14ac:dyDescent="0.25">
      <c r="A364" s="31" t="s">
        <v>255</v>
      </c>
      <c r="B364" s="31" t="s">
        <v>252</v>
      </c>
      <c r="C364" s="31" t="s">
        <v>248</v>
      </c>
      <c r="D364" s="32" t="s">
        <v>251</v>
      </c>
      <c r="E364" s="31" t="s">
        <v>246</v>
      </c>
      <c r="F364" s="30">
        <v>36892</v>
      </c>
      <c r="G364" s="29">
        <v>8866</v>
      </c>
    </row>
    <row r="365" spans="1:7" x14ac:dyDescent="0.25">
      <c r="A365" s="31" t="s">
        <v>253</v>
      </c>
      <c r="B365" s="31" t="s">
        <v>250</v>
      </c>
      <c r="C365" s="31" t="s">
        <v>248</v>
      </c>
      <c r="D365" s="32" t="s">
        <v>251</v>
      </c>
      <c r="E365" s="31" t="s">
        <v>241</v>
      </c>
      <c r="F365" s="30">
        <v>36923</v>
      </c>
      <c r="G365" s="29">
        <v>10000</v>
      </c>
    </row>
    <row r="366" spans="1:7" x14ac:dyDescent="0.25">
      <c r="A366" s="31" t="s">
        <v>256</v>
      </c>
      <c r="B366" s="31" t="s">
        <v>254</v>
      </c>
      <c r="C366" s="31" t="s">
        <v>248</v>
      </c>
      <c r="D366" s="32" t="s">
        <v>247</v>
      </c>
      <c r="E366" s="31" t="s">
        <v>246</v>
      </c>
      <c r="F366" s="30">
        <v>36951</v>
      </c>
      <c r="G366" s="29">
        <v>6676</v>
      </c>
    </row>
    <row r="367" spans="1:7" x14ac:dyDescent="0.25">
      <c r="A367" s="31" t="s">
        <v>245</v>
      </c>
      <c r="B367" s="31" t="s">
        <v>244</v>
      </c>
      <c r="C367" s="31" t="s">
        <v>248</v>
      </c>
      <c r="D367" s="32" t="s">
        <v>247</v>
      </c>
      <c r="E367" s="31" t="s">
        <v>241</v>
      </c>
      <c r="F367" s="30">
        <v>36982</v>
      </c>
      <c r="G367" s="29">
        <v>12519</v>
      </c>
    </row>
    <row r="368" spans="1:7" x14ac:dyDescent="0.25">
      <c r="A368" s="31" t="s">
        <v>253</v>
      </c>
      <c r="B368" s="31" t="s">
        <v>254</v>
      </c>
      <c r="C368" s="31" t="s">
        <v>243</v>
      </c>
      <c r="D368" s="32" t="s">
        <v>247</v>
      </c>
      <c r="E368" s="31" t="s">
        <v>241</v>
      </c>
      <c r="F368" s="30">
        <v>37012</v>
      </c>
      <c r="G368" s="29">
        <v>6762</v>
      </c>
    </row>
    <row r="369" spans="1:7" x14ac:dyDescent="0.25">
      <c r="A369" s="31" t="s">
        <v>255</v>
      </c>
      <c r="B369" s="31" t="s">
        <v>252</v>
      </c>
      <c r="C369" s="31" t="s">
        <v>248</v>
      </c>
      <c r="D369" s="32" t="s">
        <v>242</v>
      </c>
      <c r="E369" s="31" t="s">
        <v>246</v>
      </c>
      <c r="F369" s="30">
        <v>37043</v>
      </c>
      <c r="G369" s="29">
        <v>14782</v>
      </c>
    </row>
    <row r="370" spans="1:7" x14ac:dyDescent="0.25">
      <c r="A370" s="31" t="s">
        <v>253</v>
      </c>
      <c r="B370" s="31" t="s">
        <v>252</v>
      </c>
      <c r="C370" s="31" t="s">
        <v>243</v>
      </c>
      <c r="D370" s="32" t="s">
        <v>247</v>
      </c>
      <c r="E370" s="31" t="s">
        <v>241</v>
      </c>
      <c r="F370" s="30">
        <v>37073</v>
      </c>
      <c r="G370" s="29">
        <v>3434</v>
      </c>
    </row>
    <row r="371" spans="1:7" x14ac:dyDescent="0.25">
      <c r="A371" s="31" t="s">
        <v>255</v>
      </c>
      <c r="B371" s="31" t="s">
        <v>254</v>
      </c>
      <c r="C371" s="31" t="s">
        <v>243</v>
      </c>
      <c r="D371" s="32" t="s">
        <v>242</v>
      </c>
      <c r="E371" s="31" t="s">
        <v>241</v>
      </c>
      <c r="F371" s="30">
        <v>37104</v>
      </c>
      <c r="G371" s="29">
        <v>14679</v>
      </c>
    </row>
    <row r="372" spans="1:7" x14ac:dyDescent="0.25">
      <c r="A372" s="31" t="s">
        <v>256</v>
      </c>
      <c r="B372" s="31" t="s">
        <v>254</v>
      </c>
      <c r="C372" s="31" t="s">
        <v>243</v>
      </c>
      <c r="D372" s="32" t="s">
        <v>247</v>
      </c>
      <c r="E372" s="31" t="s">
        <v>241</v>
      </c>
      <c r="F372" s="30">
        <v>37135</v>
      </c>
      <c r="G372" s="29">
        <v>4000</v>
      </c>
    </row>
    <row r="373" spans="1:7" x14ac:dyDescent="0.25">
      <c r="A373" s="31" t="s">
        <v>256</v>
      </c>
      <c r="B373" s="31" t="s">
        <v>244</v>
      </c>
      <c r="C373" s="31" t="s">
        <v>243</v>
      </c>
      <c r="D373" s="32" t="s">
        <v>242</v>
      </c>
      <c r="E373" s="31" t="s">
        <v>241</v>
      </c>
      <c r="F373" s="30">
        <v>37165</v>
      </c>
      <c r="G373" s="29">
        <v>12505</v>
      </c>
    </row>
    <row r="374" spans="1:7" x14ac:dyDescent="0.25">
      <c r="A374" s="31" t="s">
        <v>249</v>
      </c>
      <c r="B374" s="31" t="s">
        <v>252</v>
      </c>
      <c r="C374" s="31" t="s">
        <v>243</v>
      </c>
      <c r="D374" s="32" t="s">
        <v>247</v>
      </c>
      <c r="E374" s="31" t="s">
        <v>241</v>
      </c>
      <c r="F374" s="30">
        <v>37196</v>
      </c>
      <c r="G374" s="29">
        <v>5879</v>
      </c>
    </row>
    <row r="375" spans="1:7" x14ac:dyDescent="0.25">
      <c r="A375" s="31" t="s">
        <v>249</v>
      </c>
      <c r="B375" s="31" t="s">
        <v>244</v>
      </c>
      <c r="C375" s="31" t="s">
        <v>243</v>
      </c>
      <c r="D375" s="32" t="s">
        <v>251</v>
      </c>
      <c r="E375" s="31" t="s">
        <v>246</v>
      </c>
      <c r="F375" s="30">
        <v>37226</v>
      </c>
      <c r="G375" s="29">
        <v>7165</v>
      </c>
    </row>
    <row r="376" spans="1:7" x14ac:dyDescent="0.25">
      <c r="A376" s="31" t="s">
        <v>253</v>
      </c>
      <c r="B376" s="31" t="s">
        <v>252</v>
      </c>
      <c r="C376" s="31" t="s">
        <v>248</v>
      </c>
      <c r="D376" s="32" t="s">
        <v>242</v>
      </c>
      <c r="E376" s="31" t="s">
        <v>241</v>
      </c>
      <c r="F376" s="30">
        <v>36892</v>
      </c>
      <c r="G376" s="29">
        <v>6000</v>
      </c>
    </row>
    <row r="377" spans="1:7" x14ac:dyDescent="0.25">
      <c r="A377" s="31" t="s">
        <v>256</v>
      </c>
      <c r="B377" s="31" t="s">
        <v>250</v>
      </c>
      <c r="C377" s="31" t="s">
        <v>243</v>
      </c>
      <c r="D377" s="32" t="s">
        <v>242</v>
      </c>
      <c r="E377" s="31" t="s">
        <v>241</v>
      </c>
      <c r="F377" s="30">
        <v>36923</v>
      </c>
      <c r="G377" s="29">
        <v>2000</v>
      </c>
    </row>
    <row r="378" spans="1:7" x14ac:dyDescent="0.25">
      <c r="A378" s="31" t="s">
        <v>245</v>
      </c>
      <c r="B378" s="31" t="s">
        <v>252</v>
      </c>
      <c r="C378" s="31" t="s">
        <v>248</v>
      </c>
      <c r="D378" s="32" t="s">
        <v>247</v>
      </c>
      <c r="E378" s="31" t="s">
        <v>241</v>
      </c>
      <c r="F378" s="30">
        <v>36951</v>
      </c>
      <c r="G378" s="29">
        <v>11489</v>
      </c>
    </row>
    <row r="379" spans="1:7" x14ac:dyDescent="0.25">
      <c r="A379" s="31" t="s">
        <v>253</v>
      </c>
      <c r="B379" s="31" t="s">
        <v>252</v>
      </c>
      <c r="C379" s="31" t="s">
        <v>243</v>
      </c>
      <c r="D379" s="32" t="s">
        <v>242</v>
      </c>
      <c r="E379" s="31" t="s">
        <v>241</v>
      </c>
      <c r="F379" s="30">
        <v>36982</v>
      </c>
      <c r="G379" s="29">
        <v>3171</v>
      </c>
    </row>
    <row r="380" spans="1:7" x14ac:dyDescent="0.25">
      <c r="A380" s="31" t="s">
        <v>256</v>
      </c>
      <c r="B380" s="31" t="s">
        <v>252</v>
      </c>
      <c r="C380" s="31" t="s">
        <v>243</v>
      </c>
      <c r="D380" s="32" t="s">
        <v>247</v>
      </c>
      <c r="E380" s="31" t="s">
        <v>246</v>
      </c>
      <c r="F380" s="30">
        <v>37012</v>
      </c>
      <c r="G380" s="29">
        <v>14706</v>
      </c>
    </row>
    <row r="381" spans="1:7" x14ac:dyDescent="0.25">
      <c r="A381" s="31" t="s">
        <v>256</v>
      </c>
      <c r="B381" s="31" t="s">
        <v>252</v>
      </c>
      <c r="C381" s="31" t="s">
        <v>248</v>
      </c>
      <c r="D381" s="32" t="s">
        <v>247</v>
      </c>
      <c r="E381" s="31" t="s">
        <v>241</v>
      </c>
      <c r="F381" s="30">
        <v>37043</v>
      </c>
      <c r="G381" s="29">
        <v>12908</v>
      </c>
    </row>
    <row r="382" spans="1:7" x14ac:dyDescent="0.25">
      <c r="A382" s="31" t="s">
        <v>245</v>
      </c>
      <c r="B382" s="31" t="s">
        <v>254</v>
      </c>
      <c r="C382" s="31" t="s">
        <v>243</v>
      </c>
      <c r="D382" s="32" t="s">
        <v>251</v>
      </c>
      <c r="E382" s="31" t="s">
        <v>241</v>
      </c>
      <c r="F382" s="30">
        <v>37073</v>
      </c>
      <c r="G382" s="29">
        <v>7811</v>
      </c>
    </row>
    <row r="383" spans="1:7" x14ac:dyDescent="0.25">
      <c r="A383" s="35" t="s">
        <v>258</v>
      </c>
      <c r="B383" s="35" t="s">
        <v>244</v>
      </c>
      <c r="C383" s="35" t="s">
        <v>248</v>
      </c>
      <c r="D383" s="36" t="s">
        <v>242</v>
      </c>
      <c r="E383" s="35" t="s">
        <v>246</v>
      </c>
      <c r="F383" s="34">
        <v>37104</v>
      </c>
      <c r="G383" s="33">
        <v>13126</v>
      </c>
    </row>
    <row r="384" spans="1:7" x14ac:dyDescent="0.25">
      <c r="A384" s="35" t="s">
        <v>258</v>
      </c>
      <c r="B384" s="35" t="s">
        <v>254</v>
      </c>
      <c r="C384" s="35" t="s">
        <v>243</v>
      </c>
      <c r="D384" s="36" t="s">
        <v>251</v>
      </c>
      <c r="E384" s="35" t="s">
        <v>246</v>
      </c>
      <c r="F384" s="30">
        <v>37135</v>
      </c>
      <c r="G384" s="33">
        <v>4623</v>
      </c>
    </row>
    <row r="385" spans="1:7" x14ac:dyDescent="0.25">
      <c r="A385" s="35" t="s">
        <v>258</v>
      </c>
      <c r="B385" s="35" t="s">
        <v>254</v>
      </c>
      <c r="C385" s="35" t="s">
        <v>248</v>
      </c>
      <c r="D385" s="36" t="s">
        <v>251</v>
      </c>
      <c r="E385" s="35" t="s">
        <v>246</v>
      </c>
      <c r="F385" s="34">
        <v>37165</v>
      </c>
      <c r="G385" s="33">
        <v>7989</v>
      </c>
    </row>
    <row r="386" spans="1:7" x14ac:dyDescent="0.25">
      <c r="A386" s="35" t="s">
        <v>258</v>
      </c>
      <c r="B386" s="35" t="s">
        <v>244</v>
      </c>
      <c r="C386" s="35" t="s">
        <v>243</v>
      </c>
      <c r="D386" s="36" t="s">
        <v>251</v>
      </c>
      <c r="E386" s="35" t="s">
        <v>246</v>
      </c>
      <c r="F386" s="34">
        <v>37196</v>
      </c>
      <c r="G386" s="33">
        <v>4652</v>
      </c>
    </row>
    <row r="387" spans="1:7" x14ac:dyDescent="0.25">
      <c r="A387" s="35" t="s">
        <v>258</v>
      </c>
      <c r="B387" s="35" t="s">
        <v>252</v>
      </c>
      <c r="C387" s="35" t="s">
        <v>248</v>
      </c>
      <c r="D387" s="36" t="s">
        <v>247</v>
      </c>
      <c r="E387" s="35" t="s">
        <v>241</v>
      </c>
      <c r="F387" s="34">
        <v>37226</v>
      </c>
      <c r="G387" s="33">
        <v>10368</v>
      </c>
    </row>
    <row r="388" spans="1:7" x14ac:dyDescent="0.25">
      <c r="A388" s="31" t="s">
        <v>249</v>
      </c>
      <c r="B388" s="31" t="s">
        <v>252</v>
      </c>
      <c r="C388" s="31" t="s">
        <v>248</v>
      </c>
      <c r="D388" s="32" t="s">
        <v>247</v>
      </c>
      <c r="E388" s="31" t="s">
        <v>246</v>
      </c>
      <c r="F388" s="30">
        <v>36892</v>
      </c>
      <c r="G388" s="29">
        <v>10071</v>
      </c>
    </row>
    <row r="389" spans="1:7" x14ac:dyDescent="0.25">
      <c r="A389" s="31" t="s">
        <v>255</v>
      </c>
      <c r="B389" s="31" t="s">
        <v>244</v>
      </c>
      <c r="C389" s="31" t="s">
        <v>243</v>
      </c>
      <c r="D389" s="32" t="s">
        <v>251</v>
      </c>
      <c r="E389" s="31" t="s">
        <v>241</v>
      </c>
      <c r="F389" s="30">
        <v>36923</v>
      </c>
      <c r="G389" s="29">
        <v>9395</v>
      </c>
    </row>
    <row r="390" spans="1:7" x14ac:dyDescent="0.25">
      <c r="A390" s="31" t="s">
        <v>245</v>
      </c>
      <c r="B390" s="31" t="s">
        <v>252</v>
      </c>
      <c r="C390" s="31" t="s">
        <v>248</v>
      </c>
      <c r="D390" s="32" t="s">
        <v>242</v>
      </c>
      <c r="E390" s="31" t="s">
        <v>246</v>
      </c>
      <c r="F390" s="30">
        <v>36951</v>
      </c>
      <c r="G390" s="29">
        <v>7218</v>
      </c>
    </row>
    <row r="391" spans="1:7" x14ac:dyDescent="0.25">
      <c r="A391" s="31" t="s">
        <v>249</v>
      </c>
      <c r="B391" s="31" t="s">
        <v>254</v>
      </c>
      <c r="C391" s="31" t="s">
        <v>243</v>
      </c>
      <c r="D391" s="32" t="s">
        <v>242</v>
      </c>
      <c r="E391" s="31" t="s">
        <v>241</v>
      </c>
      <c r="F391" s="30">
        <v>36982</v>
      </c>
      <c r="G391" s="29">
        <v>5000</v>
      </c>
    </row>
    <row r="392" spans="1:7" x14ac:dyDescent="0.25">
      <c r="A392" s="31" t="s">
        <v>257</v>
      </c>
      <c r="B392" s="31" t="s">
        <v>254</v>
      </c>
      <c r="C392" s="31" t="s">
        <v>243</v>
      </c>
      <c r="D392" s="32" t="s">
        <v>247</v>
      </c>
      <c r="E392" s="31" t="s">
        <v>241</v>
      </c>
      <c r="F392" s="30">
        <v>37012</v>
      </c>
      <c r="G392" s="29">
        <v>14611</v>
      </c>
    </row>
    <row r="393" spans="1:7" x14ac:dyDescent="0.25">
      <c r="A393" s="31" t="s">
        <v>253</v>
      </c>
      <c r="B393" s="31" t="s">
        <v>252</v>
      </c>
      <c r="C393" s="31" t="s">
        <v>243</v>
      </c>
      <c r="D393" s="32" t="s">
        <v>247</v>
      </c>
      <c r="E393" s="31" t="s">
        <v>241</v>
      </c>
      <c r="F393" s="30">
        <v>37043</v>
      </c>
      <c r="G393" s="29">
        <v>100</v>
      </c>
    </row>
    <row r="394" spans="1:7" x14ac:dyDescent="0.25">
      <c r="A394" s="31" t="s">
        <v>245</v>
      </c>
      <c r="B394" s="31" t="s">
        <v>252</v>
      </c>
      <c r="C394" s="31" t="s">
        <v>243</v>
      </c>
      <c r="D394" s="32" t="s">
        <v>247</v>
      </c>
      <c r="E394" s="31" t="s">
        <v>241</v>
      </c>
      <c r="F394" s="30">
        <v>37073</v>
      </c>
      <c r="G394" s="29">
        <v>1000</v>
      </c>
    </row>
    <row r="395" spans="1:7" x14ac:dyDescent="0.25">
      <c r="A395" s="31" t="s">
        <v>245</v>
      </c>
      <c r="B395" s="31" t="s">
        <v>252</v>
      </c>
      <c r="C395" s="31" t="s">
        <v>243</v>
      </c>
      <c r="D395" s="32" t="s">
        <v>251</v>
      </c>
      <c r="E395" s="31" t="s">
        <v>246</v>
      </c>
      <c r="F395" s="30">
        <v>37104</v>
      </c>
      <c r="G395" s="29">
        <v>11406</v>
      </c>
    </row>
    <row r="396" spans="1:7" x14ac:dyDescent="0.25">
      <c r="A396" s="31" t="s">
        <v>253</v>
      </c>
      <c r="B396" s="31" t="s">
        <v>254</v>
      </c>
      <c r="C396" s="31" t="s">
        <v>248</v>
      </c>
      <c r="D396" s="32" t="s">
        <v>247</v>
      </c>
      <c r="E396" s="31" t="s">
        <v>246</v>
      </c>
      <c r="F396" s="30">
        <v>37135</v>
      </c>
      <c r="G396" s="29">
        <v>8920</v>
      </c>
    </row>
    <row r="397" spans="1:7" x14ac:dyDescent="0.25">
      <c r="A397" s="31" t="s">
        <v>253</v>
      </c>
      <c r="B397" s="31" t="s">
        <v>252</v>
      </c>
      <c r="C397" s="31" t="s">
        <v>248</v>
      </c>
      <c r="D397" s="32" t="s">
        <v>247</v>
      </c>
      <c r="E397" s="31" t="s">
        <v>246</v>
      </c>
      <c r="F397" s="30">
        <v>37165</v>
      </c>
      <c r="G397" s="29">
        <v>10273</v>
      </c>
    </row>
    <row r="398" spans="1:7" x14ac:dyDescent="0.25">
      <c r="A398" s="31" t="s">
        <v>255</v>
      </c>
      <c r="B398" s="31" t="s">
        <v>252</v>
      </c>
      <c r="C398" s="31" t="s">
        <v>248</v>
      </c>
      <c r="D398" s="32" t="s">
        <v>247</v>
      </c>
      <c r="E398" s="31" t="s">
        <v>241</v>
      </c>
      <c r="F398" s="30">
        <v>37196</v>
      </c>
      <c r="G398" s="29">
        <v>14473</v>
      </c>
    </row>
    <row r="399" spans="1:7" x14ac:dyDescent="0.25">
      <c r="A399" s="31" t="s">
        <v>253</v>
      </c>
      <c r="B399" s="31" t="s">
        <v>252</v>
      </c>
      <c r="C399" s="31" t="s">
        <v>248</v>
      </c>
      <c r="D399" s="32" t="s">
        <v>251</v>
      </c>
      <c r="E399" s="31" t="s">
        <v>246</v>
      </c>
      <c r="F399" s="30">
        <v>37226</v>
      </c>
      <c r="G399" s="29">
        <v>9746</v>
      </c>
    </row>
    <row r="400" spans="1:7" x14ac:dyDescent="0.25">
      <c r="A400" s="31" t="s">
        <v>256</v>
      </c>
      <c r="B400" s="31" t="s">
        <v>244</v>
      </c>
      <c r="C400" s="31" t="s">
        <v>243</v>
      </c>
      <c r="D400" s="32" t="s">
        <v>247</v>
      </c>
      <c r="E400" s="31" t="s">
        <v>246</v>
      </c>
      <c r="F400" s="30">
        <v>36892</v>
      </c>
      <c r="G400" s="29">
        <v>9940</v>
      </c>
    </row>
    <row r="401" spans="1:7" x14ac:dyDescent="0.25">
      <c r="A401" s="31" t="s">
        <v>245</v>
      </c>
      <c r="B401" s="31" t="s">
        <v>244</v>
      </c>
      <c r="C401" s="31" t="s">
        <v>248</v>
      </c>
      <c r="D401" s="32" t="s">
        <v>247</v>
      </c>
      <c r="E401" s="31" t="s">
        <v>246</v>
      </c>
      <c r="F401" s="30">
        <v>36923</v>
      </c>
      <c r="G401" s="29">
        <v>14189</v>
      </c>
    </row>
    <row r="402" spans="1:7" x14ac:dyDescent="0.25">
      <c r="A402" s="31" t="s">
        <v>253</v>
      </c>
      <c r="B402" s="31" t="s">
        <v>252</v>
      </c>
      <c r="C402" s="31" t="s">
        <v>248</v>
      </c>
      <c r="D402" s="32" t="s">
        <v>247</v>
      </c>
      <c r="E402" s="31" t="s">
        <v>241</v>
      </c>
      <c r="F402" s="30">
        <v>36951</v>
      </c>
      <c r="G402" s="29">
        <v>9800</v>
      </c>
    </row>
    <row r="403" spans="1:7" x14ac:dyDescent="0.25">
      <c r="A403" s="31" t="s">
        <v>255</v>
      </c>
      <c r="B403" s="31" t="s">
        <v>244</v>
      </c>
      <c r="C403" s="31" t="s">
        <v>243</v>
      </c>
      <c r="D403" s="32" t="s">
        <v>242</v>
      </c>
      <c r="E403" s="31" t="s">
        <v>246</v>
      </c>
      <c r="F403" s="30">
        <v>36982</v>
      </c>
      <c r="G403" s="29">
        <v>6534</v>
      </c>
    </row>
    <row r="404" spans="1:7" x14ac:dyDescent="0.25">
      <c r="A404" s="31" t="s">
        <v>253</v>
      </c>
      <c r="B404" s="31" t="s">
        <v>252</v>
      </c>
      <c r="C404" s="31" t="s">
        <v>243</v>
      </c>
      <c r="D404" s="32" t="s">
        <v>247</v>
      </c>
      <c r="E404" s="31" t="s">
        <v>241</v>
      </c>
      <c r="F404" s="30">
        <v>37012</v>
      </c>
      <c r="G404" s="29">
        <v>11984</v>
      </c>
    </row>
    <row r="405" spans="1:7" x14ac:dyDescent="0.25">
      <c r="A405" s="31" t="s">
        <v>255</v>
      </c>
      <c r="B405" s="31" t="s">
        <v>252</v>
      </c>
      <c r="C405" s="31" t="s">
        <v>243</v>
      </c>
      <c r="D405" s="32" t="s">
        <v>247</v>
      </c>
      <c r="E405" s="31" t="s">
        <v>246</v>
      </c>
      <c r="F405" s="30">
        <v>37043</v>
      </c>
      <c r="G405" s="29">
        <v>5156</v>
      </c>
    </row>
    <row r="406" spans="1:7" x14ac:dyDescent="0.25">
      <c r="A406" s="31" t="s">
        <v>256</v>
      </c>
      <c r="B406" s="31" t="s">
        <v>244</v>
      </c>
      <c r="C406" s="31" t="s">
        <v>243</v>
      </c>
      <c r="D406" s="32" t="s">
        <v>247</v>
      </c>
      <c r="E406" s="31" t="s">
        <v>246</v>
      </c>
      <c r="F406" s="30">
        <v>37073</v>
      </c>
      <c r="G406" s="29">
        <v>10177</v>
      </c>
    </row>
    <row r="407" spans="1:7" x14ac:dyDescent="0.25">
      <c r="A407" s="31" t="s">
        <v>256</v>
      </c>
      <c r="B407" s="31" t="s">
        <v>244</v>
      </c>
      <c r="C407" s="31" t="s">
        <v>248</v>
      </c>
      <c r="D407" s="32" t="s">
        <v>247</v>
      </c>
      <c r="E407" s="31" t="s">
        <v>246</v>
      </c>
      <c r="F407" s="30">
        <v>37104</v>
      </c>
      <c r="G407" s="29">
        <v>8133</v>
      </c>
    </row>
    <row r="408" spans="1:7" x14ac:dyDescent="0.25">
      <c r="A408" s="31" t="s">
        <v>249</v>
      </c>
      <c r="B408" s="31" t="s">
        <v>254</v>
      </c>
      <c r="C408" s="31" t="s">
        <v>243</v>
      </c>
      <c r="D408" s="32" t="s">
        <v>247</v>
      </c>
      <c r="E408" s="31" t="s">
        <v>241</v>
      </c>
      <c r="F408" s="30">
        <v>37135</v>
      </c>
      <c r="G408" s="29">
        <v>10141</v>
      </c>
    </row>
    <row r="409" spans="1:7" x14ac:dyDescent="0.25">
      <c r="A409" s="31" t="s">
        <v>249</v>
      </c>
      <c r="B409" s="31" t="s">
        <v>252</v>
      </c>
      <c r="C409" s="31" t="s">
        <v>248</v>
      </c>
      <c r="D409" s="32" t="s">
        <v>251</v>
      </c>
      <c r="E409" s="31" t="s">
        <v>241</v>
      </c>
      <c r="F409" s="30">
        <v>37165</v>
      </c>
      <c r="G409" s="29">
        <v>9936</v>
      </c>
    </row>
    <row r="410" spans="1:7" x14ac:dyDescent="0.25">
      <c r="A410" s="31" t="s">
        <v>253</v>
      </c>
      <c r="B410" s="31" t="s">
        <v>254</v>
      </c>
      <c r="C410" s="31" t="s">
        <v>248</v>
      </c>
      <c r="D410" s="32" t="s">
        <v>242</v>
      </c>
      <c r="E410" s="31" t="s">
        <v>241</v>
      </c>
      <c r="F410" s="30">
        <v>37196</v>
      </c>
      <c r="G410" s="29">
        <v>7037</v>
      </c>
    </row>
    <row r="411" spans="1:7" x14ac:dyDescent="0.25">
      <c r="A411" s="31" t="s">
        <v>256</v>
      </c>
      <c r="B411" s="31" t="s">
        <v>244</v>
      </c>
      <c r="C411" s="31" t="s">
        <v>243</v>
      </c>
      <c r="D411" s="32" t="s">
        <v>251</v>
      </c>
      <c r="E411" s="31" t="s">
        <v>246</v>
      </c>
      <c r="F411" s="30">
        <v>37226</v>
      </c>
      <c r="G411" s="29">
        <v>4857</v>
      </c>
    </row>
    <row r="412" spans="1:7" x14ac:dyDescent="0.25">
      <c r="A412" s="31" t="s">
        <v>245</v>
      </c>
      <c r="B412" s="31" t="s">
        <v>254</v>
      </c>
      <c r="C412" s="31" t="s">
        <v>243</v>
      </c>
      <c r="D412" s="32" t="s">
        <v>247</v>
      </c>
      <c r="E412" s="31" t="s">
        <v>246</v>
      </c>
      <c r="F412" s="30">
        <v>36892</v>
      </c>
      <c r="G412" s="29">
        <v>9098</v>
      </c>
    </row>
    <row r="413" spans="1:7" x14ac:dyDescent="0.25">
      <c r="A413" s="31" t="s">
        <v>249</v>
      </c>
      <c r="B413" s="31" t="s">
        <v>254</v>
      </c>
      <c r="C413" s="31" t="s">
        <v>248</v>
      </c>
      <c r="D413" s="32" t="s">
        <v>251</v>
      </c>
      <c r="E413" s="31" t="s">
        <v>241</v>
      </c>
      <c r="F413" s="30">
        <v>36923</v>
      </c>
      <c r="G413" s="29">
        <v>14587</v>
      </c>
    </row>
    <row r="414" spans="1:7" x14ac:dyDescent="0.25">
      <c r="A414" s="31" t="s">
        <v>255</v>
      </c>
      <c r="B414" s="31" t="s">
        <v>244</v>
      </c>
      <c r="C414" s="31" t="s">
        <v>248</v>
      </c>
      <c r="D414" s="32" t="s">
        <v>247</v>
      </c>
      <c r="E414" s="31" t="s">
        <v>241</v>
      </c>
      <c r="F414" s="30">
        <v>36951</v>
      </c>
      <c r="G414" s="29">
        <v>8940</v>
      </c>
    </row>
    <row r="415" spans="1:7" x14ac:dyDescent="0.25">
      <c r="A415" s="31" t="s">
        <v>245</v>
      </c>
      <c r="B415" s="31" t="s">
        <v>244</v>
      </c>
      <c r="C415" s="31" t="s">
        <v>248</v>
      </c>
      <c r="D415" s="32" t="s">
        <v>247</v>
      </c>
      <c r="E415" s="31" t="s">
        <v>246</v>
      </c>
      <c r="F415" s="30">
        <v>36982</v>
      </c>
      <c r="G415" s="29">
        <v>4542</v>
      </c>
    </row>
    <row r="416" spans="1:7" x14ac:dyDescent="0.25">
      <c r="A416" s="31" t="s">
        <v>249</v>
      </c>
      <c r="B416" s="31" t="s">
        <v>252</v>
      </c>
      <c r="C416" s="31" t="s">
        <v>243</v>
      </c>
      <c r="D416" s="32" t="s">
        <v>251</v>
      </c>
      <c r="E416" s="31" t="s">
        <v>246</v>
      </c>
      <c r="F416" s="30">
        <v>37012</v>
      </c>
      <c r="G416" s="29">
        <v>8882</v>
      </c>
    </row>
    <row r="417" spans="1:7" x14ac:dyDescent="0.25">
      <c r="A417" s="31" t="s">
        <v>257</v>
      </c>
      <c r="B417" s="31" t="s">
        <v>244</v>
      </c>
      <c r="C417" s="31" t="s">
        <v>243</v>
      </c>
      <c r="D417" s="32" t="s">
        <v>247</v>
      </c>
      <c r="E417" s="31" t="s">
        <v>241</v>
      </c>
      <c r="F417" s="30">
        <v>37043</v>
      </c>
      <c r="G417" s="29">
        <v>13000</v>
      </c>
    </row>
    <row r="418" spans="1:7" x14ac:dyDescent="0.25">
      <c r="A418" s="31" t="s">
        <v>253</v>
      </c>
      <c r="B418" s="31" t="s">
        <v>244</v>
      </c>
      <c r="C418" s="31" t="s">
        <v>243</v>
      </c>
      <c r="D418" s="32" t="s">
        <v>242</v>
      </c>
      <c r="E418" s="31" t="s">
        <v>241</v>
      </c>
      <c r="F418" s="30">
        <v>37073</v>
      </c>
      <c r="G418" s="29">
        <v>10373</v>
      </c>
    </row>
    <row r="419" spans="1:7" x14ac:dyDescent="0.25">
      <c r="A419" s="31" t="s">
        <v>245</v>
      </c>
      <c r="B419" s="31" t="s">
        <v>254</v>
      </c>
      <c r="C419" s="31" t="s">
        <v>243</v>
      </c>
      <c r="D419" s="32" t="s">
        <v>242</v>
      </c>
      <c r="E419" s="31" t="s">
        <v>241</v>
      </c>
      <c r="F419" s="30">
        <v>37104</v>
      </c>
      <c r="G419" s="29">
        <v>6808</v>
      </c>
    </row>
    <row r="420" spans="1:7" x14ac:dyDescent="0.25">
      <c r="A420" s="31" t="s">
        <v>245</v>
      </c>
      <c r="B420" s="31" t="s">
        <v>252</v>
      </c>
      <c r="C420" s="31" t="s">
        <v>243</v>
      </c>
      <c r="D420" s="32" t="s">
        <v>242</v>
      </c>
      <c r="E420" s="31" t="s">
        <v>241</v>
      </c>
      <c r="F420" s="30">
        <v>37135</v>
      </c>
      <c r="G420" s="29">
        <v>100</v>
      </c>
    </row>
    <row r="421" spans="1:7" x14ac:dyDescent="0.25">
      <c r="A421" s="31" t="s">
        <v>253</v>
      </c>
      <c r="B421" s="31" t="s">
        <v>244</v>
      </c>
      <c r="C421" s="31" t="s">
        <v>243</v>
      </c>
      <c r="D421" s="32" t="s">
        <v>247</v>
      </c>
      <c r="E421" s="31" t="s">
        <v>241</v>
      </c>
      <c r="F421" s="30">
        <v>37165</v>
      </c>
      <c r="G421" s="29">
        <v>13519</v>
      </c>
    </row>
    <row r="422" spans="1:7" x14ac:dyDescent="0.25">
      <c r="A422" s="31" t="s">
        <v>253</v>
      </c>
      <c r="B422" s="31" t="s">
        <v>254</v>
      </c>
      <c r="C422" s="31" t="s">
        <v>243</v>
      </c>
      <c r="D422" s="32" t="s">
        <v>247</v>
      </c>
      <c r="E422" s="31" t="s">
        <v>246</v>
      </c>
      <c r="F422" s="30">
        <v>37196</v>
      </c>
      <c r="G422" s="29">
        <v>5589</v>
      </c>
    </row>
    <row r="423" spans="1:7" x14ac:dyDescent="0.25">
      <c r="A423" s="31" t="s">
        <v>255</v>
      </c>
      <c r="B423" s="31" t="s">
        <v>254</v>
      </c>
      <c r="C423" s="31" t="s">
        <v>243</v>
      </c>
      <c r="D423" s="32" t="s">
        <v>251</v>
      </c>
      <c r="E423" s="31" t="s">
        <v>241</v>
      </c>
      <c r="F423" s="30">
        <v>37226</v>
      </c>
      <c r="G423" s="29">
        <v>21000</v>
      </c>
    </row>
    <row r="424" spans="1:7" x14ac:dyDescent="0.25">
      <c r="A424" s="31" t="s">
        <v>253</v>
      </c>
      <c r="B424" s="31" t="s">
        <v>252</v>
      </c>
      <c r="C424" s="31" t="s">
        <v>243</v>
      </c>
      <c r="D424" s="32" t="s">
        <v>247</v>
      </c>
      <c r="E424" s="31" t="s">
        <v>241</v>
      </c>
      <c r="F424" s="30">
        <v>36892</v>
      </c>
      <c r="G424" s="29">
        <v>4000</v>
      </c>
    </row>
    <row r="425" spans="1:7" x14ac:dyDescent="0.25">
      <c r="A425" s="31" t="s">
        <v>256</v>
      </c>
      <c r="B425" s="31" t="s">
        <v>254</v>
      </c>
      <c r="C425" s="31" t="s">
        <v>248</v>
      </c>
      <c r="D425" s="32" t="s">
        <v>242</v>
      </c>
      <c r="E425" s="31" t="s">
        <v>241</v>
      </c>
      <c r="F425" s="30">
        <v>36923</v>
      </c>
      <c r="G425" s="29">
        <v>10103</v>
      </c>
    </row>
    <row r="426" spans="1:7" x14ac:dyDescent="0.25">
      <c r="A426" s="31" t="s">
        <v>245</v>
      </c>
      <c r="B426" s="31" t="s">
        <v>254</v>
      </c>
      <c r="C426" s="31" t="s">
        <v>248</v>
      </c>
      <c r="D426" s="32" t="s">
        <v>247</v>
      </c>
      <c r="E426" s="31" t="s">
        <v>241</v>
      </c>
      <c r="F426" s="30">
        <v>36951</v>
      </c>
      <c r="G426" s="29">
        <v>10365</v>
      </c>
    </row>
    <row r="427" spans="1:7" x14ac:dyDescent="0.25">
      <c r="A427" s="31" t="s">
        <v>253</v>
      </c>
      <c r="B427" s="31" t="s">
        <v>244</v>
      </c>
      <c r="C427" s="31" t="s">
        <v>248</v>
      </c>
      <c r="D427" s="32" t="s">
        <v>251</v>
      </c>
      <c r="E427" s="31" t="s">
        <v>241</v>
      </c>
      <c r="F427" s="30">
        <v>36982</v>
      </c>
      <c r="G427" s="29">
        <v>5000</v>
      </c>
    </row>
    <row r="428" spans="1:7" x14ac:dyDescent="0.25">
      <c r="A428" s="31" t="s">
        <v>255</v>
      </c>
      <c r="B428" s="31" t="s">
        <v>252</v>
      </c>
      <c r="C428" s="31" t="s">
        <v>243</v>
      </c>
      <c r="D428" s="32" t="s">
        <v>251</v>
      </c>
      <c r="E428" s="31" t="s">
        <v>241</v>
      </c>
      <c r="F428" s="30">
        <v>37012</v>
      </c>
      <c r="G428" s="29">
        <v>4000</v>
      </c>
    </row>
    <row r="429" spans="1:7" x14ac:dyDescent="0.25">
      <c r="A429" s="31" t="s">
        <v>253</v>
      </c>
      <c r="B429" s="31" t="s">
        <v>252</v>
      </c>
      <c r="C429" s="31" t="s">
        <v>248</v>
      </c>
      <c r="D429" s="32" t="s">
        <v>251</v>
      </c>
      <c r="E429" s="31" t="s">
        <v>241</v>
      </c>
      <c r="F429" s="30">
        <v>37043</v>
      </c>
      <c r="G429" s="29">
        <v>4000</v>
      </c>
    </row>
    <row r="430" spans="1:7" x14ac:dyDescent="0.25">
      <c r="A430" s="31" t="s">
        <v>255</v>
      </c>
      <c r="B430" s="31" t="s">
        <v>252</v>
      </c>
      <c r="C430" s="31" t="s">
        <v>243</v>
      </c>
      <c r="D430" s="32" t="s">
        <v>247</v>
      </c>
      <c r="E430" s="31" t="s">
        <v>241</v>
      </c>
      <c r="F430" s="30">
        <v>37073</v>
      </c>
      <c r="G430" s="29">
        <v>200</v>
      </c>
    </row>
    <row r="431" spans="1:7" x14ac:dyDescent="0.25">
      <c r="A431" s="31" t="s">
        <v>256</v>
      </c>
      <c r="B431" s="31" t="s">
        <v>244</v>
      </c>
      <c r="C431" s="31" t="s">
        <v>243</v>
      </c>
      <c r="D431" s="32" t="s">
        <v>242</v>
      </c>
      <c r="E431" s="31" t="s">
        <v>246</v>
      </c>
      <c r="F431" s="30">
        <v>37104</v>
      </c>
      <c r="G431" s="29">
        <v>13916</v>
      </c>
    </row>
    <row r="432" spans="1:7" x14ac:dyDescent="0.25">
      <c r="A432" s="31" t="s">
        <v>256</v>
      </c>
      <c r="B432" s="31" t="s">
        <v>244</v>
      </c>
      <c r="C432" s="31" t="s">
        <v>248</v>
      </c>
      <c r="D432" s="32" t="s">
        <v>242</v>
      </c>
      <c r="E432" s="31" t="s">
        <v>246</v>
      </c>
      <c r="F432" s="30">
        <v>37135</v>
      </c>
      <c r="G432" s="29">
        <v>13130</v>
      </c>
    </row>
    <row r="433" spans="1:7" x14ac:dyDescent="0.25">
      <c r="A433" s="31" t="s">
        <v>249</v>
      </c>
      <c r="B433" s="31" t="s">
        <v>252</v>
      </c>
      <c r="C433" s="31" t="s">
        <v>243</v>
      </c>
      <c r="D433" s="32" t="s">
        <v>247</v>
      </c>
      <c r="E433" s="31" t="s">
        <v>241</v>
      </c>
      <c r="F433" s="30">
        <v>37165</v>
      </c>
      <c r="G433" s="29">
        <v>3000</v>
      </c>
    </row>
    <row r="434" spans="1:7" x14ac:dyDescent="0.25">
      <c r="A434" s="31" t="s">
        <v>249</v>
      </c>
      <c r="B434" s="31" t="s">
        <v>244</v>
      </c>
      <c r="C434" s="31" t="s">
        <v>243</v>
      </c>
      <c r="D434" s="32" t="s">
        <v>251</v>
      </c>
      <c r="E434" s="31" t="s">
        <v>241</v>
      </c>
      <c r="F434" s="30">
        <v>37196</v>
      </c>
      <c r="G434" s="29">
        <v>13636</v>
      </c>
    </row>
    <row r="435" spans="1:7" x14ac:dyDescent="0.25">
      <c r="A435" s="31" t="s">
        <v>253</v>
      </c>
      <c r="B435" s="31" t="s">
        <v>254</v>
      </c>
      <c r="C435" s="31" t="s">
        <v>243</v>
      </c>
      <c r="D435" s="32" t="s">
        <v>251</v>
      </c>
      <c r="E435" s="31" t="s">
        <v>246</v>
      </c>
      <c r="F435" s="30">
        <v>37226</v>
      </c>
      <c r="G435" s="29">
        <v>14750</v>
      </c>
    </row>
    <row r="436" spans="1:7" x14ac:dyDescent="0.25">
      <c r="A436" s="31" t="s">
        <v>256</v>
      </c>
      <c r="B436" s="31" t="s">
        <v>254</v>
      </c>
      <c r="C436" s="31" t="s">
        <v>243</v>
      </c>
      <c r="D436" s="32" t="s">
        <v>247</v>
      </c>
      <c r="E436" s="31" t="s">
        <v>241</v>
      </c>
      <c r="F436" s="30">
        <v>36892</v>
      </c>
      <c r="G436" s="29">
        <v>5000</v>
      </c>
    </row>
    <row r="437" spans="1:7" x14ac:dyDescent="0.25">
      <c r="A437" s="31" t="s">
        <v>245</v>
      </c>
      <c r="B437" s="31" t="s">
        <v>250</v>
      </c>
      <c r="C437" s="31" t="s">
        <v>243</v>
      </c>
      <c r="D437" s="32" t="s">
        <v>247</v>
      </c>
      <c r="E437" s="31" t="s">
        <v>241</v>
      </c>
      <c r="F437" s="30">
        <v>36923</v>
      </c>
      <c r="G437" s="29">
        <v>9000</v>
      </c>
    </row>
    <row r="438" spans="1:7" x14ac:dyDescent="0.25">
      <c r="A438" s="31" t="s">
        <v>245</v>
      </c>
      <c r="B438" s="31" t="s">
        <v>244</v>
      </c>
      <c r="C438" s="31" t="s">
        <v>243</v>
      </c>
      <c r="D438" s="32" t="s">
        <v>251</v>
      </c>
      <c r="E438" s="31" t="s">
        <v>241</v>
      </c>
      <c r="F438" s="30">
        <v>36951</v>
      </c>
      <c r="G438" s="29">
        <v>75000</v>
      </c>
    </row>
    <row r="439" spans="1:7" x14ac:dyDescent="0.25">
      <c r="A439" s="31" t="s">
        <v>249</v>
      </c>
      <c r="B439" s="31" t="s">
        <v>254</v>
      </c>
      <c r="C439" s="31" t="s">
        <v>243</v>
      </c>
      <c r="D439" s="32" t="s">
        <v>242</v>
      </c>
      <c r="E439" s="31" t="s">
        <v>246</v>
      </c>
      <c r="F439" s="30">
        <v>36982</v>
      </c>
      <c r="G439" s="29">
        <v>500</v>
      </c>
    </row>
    <row r="440" spans="1:7" x14ac:dyDescent="0.25">
      <c r="A440" s="31" t="s">
        <v>257</v>
      </c>
      <c r="B440" s="31" t="s">
        <v>254</v>
      </c>
      <c r="C440" s="31" t="s">
        <v>243</v>
      </c>
      <c r="D440" s="32" t="s">
        <v>247</v>
      </c>
      <c r="E440" s="31" t="s">
        <v>246</v>
      </c>
      <c r="F440" s="30">
        <v>37012</v>
      </c>
      <c r="G440" s="29">
        <v>6394</v>
      </c>
    </row>
    <row r="441" spans="1:7" x14ac:dyDescent="0.25">
      <c r="A441" s="31" t="s">
        <v>253</v>
      </c>
      <c r="B441" s="31" t="s">
        <v>244</v>
      </c>
      <c r="C441" s="31" t="s">
        <v>243</v>
      </c>
      <c r="D441" s="32" t="s">
        <v>251</v>
      </c>
      <c r="E441" s="31" t="s">
        <v>241</v>
      </c>
      <c r="F441" s="30">
        <v>37043</v>
      </c>
      <c r="G441" s="29">
        <v>13500</v>
      </c>
    </row>
    <row r="442" spans="1:7" x14ac:dyDescent="0.25">
      <c r="A442" s="31" t="s">
        <v>245</v>
      </c>
      <c r="B442" s="31" t="s">
        <v>252</v>
      </c>
      <c r="C442" s="31" t="s">
        <v>243</v>
      </c>
      <c r="D442" s="32" t="s">
        <v>247</v>
      </c>
      <c r="E442" s="31" t="s">
        <v>241</v>
      </c>
      <c r="F442" s="30">
        <v>37073</v>
      </c>
      <c r="G442" s="29">
        <v>240</v>
      </c>
    </row>
    <row r="443" spans="1:7" x14ac:dyDescent="0.25">
      <c r="A443" s="31" t="s">
        <v>253</v>
      </c>
      <c r="B443" s="31" t="s">
        <v>244</v>
      </c>
      <c r="C443" s="31" t="s">
        <v>248</v>
      </c>
      <c r="D443" s="32" t="s">
        <v>247</v>
      </c>
      <c r="E443" s="31" t="s">
        <v>241</v>
      </c>
      <c r="F443" s="30">
        <v>37104</v>
      </c>
      <c r="G443" s="29">
        <v>2000</v>
      </c>
    </row>
    <row r="444" spans="1:7" x14ac:dyDescent="0.25">
      <c r="A444" s="31" t="s">
        <v>256</v>
      </c>
      <c r="B444" s="31" t="s">
        <v>252</v>
      </c>
      <c r="C444" s="31" t="s">
        <v>243</v>
      </c>
      <c r="D444" s="32" t="s">
        <v>251</v>
      </c>
      <c r="E444" s="31" t="s">
        <v>241</v>
      </c>
      <c r="F444" s="30">
        <v>37135</v>
      </c>
      <c r="G444" s="29">
        <v>5000</v>
      </c>
    </row>
    <row r="445" spans="1:7" x14ac:dyDescent="0.25">
      <c r="A445" s="31" t="s">
        <v>253</v>
      </c>
      <c r="B445" s="31" t="s">
        <v>244</v>
      </c>
      <c r="C445" s="31" t="s">
        <v>243</v>
      </c>
      <c r="D445" s="32" t="s">
        <v>247</v>
      </c>
      <c r="E445" s="31" t="s">
        <v>241</v>
      </c>
      <c r="F445" s="30">
        <v>37165</v>
      </c>
      <c r="G445" s="29">
        <v>13000</v>
      </c>
    </row>
    <row r="446" spans="1:7" x14ac:dyDescent="0.25">
      <c r="A446" s="31" t="s">
        <v>249</v>
      </c>
      <c r="B446" s="31" t="s">
        <v>254</v>
      </c>
      <c r="C446" s="31" t="s">
        <v>243</v>
      </c>
      <c r="D446" s="32" t="s">
        <v>247</v>
      </c>
      <c r="E446" s="31" t="s">
        <v>241</v>
      </c>
      <c r="F446" s="30">
        <v>37196</v>
      </c>
      <c r="G446" s="29">
        <v>6000</v>
      </c>
    </row>
    <row r="447" spans="1:7" x14ac:dyDescent="0.25">
      <c r="A447" s="31" t="s">
        <v>245</v>
      </c>
      <c r="B447" s="31" t="s">
        <v>254</v>
      </c>
      <c r="C447" s="31" t="s">
        <v>243</v>
      </c>
      <c r="D447" s="32" t="s">
        <v>247</v>
      </c>
      <c r="E447" s="31" t="s">
        <v>241</v>
      </c>
      <c r="F447" s="30">
        <v>37226</v>
      </c>
      <c r="G447" s="29">
        <v>40599</v>
      </c>
    </row>
    <row r="448" spans="1:7" x14ac:dyDescent="0.25">
      <c r="A448" s="31" t="s">
        <v>256</v>
      </c>
      <c r="B448" s="31" t="s">
        <v>252</v>
      </c>
      <c r="C448" s="31" t="s">
        <v>248</v>
      </c>
      <c r="D448" s="32" t="s">
        <v>251</v>
      </c>
      <c r="E448" s="31" t="s">
        <v>241</v>
      </c>
      <c r="F448" s="30">
        <v>36892</v>
      </c>
      <c r="G448" s="29">
        <v>12134</v>
      </c>
    </row>
    <row r="449" spans="1:7" x14ac:dyDescent="0.25">
      <c r="A449" s="31" t="s">
        <v>257</v>
      </c>
      <c r="B449" s="31" t="s">
        <v>252</v>
      </c>
      <c r="C449" s="31" t="s">
        <v>243</v>
      </c>
      <c r="D449" s="32" t="s">
        <v>242</v>
      </c>
      <c r="E449" s="31" t="s">
        <v>241</v>
      </c>
      <c r="F449" s="30">
        <v>36923</v>
      </c>
      <c r="G449" s="29">
        <v>344</v>
      </c>
    </row>
    <row r="450" spans="1:7" x14ac:dyDescent="0.25">
      <c r="A450" s="31" t="s">
        <v>255</v>
      </c>
      <c r="B450" s="31" t="s">
        <v>250</v>
      </c>
      <c r="C450" s="31" t="s">
        <v>243</v>
      </c>
      <c r="D450" s="32" t="s">
        <v>251</v>
      </c>
      <c r="E450" s="31" t="s">
        <v>246</v>
      </c>
      <c r="F450" s="30">
        <v>36951</v>
      </c>
      <c r="G450" s="29">
        <v>7000</v>
      </c>
    </row>
    <row r="451" spans="1:7" x14ac:dyDescent="0.25">
      <c r="A451" s="31" t="s">
        <v>249</v>
      </c>
      <c r="B451" s="31" t="s">
        <v>254</v>
      </c>
      <c r="C451" s="31" t="s">
        <v>243</v>
      </c>
      <c r="D451" s="32" t="s">
        <v>251</v>
      </c>
      <c r="E451" s="31" t="s">
        <v>241</v>
      </c>
      <c r="F451" s="30">
        <v>36982</v>
      </c>
      <c r="G451" s="29">
        <v>4000</v>
      </c>
    </row>
    <row r="452" spans="1:7" x14ac:dyDescent="0.25">
      <c r="A452" s="31" t="s">
        <v>253</v>
      </c>
      <c r="B452" s="31" t="s">
        <v>244</v>
      </c>
      <c r="C452" s="31" t="s">
        <v>248</v>
      </c>
      <c r="D452" s="32" t="s">
        <v>251</v>
      </c>
      <c r="E452" s="31" t="s">
        <v>246</v>
      </c>
      <c r="F452" s="30">
        <v>37012</v>
      </c>
      <c r="G452" s="29">
        <v>11498</v>
      </c>
    </row>
    <row r="453" spans="1:7" x14ac:dyDescent="0.25">
      <c r="A453" s="31" t="s">
        <v>245</v>
      </c>
      <c r="B453" s="31" t="s">
        <v>254</v>
      </c>
      <c r="C453" s="31" t="s">
        <v>248</v>
      </c>
      <c r="D453" s="32" t="s">
        <v>247</v>
      </c>
      <c r="E453" s="31" t="s">
        <v>241</v>
      </c>
      <c r="F453" s="30">
        <v>37043</v>
      </c>
      <c r="G453" s="29">
        <v>14851</v>
      </c>
    </row>
    <row r="454" spans="1:7" x14ac:dyDescent="0.25">
      <c r="A454" s="31" t="s">
        <v>249</v>
      </c>
      <c r="B454" s="31" t="s">
        <v>254</v>
      </c>
      <c r="C454" s="31" t="s">
        <v>243</v>
      </c>
      <c r="D454" s="32" t="s">
        <v>247</v>
      </c>
      <c r="E454" s="31" t="s">
        <v>241</v>
      </c>
      <c r="F454" s="30">
        <v>37073</v>
      </c>
      <c r="G454" s="29">
        <v>7258</v>
      </c>
    </row>
    <row r="455" spans="1:7" x14ac:dyDescent="0.25">
      <c r="A455" s="31" t="s">
        <v>249</v>
      </c>
      <c r="B455" s="31" t="s">
        <v>244</v>
      </c>
      <c r="C455" s="31" t="s">
        <v>243</v>
      </c>
      <c r="D455" s="32" t="s">
        <v>242</v>
      </c>
      <c r="E455" s="31" t="s">
        <v>246</v>
      </c>
      <c r="F455" s="30">
        <v>37104</v>
      </c>
      <c r="G455" s="29">
        <v>12724</v>
      </c>
    </row>
    <row r="456" spans="1:7" x14ac:dyDescent="0.25">
      <c r="A456" s="31" t="s">
        <v>253</v>
      </c>
      <c r="B456" s="31" t="s">
        <v>244</v>
      </c>
      <c r="C456" s="31" t="s">
        <v>243</v>
      </c>
      <c r="D456" s="32" t="s">
        <v>247</v>
      </c>
      <c r="E456" s="31" t="s">
        <v>241</v>
      </c>
      <c r="F456" s="30">
        <v>37135</v>
      </c>
      <c r="G456" s="29">
        <v>15703</v>
      </c>
    </row>
    <row r="457" spans="1:7" x14ac:dyDescent="0.25">
      <c r="A457" s="31" t="s">
        <v>253</v>
      </c>
      <c r="B457" s="31" t="s">
        <v>252</v>
      </c>
      <c r="C457" s="31" t="s">
        <v>243</v>
      </c>
      <c r="D457" s="32" t="s">
        <v>242</v>
      </c>
      <c r="E457" s="31" t="s">
        <v>241</v>
      </c>
      <c r="F457" s="30">
        <v>37165</v>
      </c>
      <c r="G457" s="29">
        <v>4000</v>
      </c>
    </row>
    <row r="458" spans="1:7" x14ac:dyDescent="0.25">
      <c r="A458" s="31" t="s">
        <v>255</v>
      </c>
      <c r="B458" s="31" t="s">
        <v>244</v>
      </c>
      <c r="C458" s="31" t="s">
        <v>243</v>
      </c>
      <c r="D458" s="32" t="s">
        <v>247</v>
      </c>
      <c r="E458" s="31" t="s">
        <v>246</v>
      </c>
      <c r="F458" s="30">
        <v>37196</v>
      </c>
      <c r="G458" s="29">
        <v>13903</v>
      </c>
    </row>
    <row r="459" spans="1:7" x14ac:dyDescent="0.25">
      <c r="A459" s="31" t="s">
        <v>249</v>
      </c>
      <c r="B459" s="31" t="s">
        <v>252</v>
      </c>
      <c r="C459" s="31" t="s">
        <v>248</v>
      </c>
      <c r="D459" s="32" t="s">
        <v>251</v>
      </c>
      <c r="E459" s="31" t="s">
        <v>241</v>
      </c>
      <c r="F459" s="30">
        <v>37226</v>
      </c>
      <c r="G459" s="29">
        <v>8545</v>
      </c>
    </row>
    <row r="460" spans="1:7" x14ac:dyDescent="0.25">
      <c r="A460" s="31" t="s">
        <v>253</v>
      </c>
      <c r="B460" s="31" t="s">
        <v>252</v>
      </c>
      <c r="C460" s="31" t="s">
        <v>248</v>
      </c>
      <c r="D460" s="32" t="s">
        <v>242</v>
      </c>
      <c r="E460" s="31" t="s">
        <v>241</v>
      </c>
      <c r="F460" s="30">
        <v>36892</v>
      </c>
      <c r="G460" s="29">
        <v>4779</v>
      </c>
    </row>
    <row r="461" spans="1:7" x14ac:dyDescent="0.25">
      <c r="A461" s="31" t="s">
        <v>253</v>
      </c>
      <c r="B461" s="31" t="s">
        <v>252</v>
      </c>
      <c r="C461" s="31" t="s">
        <v>243</v>
      </c>
      <c r="D461" s="32" t="s">
        <v>247</v>
      </c>
      <c r="E461" s="31" t="s">
        <v>241</v>
      </c>
      <c r="F461" s="30">
        <v>36923</v>
      </c>
      <c r="G461" s="29">
        <v>240</v>
      </c>
    </row>
    <row r="462" spans="1:7" x14ac:dyDescent="0.25">
      <c r="A462" s="31" t="s">
        <v>245</v>
      </c>
      <c r="B462" s="31" t="s">
        <v>244</v>
      </c>
      <c r="C462" s="31" t="s">
        <v>243</v>
      </c>
      <c r="D462" s="32" t="s">
        <v>242</v>
      </c>
      <c r="E462" s="31" t="s">
        <v>246</v>
      </c>
      <c r="F462" s="30">
        <v>36951</v>
      </c>
      <c r="G462" s="29">
        <v>14169</v>
      </c>
    </row>
    <row r="463" spans="1:7" x14ac:dyDescent="0.25">
      <c r="A463" s="31" t="s">
        <v>249</v>
      </c>
      <c r="B463" s="31" t="s">
        <v>244</v>
      </c>
      <c r="C463" s="31" t="s">
        <v>243</v>
      </c>
      <c r="D463" s="32" t="s">
        <v>247</v>
      </c>
      <c r="E463" s="31" t="s">
        <v>241</v>
      </c>
      <c r="F463" s="30">
        <v>36982</v>
      </c>
      <c r="G463" s="29">
        <v>13519</v>
      </c>
    </row>
    <row r="464" spans="1:7" x14ac:dyDescent="0.25">
      <c r="A464" s="31" t="s">
        <v>256</v>
      </c>
      <c r="B464" s="31" t="s">
        <v>252</v>
      </c>
      <c r="C464" s="31" t="s">
        <v>248</v>
      </c>
      <c r="D464" s="32" t="s">
        <v>247</v>
      </c>
      <c r="E464" s="31" t="s">
        <v>241</v>
      </c>
      <c r="F464" s="30">
        <v>37012</v>
      </c>
      <c r="G464" s="29">
        <v>4810</v>
      </c>
    </row>
    <row r="465" spans="1:7" x14ac:dyDescent="0.25">
      <c r="A465" s="31" t="s">
        <v>256</v>
      </c>
      <c r="B465" s="31" t="s">
        <v>244</v>
      </c>
      <c r="C465" s="31" t="s">
        <v>243</v>
      </c>
      <c r="D465" s="32" t="s">
        <v>251</v>
      </c>
      <c r="E465" s="31" t="s">
        <v>241</v>
      </c>
      <c r="F465" s="30">
        <v>37043</v>
      </c>
      <c r="G465" s="29">
        <v>12000</v>
      </c>
    </row>
    <row r="466" spans="1:7" x14ac:dyDescent="0.25">
      <c r="A466" s="31" t="s">
        <v>253</v>
      </c>
      <c r="B466" s="31" t="s">
        <v>252</v>
      </c>
      <c r="C466" s="31" t="s">
        <v>243</v>
      </c>
      <c r="D466" s="32" t="s">
        <v>251</v>
      </c>
      <c r="E466" s="31" t="s">
        <v>246</v>
      </c>
      <c r="F466" s="30">
        <v>37073</v>
      </c>
      <c r="G466" s="29">
        <v>4000</v>
      </c>
    </row>
    <row r="467" spans="1:7" x14ac:dyDescent="0.25">
      <c r="A467" s="31" t="s">
        <v>255</v>
      </c>
      <c r="B467" s="31" t="s">
        <v>252</v>
      </c>
      <c r="C467" s="31" t="s">
        <v>243</v>
      </c>
      <c r="D467" s="32" t="s">
        <v>247</v>
      </c>
      <c r="E467" s="31" t="s">
        <v>241</v>
      </c>
      <c r="F467" s="30">
        <v>37104</v>
      </c>
      <c r="G467" s="29">
        <v>2749</v>
      </c>
    </row>
    <row r="468" spans="1:7" x14ac:dyDescent="0.25">
      <c r="A468" s="31" t="s">
        <v>255</v>
      </c>
      <c r="B468" s="31" t="s">
        <v>252</v>
      </c>
      <c r="C468" s="31" t="s">
        <v>243</v>
      </c>
      <c r="D468" s="32" t="s">
        <v>247</v>
      </c>
      <c r="E468" s="31" t="s">
        <v>241</v>
      </c>
      <c r="F468" s="30">
        <v>37135</v>
      </c>
      <c r="G468" s="29">
        <v>4635</v>
      </c>
    </row>
    <row r="469" spans="1:7" x14ac:dyDescent="0.25">
      <c r="A469" s="31" t="s">
        <v>255</v>
      </c>
      <c r="B469" s="31" t="s">
        <v>252</v>
      </c>
      <c r="C469" s="31" t="s">
        <v>243</v>
      </c>
      <c r="D469" s="32" t="s">
        <v>247</v>
      </c>
      <c r="E469" s="31" t="s">
        <v>241</v>
      </c>
      <c r="F469" s="30">
        <v>37165</v>
      </c>
      <c r="G469" s="29">
        <v>4000</v>
      </c>
    </row>
    <row r="470" spans="1:7" x14ac:dyDescent="0.25">
      <c r="A470" s="31" t="s">
        <v>253</v>
      </c>
      <c r="B470" s="31" t="s">
        <v>254</v>
      </c>
      <c r="C470" s="31" t="s">
        <v>248</v>
      </c>
      <c r="D470" s="32" t="s">
        <v>247</v>
      </c>
      <c r="E470" s="31" t="s">
        <v>241</v>
      </c>
      <c r="F470" s="30">
        <v>37196</v>
      </c>
      <c r="G470" s="29">
        <v>8000</v>
      </c>
    </row>
    <row r="471" spans="1:7" x14ac:dyDescent="0.25">
      <c r="A471" s="31" t="s">
        <v>256</v>
      </c>
      <c r="B471" s="31" t="s">
        <v>244</v>
      </c>
      <c r="C471" s="31" t="s">
        <v>243</v>
      </c>
      <c r="D471" s="32" t="s">
        <v>247</v>
      </c>
      <c r="E471" s="31" t="s">
        <v>246</v>
      </c>
      <c r="F471" s="30">
        <v>37226</v>
      </c>
      <c r="G471" s="29">
        <v>10768</v>
      </c>
    </row>
    <row r="472" spans="1:7" x14ac:dyDescent="0.25">
      <c r="A472" s="31" t="s">
        <v>256</v>
      </c>
      <c r="B472" s="31" t="s">
        <v>244</v>
      </c>
      <c r="C472" s="31" t="s">
        <v>248</v>
      </c>
      <c r="D472" s="32" t="s">
        <v>251</v>
      </c>
      <c r="E472" s="31" t="s">
        <v>241</v>
      </c>
      <c r="F472" s="30">
        <v>36892</v>
      </c>
      <c r="G472" s="29">
        <v>7884</v>
      </c>
    </row>
    <row r="473" spans="1:7" x14ac:dyDescent="0.25">
      <c r="A473" s="31" t="s">
        <v>253</v>
      </c>
      <c r="B473" s="31" t="s">
        <v>244</v>
      </c>
      <c r="C473" s="31" t="s">
        <v>248</v>
      </c>
      <c r="D473" s="32" t="s">
        <v>251</v>
      </c>
      <c r="E473" s="31" t="s">
        <v>241</v>
      </c>
      <c r="F473" s="30">
        <v>36923</v>
      </c>
      <c r="G473" s="29">
        <v>12903</v>
      </c>
    </row>
    <row r="474" spans="1:7" x14ac:dyDescent="0.25">
      <c r="A474" s="31" t="s">
        <v>253</v>
      </c>
      <c r="B474" s="31" t="s">
        <v>254</v>
      </c>
      <c r="C474" s="31" t="s">
        <v>243</v>
      </c>
      <c r="D474" s="32" t="s">
        <v>251</v>
      </c>
      <c r="E474" s="31" t="s">
        <v>246</v>
      </c>
      <c r="F474" s="30">
        <v>36951</v>
      </c>
      <c r="G474" s="29">
        <v>5000</v>
      </c>
    </row>
    <row r="475" spans="1:7" x14ac:dyDescent="0.25">
      <c r="A475" s="31" t="s">
        <v>253</v>
      </c>
      <c r="B475" s="31" t="s">
        <v>252</v>
      </c>
      <c r="C475" s="31" t="s">
        <v>243</v>
      </c>
      <c r="D475" s="32" t="s">
        <v>251</v>
      </c>
      <c r="E475" s="31" t="s">
        <v>241</v>
      </c>
      <c r="F475" s="30">
        <v>36982</v>
      </c>
      <c r="G475" s="29">
        <v>4000</v>
      </c>
    </row>
    <row r="476" spans="1:7" x14ac:dyDescent="0.25">
      <c r="A476" s="31" t="s">
        <v>249</v>
      </c>
      <c r="B476" s="31" t="s">
        <v>252</v>
      </c>
      <c r="C476" s="31" t="s">
        <v>243</v>
      </c>
      <c r="D476" s="32" t="s">
        <v>247</v>
      </c>
      <c r="E476" s="31" t="s">
        <v>246</v>
      </c>
      <c r="F476" s="30">
        <v>37012</v>
      </c>
      <c r="G476" s="29">
        <v>4000</v>
      </c>
    </row>
    <row r="477" spans="1:7" x14ac:dyDescent="0.25">
      <c r="A477" s="31" t="s">
        <v>256</v>
      </c>
      <c r="B477" s="31" t="s">
        <v>254</v>
      </c>
      <c r="C477" s="31" t="s">
        <v>243</v>
      </c>
      <c r="D477" s="32" t="s">
        <v>242</v>
      </c>
      <c r="E477" s="31" t="s">
        <v>241</v>
      </c>
      <c r="F477" s="30">
        <v>37043</v>
      </c>
      <c r="G477" s="29">
        <v>500</v>
      </c>
    </row>
    <row r="478" spans="1:7" x14ac:dyDescent="0.25">
      <c r="A478" s="31" t="s">
        <v>256</v>
      </c>
      <c r="B478" s="31" t="s">
        <v>254</v>
      </c>
      <c r="C478" s="31" t="s">
        <v>243</v>
      </c>
      <c r="D478" s="32" t="s">
        <v>247</v>
      </c>
      <c r="E478" s="31" t="s">
        <v>241</v>
      </c>
      <c r="F478" s="30">
        <v>37073</v>
      </c>
      <c r="G478" s="29">
        <v>6000</v>
      </c>
    </row>
    <row r="479" spans="1:7" x14ac:dyDescent="0.25">
      <c r="A479" s="31" t="s">
        <v>256</v>
      </c>
      <c r="B479" s="31" t="s">
        <v>254</v>
      </c>
      <c r="C479" s="31" t="s">
        <v>243</v>
      </c>
      <c r="D479" s="32" t="s">
        <v>247</v>
      </c>
      <c r="E479" s="31" t="s">
        <v>241</v>
      </c>
      <c r="F479" s="30">
        <v>37104</v>
      </c>
      <c r="G479" s="29">
        <v>10147</v>
      </c>
    </row>
    <row r="480" spans="1:7" x14ac:dyDescent="0.25">
      <c r="A480" s="31" t="s">
        <v>255</v>
      </c>
      <c r="B480" s="31" t="s">
        <v>254</v>
      </c>
      <c r="C480" s="31" t="s">
        <v>243</v>
      </c>
      <c r="D480" s="32" t="s">
        <v>242</v>
      </c>
      <c r="E480" s="31" t="s">
        <v>241</v>
      </c>
      <c r="F480" s="30">
        <v>37135</v>
      </c>
      <c r="G480" s="29">
        <v>500</v>
      </c>
    </row>
    <row r="481" spans="1:7" x14ac:dyDescent="0.25">
      <c r="A481" s="31" t="s">
        <v>255</v>
      </c>
      <c r="B481" s="31" t="s">
        <v>252</v>
      </c>
      <c r="C481" s="31" t="s">
        <v>243</v>
      </c>
      <c r="D481" s="32" t="s">
        <v>247</v>
      </c>
      <c r="E481" s="31" t="s">
        <v>241</v>
      </c>
      <c r="F481" s="30">
        <v>37165</v>
      </c>
      <c r="G481" s="29">
        <v>3000</v>
      </c>
    </row>
    <row r="482" spans="1:7" x14ac:dyDescent="0.25">
      <c r="A482" s="31" t="s">
        <v>255</v>
      </c>
      <c r="B482" s="31" t="s">
        <v>252</v>
      </c>
      <c r="C482" s="31" t="s">
        <v>243</v>
      </c>
      <c r="D482" s="32" t="s">
        <v>247</v>
      </c>
      <c r="E482" s="31" t="s">
        <v>241</v>
      </c>
      <c r="F482" s="30">
        <v>37196</v>
      </c>
      <c r="G482" s="29">
        <v>100</v>
      </c>
    </row>
    <row r="483" spans="1:7" x14ac:dyDescent="0.25">
      <c r="A483" s="31" t="s">
        <v>256</v>
      </c>
      <c r="B483" s="31" t="s">
        <v>254</v>
      </c>
      <c r="C483" s="31" t="s">
        <v>243</v>
      </c>
      <c r="D483" s="32" t="s">
        <v>251</v>
      </c>
      <c r="E483" s="31" t="s">
        <v>241</v>
      </c>
      <c r="F483" s="30">
        <v>37226</v>
      </c>
      <c r="G483" s="29">
        <v>2878</v>
      </c>
    </row>
    <row r="484" spans="1:7" x14ac:dyDescent="0.25">
      <c r="A484" s="31" t="s">
        <v>256</v>
      </c>
      <c r="B484" s="31" t="s">
        <v>252</v>
      </c>
      <c r="C484" s="31" t="s">
        <v>243</v>
      </c>
      <c r="D484" s="32" t="s">
        <v>242</v>
      </c>
      <c r="E484" s="31" t="s">
        <v>246</v>
      </c>
      <c r="F484" s="30">
        <v>36892</v>
      </c>
      <c r="G484" s="29">
        <v>3075</v>
      </c>
    </row>
    <row r="485" spans="1:7" x14ac:dyDescent="0.25">
      <c r="A485" s="31" t="s">
        <v>253</v>
      </c>
      <c r="B485" s="31" t="s">
        <v>254</v>
      </c>
      <c r="C485" s="31" t="s">
        <v>243</v>
      </c>
      <c r="D485" s="32" t="s">
        <v>247</v>
      </c>
      <c r="E485" s="31" t="s">
        <v>241</v>
      </c>
      <c r="F485" s="30">
        <v>36923</v>
      </c>
      <c r="G485" s="29">
        <v>6762</v>
      </c>
    </row>
    <row r="486" spans="1:7" x14ac:dyDescent="0.25">
      <c r="A486" s="31" t="s">
        <v>253</v>
      </c>
      <c r="B486" s="31" t="s">
        <v>254</v>
      </c>
      <c r="C486" s="31" t="s">
        <v>243</v>
      </c>
      <c r="D486" s="32" t="s">
        <v>251</v>
      </c>
      <c r="E486" s="31" t="s">
        <v>246</v>
      </c>
      <c r="F486" s="30">
        <v>36951</v>
      </c>
      <c r="G486" s="29">
        <v>5664</v>
      </c>
    </row>
    <row r="487" spans="1:7" x14ac:dyDescent="0.25">
      <c r="A487" s="31" t="s">
        <v>253</v>
      </c>
      <c r="B487" s="31" t="s">
        <v>252</v>
      </c>
      <c r="C487" s="31" t="s">
        <v>243</v>
      </c>
      <c r="D487" s="32" t="s">
        <v>242</v>
      </c>
      <c r="E487" s="31" t="s">
        <v>241</v>
      </c>
      <c r="F487" s="30">
        <v>36982</v>
      </c>
      <c r="G487" s="29">
        <v>133</v>
      </c>
    </row>
    <row r="488" spans="1:7" x14ac:dyDescent="0.25">
      <c r="A488" s="31" t="s">
        <v>249</v>
      </c>
      <c r="B488" s="31" t="s">
        <v>254</v>
      </c>
      <c r="C488" s="31" t="s">
        <v>248</v>
      </c>
      <c r="D488" s="32" t="s">
        <v>247</v>
      </c>
      <c r="E488" s="31" t="s">
        <v>241</v>
      </c>
      <c r="F488" s="30">
        <v>37012</v>
      </c>
      <c r="G488" s="29">
        <v>7970</v>
      </c>
    </row>
    <row r="489" spans="1:7" x14ac:dyDescent="0.25">
      <c r="A489" s="31" t="s">
        <v>249</v>
      </c>
      <c r="B489" s="31" t="s">
        <v>252</v>
      </c>
      <c r="C489" s="31" t="s">
        <v>243</v>
      </c>
      <c r="D489" s="32" t="s">
        <v>242</v>
      </c>
      <c r="E489" s="31" t="s">
        <v>241</v>
      </c>
      <c r="F489" s="30">
        <v>37043</v>
      </c>
      <c r="G489" s="29">
        <v>3807</v>
      </c>
    </row>
    <row r="490" spans="1:7" x14ac:dyDescent="0.25">
      <c r="A490" s="31" t="s">
        <v>249</v>
      </c>
      <c r="B490" s="31" t="s">
        <v>254</v>
      </c>
      <c r="C490" s="31" t="s">
        <v>243</v>
      </c>
      <c r="D490" s="32" t="s">
        <v>251</v>
      </c>
      <c r="E490" s="31" t="s">
        <v>241</v>
      </c>
      <c r="F490" s="30">
        <v>37073</v>
      </c>
      <c r="G490" s="29">
        <v>7013</v>
      </c>
    </row>
    <row r="491" spans="1:7" x14ac:dyDescent="0.25">
      <c r="A491" s="31" t="s">
        <v>249</v>
      </c>
      <c r="B491" s="31" t="s">
        <v>252</v>
      </c>
      <c r="C491" s="31" t="s">
        <v>243</v>
      </c>
      <c r="D491" s="32" t="s">
        <v>242</v>
      </c>
      <c r="E491" s="31" t="s">
        <v>246</v>
      </c>
      <c r="F491" s="30">
        <v>37104</v>
      </c>
      <c r="G491" s="29">
        <v>10976</v>
      </c>
    </row>
    <row r="492" spans="1:7" x14ac:dyDescent="0.25">
      <c r="A492" s="31" t="s">
        <v>255</v>
      </c>
      <c r="B492" s="31" t="s">
        <v>252</v>
      </c>
      <c r="C492" s="31" t="s">
        <v>243</v>
      </c>
      <c r="D492" s="32" t="s">
        <v>247</v>
      </c>
      <c r="E492" s="31" t="s">
        <v>241</v>
      </c>
      <c r="F492" s="30">
        <v>37135</v>
      </c>
      <c r="G492" s="29">
        <v>7342</v>
      </c>
    </row>
    <row r="493" spans="1:7" x14ac:dyDescent="0.25">
      <c r="A493" s="31" t="s">
        <v>255</v>
      </c>
      <c r="B493" s="31" t="s">
        <v>250</v>
      </c>
      <c r="C493" s="31" t="s">
        <v>248</v>
      </c>
      <c r="D493" s="32" t="s">
        <v>251</v>
      </c>
      <c r="E493" s="31" t="s">
        <v>241</v>
      </c>
      <c r="F493" s="30">
        <v>37165</v>
      </c>
      <c r="G493" s="29">
        <v>12455</v>
      </c>
    </row>
    <row r="494" spans="1:7" x14ac:dyDescent="0.25">
      <c r="A494" s="31" t="s">
        <v>255</v>
      </c>
      <c r="B494" s="31" t="s">
        <v>254</v>
      </c>
      <c r="C494" s="31" t="s">
        <v>248</v>
      </c>
      <c r="D494" s="32" t="s">
        <v>242</v>
      </c>
      <c r="E494" s="31" t="s">
        <v>241</v>
      </c>
      <c r="F494" s="30">
        <v>37196</v>
      </c>
      <c r="G494" s="29">
        <v>8633</v>
      </c>
    </row>
    <row r="495" spans="1:7" x14ac:dyDescent="0.25">
      <c r="A495" s="31" t="s">
        <v>255</v>
      </c>
      <c r="B495" s="31" t="s">
        <v>252</v>
      </c>
      <c r="C495" s="31" t="s">
        <v>248</v>
      </c>
      <c r="D495" s="32" t="s">
        <v>242</v>
      </c>
      <c r="E495" s="31" t="s">
        <v>241</v>
      </c>
      <c r="F495" s="30">
        <v>37226</v>
      </c>
      <c r="G495" s="29">
        <v>9591</v>
      </c>
    </row>
    <row r="496" spans="1:7" x14ac:dyDescent="0.25">
      <c r="A496" s="31" t="s">
        <v>253</v>
      </c>
      <c r="B496" s="31" t="s">
        <v>250</v>
      </c>
      <c r="C496" s="31" t="s">
        <v>248</v>
      </c>
      <c r="D496" s="32" t="s">
        <v>251</v>
      </c>
      <c r="E496" s="31" t="s">
        <v>241</v>
      </c>
      <c r="F496" s="30">
        <v>37135</v>
      </c>
      <c r="G496" s="29">
        <v>10000</v>
      </c>
    </row>
    <row r="497" spans="1:7" x14ac:dyDescent="0.25">
      <c r="A497" s="31" t="s">
        <v>253</v>
      </c>
      <c r="B497" s="31" t="s">
        <v>244</v>
      </c>
      <c r="C497" s="31" t="s">
        <v>243</v>
      </c>
      <c r="D497" s="32" t="s">
        <v>247</v>
      </c>
      <c r="E497" s="31" t="s">
        <v>241</v>
      </c>
      <c r="F497" s="30">
        <v>37165</v>
      </c>
      <c r="G497" s="29">
        <v>15208</v>
      </c>
    </row>
    <row r="498" spans="1:7" x14ac:dyDescent="0.25">
      <c r="A498" s="31" t="s">
        <v>253</v>
      </c>
      <c r="B498" s="31" t="s">
        <v>252</v>
      </c>
      <c r="C498" s="31" t="s">
        <v>243</v>
      </c>
      <c r="D498" s="32" t="s">
        <v>247</v>
      </c>
      <c r="E498" s="31" t="s">
        <v>241</v>
      </c>
      <c r="F498" s="30">
        <v>37196</v>
      </c>
      <c r="G498" s="29">
        <v>12158</v>
      </c>
    </row>
    <row r="499" spans="1:7" x14ac:dyDescent="0.25">
      <c r="A499" s="31" t="s">
        <v>253</v>
      </c>
      <c r="B499" s="31" t="s">
        <v>244</v>
      </c>
      <c r="C499" s="31" t="s">
        <v>243</v>
      </c>
      <c r="D499" s="32" t="s">
        <v>251</v>
      </c>
      <c r="E499" s="31" t="s">
        <v>241</v>
      </c>
      <c r="F499" s="30">
        <v>37226</v>
      </c>
      <c r="G499" s="29">
        <v>75000</v>
      </c>
    </row>
    <row r="500" spans="1:7" x14ac:dyDescent="0.25">
      <c r="A500" s="31" t="s">
        <v>255</v>
      </c>
      <c r="B500" s="31" t="s">
        <v>244</v>
      </c>
      <c r="C500" s="31" t="s">
        <v>248</v>
      </c>
      <c r="D500" s="32" t="s">
        <v>247</v>
      </c>
      <c r="E500" s="31" t="s">
        <v>241</v>
      </c>
      <c r="F500" s="30">
        <v>36892</v>
      </c>
      <c r="G500" s="29">
        <v>6761</v>
      </c>
    </row>
    <row r="501" spans="1:7" x14ac:dyDescent="0.25">
      <c r="A501" s="31" t="s">
        <v>255</v>
      </c>
      <c r="B501" s="31" t="s">
        <v>254</v>
      </c>
      <c r="C501" s="31" t="s">
        <v>243</v>
      </c>
      <c r="D501" s="32" t="s">
        <v>251</v>
      </c>
      <c r="E501" s="31" t="s">
        <v>246</v>
      </c>
      <c r="F501" s="30">
        <v>36923</v>
      </c>
      <c r="G501" s="29">
        <v>12198</v>
      </c>
    </row>
    <row r="502" spans="1:7" x14ac:dyDescent="0.25">
      <c r="A502" s="31" t="s">
        <v>253</v>
      </c>
      <c r="B502" s="31" t="s">
        <v>254</v>
      </c>
      <c r="C502" s="31" t="s">
        <v>248</v>
      </c>
      <c r="D502" s="32" t="s">
        <v>242</v>
      </c>
      <c r="E502" s="31" t="s">
        <v>246</v>
      </c>
      <c r="F502" s="30">
        <v>36951</v>
      </c>
      <c r="G502" s="29">
        <v>5981</v>
      </c>
    </row>
    <row r="503" spans="1:7" x14ac:dyDescent="0.25">
      <c r="A503" s="31" t="s">
        <v>249</v>
      </c>
      <c r="B503" s="31" t="s">
        <v>254</v>
      </c>
      <c r="C503" s="31" t="s">
        <v>243</v>
      </c>
      <c r="D503" s="32" t="s">
        <v>247</v>
      </c>
      <c r="E503" s="31" t="s">
        <v>241</v>
      </c>
      <c r="F503" s="30">
        <v>36982</v>
      </c>
      <c r="G503" s="29">
        <v>13900</v>
      </c>
    </row>
    <row r="504" spans="1:7" x14ac:dyDescent="0.25">
      <c r="A504" s="31" t="s">
        <v>249</v>
      </c>
      <c r="B504" s="31" t="s">
        <v>254</v>
      </c>
      <c r="C504" s="31" t="s">
        <v>248</v>
      </c>
      <c r="D504" s="32" t="s">
        <v>251</v>
      </c>
      <c r="E504" s="31" t="s">
        <v>246</v>
      </c>
      <c r="F504" s="30">
        <v>37012</v>
      </c>
      <c r="G504" s="29">
        <v>6608</v>
      </c>
    </row>
    <row r="505" spans="1:7" x14ac:dyDescent="0.25">
      <c r="A505" s="31" t="s">
        <v>253</v>
      </c>
      <c r="B505" s="31" t="s">
        <v>254</v>
      </c>
      <c r="C505" s="31" t="s">
        <v>243</v>
      </c>
      <c r="D505" s="32" t="s">
        <v>247</v>
      </c>
      <c r="E505" s="31" t="s">
        <v>241</v>
      </c>
      <c r="F505" s="30">
        <v>37043</v>
      </c>
      <c r="G505" s="29">
        <v>600</v>
      </c>
    </row>
    <row r="506" spans="1:7" x14ac:dyDescent="0.25">
      <c r="A506" s="31" t="s">
        <v>249</v>
      </c>
      <c r="B506" s="31" t="s">
        <v>252</v>
      </c>
      <c r="C506" s="31" t="s">
        <v>243</v>
      </c>
      <c r="D506" s="32" t="s">
        <v>247</v>
      </c>
      <c r="E506" s="31" t="s">
        <v>241</v>
      </c>
      <c r="F506" s="30">
        <v>37073</v>
      </c>
      <c r="G506" s="29">
        <v>12958</v>
      </c>
    </row>
    <row r="507" spans="1:7" x14ac:dyDescent="0.25">
      <c r="A507" s="31" t="s">
        <v>249</v>
      </c>
      <c r="B507" s="31" t="s">
        <v>244</v>
      </c>
      <c r="C507" s="31" t="s">
        <v>243</v>
      </c>
      <c r="D507" s="32" t="s">
        <v>242</v>
      </c>
      <c r="E507" s="31" t="s">
        <v>241</v>
      </c>
      <c r="F507" s="30">
        <v>37104</v>
      </c>
      <c r="G507" s="29">
        <v>4323</v>
      </c>
    </row>
    <row r="508" spans="1:7" x14ac:dyDescent="0.25">
      <c r="A508" s="31" t="s">
        <v>245</v>
      </c>
      <c r="B508" s="31" t="s">
        <v>244</v>
      </c>
      <c r="C508" s="31" t="s">
        <v>243</v>
      </c>
      <c r="D508" s="32" t="s">
        <v>247</v>
      </c>
      <c r="E508" s="31" t="s">
        <v>246</v>
      </c>
      <c r="F508" s="30">
        <v>37135</v>
      </c>
      <c r="G508" s="29">
        <v>9251</v>
      </c>
    </row>
    <row r="509" spans="1:7" x14ac:dyDescent="0.25">
      <c r="A509" s="31" t="s">
        <v>249</v>
      </c>
      <c r="B509" s="31" t="s">
        <v>252</v>
      </c>
      <c r="C509" s="31" t="s">
        <v>243</v>
      </c>
      <c r="D509" s="32" t="s">
        <v>247</v>
      </c>
      <c r="E509" s="31" t="s">
        <v>241</v>
      </c>
      <c r="F509" s="30">
        <v>37165</v>
      </c>
      <c r="G509" s="29">
        <v>2749</v>
      </c>
    </row>
    <row r="510" spans="1:7" x14ac:dyDescent="0.25">
      <c r="A510" s="31" t="s">
        <v>257</v>
      </c>
      <c r="B510" s="31" t="s">
        <v>254</v>
      </c>
      <c r="C510" s="31" t="s">
        <v>248</v>
      </c>
      <c r="D510" s="32" t="s">
        <v>247</v>
      </c>
      <c r="E510" s="31" t="s">
        <v>246</v>
      </c>
      <c r="F510" s="30">
        <v>37196</v>
      </c>
      <c r="G510" s="29">
        <v>11684</v>
      </c>
    </row>
    <row r="511" spans="1:7" x14ac:dyDescent="0.25">
      <c r="A511" s="31" t="s">
        <v>253</v>
      </c>
      <c r="B511" s="31" t="s">
        <v>252</v>
      </c>
      <c r="C511" s="31" t="s">
        <v>248</v>
      </c>
      <c r="D511" s="32" t="s">
        <v>247</v>
      </c>
      <c r="E511" s="31" t="s">
        <v>246</v>
      </c>
      <c r="F511" s="30">
        <v>37226</v>
      </c>
      <c r="G511" s="29">
        <v>7604</v>
      </c>
    </row>
    <row r="512" spans="1:7" x14ac:dyDescent="0.25">
      <c r="A512" s="31" t="s">
        <v>245</v>
      </c>
      <c r="B512" s="31" t="s">
        <v>244</v>
      </c>
      <c r="C512" s="31" t="s">
        <v>248</v>
      </c>
      <c r="D512" s="32" t="s">
        <v>242</v>
      </c>
      <c r="E512" s="31" t="s">
        <v>241</v>
      </c>
      <c r="F512" s="30">
        <v>36892</v>
      </c>
      <c r="G512" s="29">
        <v>13000</v>
      </c>
    </row>
    <row r="513" spans="1:7" x14ac:dyDescent="0.25">
      <c r="A513" s="31" t="s">
        <v>253</v>
      </c>
      <c r="B513" s="31" t="s">
        <v>254</v>
      </c>
      <c r="C513" s="31" t="s">
        <v>243</v>
      </c>
      <c r="D513" s="32" t="s">
        <v>251</v>
      </c>
      <c r="E513" s="31" t="s">
        <v>241</v>
      </c>
      <c r="F513" s="30">
        <v>36923</v>
      </c>
      <c r="G513" s="29">
        <v>11801</v>
      </c>
    </row>
    <row r="514" spans="1:7" x14ac:dyDescent="0.25">
      <c r="A514" s="31" t="s">
        <v>256</v>
      </c>
      <c r="B514" s="31" t="s">
        <v>254</v>
      </c>
      <c r="C514" s="31" t="s">
        <v>248</v>
      </c>
      <c r="D514" s="32" t="s">
        <v>247</v>
      </c>
      <c r="E514" s="31" t="s">
        <v>241</v>
      </c>
      <c r="F514" s="30">
        <v>36951</v>
      </c>
      <c r="G514" s="29">
        <v>10329</v>
      </c>
    </row>
    <row r="515" spans="1:7" x14ac:dyDescent="0.25">
      <c r="A515" s="31" t="s">
        <v>253</v>
      </c>
      <c r="B515" s="31" t="s">
        <v>254</v>
      </c>
      <c r="C515" s="31" t="s">
        <v>243</v>
      </c>
      <c r="D515" s="32" t="s">
        <v>251</v>
      </c>
      <c r="E515" s="31" t="s">
        <v>241</v>
      </c>
      <c r="F515" s="30">
        <v>36982</v>
      </c>
      <c r="G515" s="29">
        <v>11935</v>
      </c>
    </row>
    <row r="516" spans="1:7" x14ac:dyDescent="0.25">
      <c r="A516" s="31" t="s">
        <v>249</v>
      </c>
      <c r="B516" s="31" t="s">
        <v>252</v>
      </c>
      <c r="C516" s="31" t="s">
        <v>243</v>
      </c>
      <c r="D516" s="32" t="s">
        <v>247</v>
      </c>
      <c r="E516" s="31" t="s">
        <v>241</v>
      </c>
      <c r="F516" s="30">
        <v>37012</v>
      </c>
      <c r="G516" s="29">
        <v>4635</v>
      </c>
    </row>
    <row r="517" spans="1:7" x14ac:dyDescent="0.25">
      <c r="A517" s="31" t="s">
        <v>245</v>
      </c>
      <c r="B517" s="31" t="s">
        <v>252</v>
      </c>
      <c r="C517" s="31" t="s">
        <v>243</v>
      </c>
      <c r="D517" s="32" t="s">
        <v>251</v>
      </c>
      <c r="E517" s="31" t="s">
        <v>241</v>
      </c>
      <c r="F517" s="30">
        <v>37043</v>
      </c>
      <c r="G517" s="29">
        <v>4000</v>
      </c>
    </row>
    <row r="518" spans="1:7" x14ac:dyDescent="0.25">
      <c r="A518" s="31" t="s">
        <v>256</v>
      </c>
      <c r="B518" s="31" t="s">
        <v>252</v>
      </c>
      <c r="C518" s="31" t="s">
        <v>243</v>
      </c>
      <c r="D518" s="32" t="s">
        <v>247</v>
      </c>
      <c r="E518" s="31" t="s">
        <v>246</v>
      </c>
      <c r="F518" s="30">
        <v>37073</v>
      </c>
      <c r="G518" s="29">
        <v>4000</v>
      </c>
    </row>
    <row r="519" spans="1:7" x14ac:dyDescent="0.25">
      <c r="A519" s="31" t="s">
        <v>257</v>
      </c>
      <c r="B519" s="31" t="s">
        <v>252</v>
      </c>
      <c r="C519" s="31" t="s">
        <v>243</v>
      </c>
      <c r="D519" s="32" t="s">
        <v>247</v>
      </c>
      <c r="E519" s="31" t="s">
        <v>241</v>
      </c>
      <c r="F519" s="30">
        <v>37104</v>
      </c>
      <c r="G519" s="29">
        <v>4000</v>
      </c>
    </row>
    <row r="520" spans="1:7" x14ac:dyDescent="0.25">
      <c r="A520" s="31" t="s">
        <v>255</v>
      </c>
      <c r="B520" s="31" t="s">
        <v>252</v>
      </c>
      <c r="C520" s="31" t="s">
        <v>248</v>
      </c>
      <c r="D520" s="32" t="s">
        <v>251</v>
      </c>
      <c r="E520" s="31" t="s">
        <v>241</v>
      </c>
      <c r="F520" s="30">
        <v>37135</v>
      </c>
      <c r="G520" s="29">
        <v>6379</v>
      </c>
    </row>
    <row r="521" spans="1:7" x14ac:dyDescent="0.25">
      <c r="A521" s="31" t="s">
        <v>249</v>
      </c>
      <c r="B521" s="31" t="s">
        <v>252</v>
      </c>
      <c r="C521" s="31" t="s">
        <v>243</v>
      </c>
      <c r="D521" s="32" t="s">
        <v>247</v>
      </c>
      <c r="E521" s="31" t="s">
        <v>246</v>
      </c>
      <c r="F521" s="30">
        <v>37165</v>
      </c>
      <c r="G521" s="29">
        <v>3951</v>
      </c>
    </row>
    <row r="522" spans="1:7" x14ac:dyDescent="0.25">
      <c r="A522" s="31" t="s">
        <v>253</v>
      </c>
      <c r="B522" s="31" t="s">
        <v>254</v>
      </c>
      <c r="C522" s="31" t="s">
        <v>248</v>
      </c>
      <c r="D522" s="32" t="s">
        <v>247</v>
      </c>
      <c r="E522" s="31" t="s">
        <v>241</v>
      </c>
      <c r="F522" s="30">
        <v>37196</v>
      </c>
      <c r="G522" s="29">
        <v>10101</v>
      </c>
    </row>
    <row r="523" spans="1:7" x14ac:dyDescent="0.25">
      <c r="A523" s="31" t="s">
        <v>245</v>
      </c>
      <c r="B523" s="31" t="s">
        <v>244</v>
      </c>
      <c r="C523" s="31" t="s">
        <v>243</v>
      </c>
      <c r="D523" s="32" t="s">
        <v>247</v>
      </c>
      <c r="E523" s="31" t="s">
        <v>241</v>
      </c>
      <c r="F523" s="30">
        <v>37226</v>
      </c>
      <c r="G523" s="29">
        <v>13000</v>
      </c>
    </row>
    <row r="524" spans="1:7" x14ac:dyDescent="0.25">
      <c r="A524" s="31" t="s">
        <v>249</v>
      </c>
      <c r="B524" s="31" t="s">
        <v>254</v>
      </c>
      <c r="C524" s="31" t="s">
        <v>248</v>
      </c>
      <c r="D524" s="32" t="s">
        <v>247</v>
      </c>
      <c r="E524" s="31" t="s">
        <v>241</v>
      </c>
      <c r="F524" s="30">
        <v>36892</v>
      </c>
      <c r="G524" s="29">
        <v>5680</v>
      </c>
    </row>
    <row r="525" spans="1:7" x14ac:dyDescent="0.25">
      <c r="A525" s="31" t="s">
        <v>249</v>
      </c>
      <c r="B525" s="31" t="s">
        <v>244</v>
      </c>
      <c r="C525" s="31" t="s">
        <v>243</v>
      </c>
      <c r="D525" s="32" t="s">
        <v>247</v>
      </c>
      <c r="E525" s="31" t="s">
        <v>241</v>
      </c>
      <c r="F525" s="30">
        <v>36923</v>
      </c>
      <c r="G525" s="29">
        <v>8469</v>
      </c>
    </row>
    <row r="526" spans="1:7" x14ac:dyDescent="0.25">
      <c r="A526" s="31" t="s">
        <v>253</v>
      </c>
      <c r="B526" s="31" t="s">
        <v>252</v>
      </c>
      <c r="C526" s="31" t="s">
        <v>243</v>
      </c>
      <c r="D526" s="32" t="s">
        <v>242</v>
      </c>
      <c r="E526" s="31" t="s">
        <v>246</v>
      </c>
      <c r="F526" s="30">
        <v>36951</v>
      </c>
      <c r="G526" s="29">
        <v>344</v>
      </c>
    </row>
    <row r="527" spans="1:7" x14ac:dyDescent="0.25">
      <c r="A527" s="31" t="s">
        <v>253</v>
      </c>
      <c r="B527" s="31" t="s">
        <v>252</v>
      </c>
      <c r="C527" s="31" t="s">
        <v>243</v>
      </c>
      <c r="D527" s="32" t="s">
        <v>247</v>
      </c>
      <c r="E527" s="31" t="s">
        <v>241</v>
      </c>
      <c r="F527" s="30">
        <v>36982</v>
      </c>
      <c r="G527" s="29">
        <v>3000</v>
      </c>
    </row>
    <row r="528" spans="1:7" x14ac:dyDescent="0.25">
      <c r="A528" s="31" t="s">
        <v>255</v>
      </c>
      <c r="B528" s="31" t="s">
        <v>254</v>
      </c>
      <c r="C528" s="31" t="s">
        <v>243</v>
      </c>
      <c r="D528" s="32" t="s">
        <v>251</v>
      </c>
      <c r="E528" s="31" t="s">
        <v>241</v>
      </c>
      <c r="F528" s="30">
        <v>37012</v>
      </c>
      <c r="G528" s="29">
        <v>4000</v>
      </c>
    </row>
    <row r="529" spans="1:7" x14ac:dyDescent="0.25">
      <c r="A529" s="31" t="s">
        <v>249</v>
      </c>
      <c r="B529" s="31" t="s">
        <v>244</v>
      </c>
      <c r="C529" s="31" t="s">
        <v>243</v>
      </c>
      <c r="D529" s="32" t="s">
        <v>247</v>
      </c>
      <c r="E529" s="31" t="s">
        <v>241</v>
      </c>
      <c r="F529" s="30">
        <v>37043</v>
      </c>
      <c r="G529" s="29">
        <v>13519</v>
      </c>
    </row>
    <row r="530" spans="1:7" x14ac:dyDescent="0.25">
      <c r="A530" s="31" t="s">
        <v>253</v>
      </c>
      <c r="B530" s="31" t="s">
        <v>250</v>
      </c>
      <c r="C530" s="31" t="s">
        <v>243</v>
      </c>
      <c r="D530" s="32" t="s">
        <v>247</v>
      </c>
      <c r="E530" s="31" t="s">
        <v>241</v>
      </c>
      <c r="F530" s="30">
        <v>37073</v>
      </c>
      <c r="G530" s="29">
        <v>9000</v>
      </c>
    </row>
    <row r="531" spans="1:7" x14ac:dyDescent="0.25">
      <c r="A531" s="31" t="s">
        <v>253</v>
      </c>
      <c r="B531" s="31" t="s">
        <v>254</v>
      </c>
      <c r="C531" s="31" t="s">
        <v>243</v>
      </c>
      <c r="D531" s="32" t="s">
        <v>251</v>
      </c>
      <c r="E531" s="31" t="s">
        <v>241</v>
      </c>
      <c r="F531" s="30">
        <v>37104</v>
      </c>
      <c r="G531" s="29">
        <v>2878</v>
      </c>
    </row>
    <row r="532" spans="1:7" x14ac:dyDescent="0.25">
      <c r="A532" s="31" t="s">
        <v>245</v>
      </c>
      <c r="B532" s="31" t="s">
        <v>252</v>
      </c>
      <c r="C532" s="31" t="s">
        <v>248</v>
      </c>
      <c r="D532" s="32" t="s">
        <v>251</v>
      </c>
      <c r="E532" s="31" t="s">
        <v>246</v>
      </c>
      <c r="F532" s="30">
        <v>37135</v>
      </c>
      <c r="G532" s="29">
        <v>6561</v>
      </c>
    </row>
    <row r="533" spans="1:7" x14ac:dyDescent="0.25">
      <c r="A533" s="31" t="s">
        <v>249</v>
      </c>
      <c r="B533" s="31" t="s">
        <v>252</v>
      </c>
      <c r="C533" s="31" t="s">
        <v>243</v>
      </c>
      <c r="D533" s="32" t="s">
        <v>242</v>
      </c>
      <c r="E533" s="31" t="s">
        <v>241</v>
      </c>
      <c r="F533" s="30">
        <v>37165</v>
      </c>
      <c r="G533" s="29">
        <v>3075</v>
      </c>
    </row>
    <row r="534" spans="1:7" x14ac:dyDescent="0.25">
      <c r="A534" s="31" t="s">
        <v>256</v>
      </c>
      <c r="B534" s="31" t="s">
        <v>252</v>
      </c>
      <c r="C534" s="31" t="s">
        <v>248</v>
      </c>
      <c r="D534" s="32" t="s">
        <v>242</v>
      </c>
      <c r="E534" s="31" t="s">
        <v>241</v>
      </c>
      <c r="F534" s="30">
        <v>37196</v>
      </c>
      <c r="G534" s="29">
        <v>12700</v>
      </c>
    </row>
    <row r="535" spans="1:7" x14ac:dyDescent="0.25">
      <c r="A535" s="31" t="s">
        <v>256</v>
      </c>
      <c r="B535" s="31" t="s">
        <v>252</v>
      </c>
      <c r="C535" s="31" t="s">
        <v>243</v>
      </c>
      <c r="D535" s="32" t="s">
        <v>247</v>
      </c>
      <c r="E535" s="31" t="s">
        <v>241</v>
      </c>
      <c r="F535" s="30">
        <v>37226</v>
      </c>
      <c r="G535" s="29">
        <v>5904</v>
      </c>
    </row>
    <row r="536" spans="1:7" x14ac:dyDescent="0.25">
      <c r="A536" s="31" t="s">
        <v>253</v>
      </c>
      <c r="B536" s="31" t="s">
        <v>244</v>
      </c>
      <c r="C536" s="31" t="s">
        <v>248</v>
      </c>
      <c r="D536" s="32" t="s">
        <v>251</v>
      </c>
      <c r="E536" s="31" t="s">
        <v>241</v>
      </c>
      <c r="F536" s="30">
        <v>36892</v>
      </c>
      <c r="G536" s="29">
        <v>12455</v>
      </c>
    </row>
    <row r="537" spans="1:7" x14ac:dyDescent="0.25">
      <c r="A537" s="31" t="s">
        <v>255</v>
      </c>
      <c r="B537" s="31" t="s">
        <v>244</v>
      </c>
      <c r="C537" s="31" t="s">
        <v>248</v>
      </c>
      <c r="D537" s="32" t="s">
        <v>242</v>
      </c>
      <c r="E537" s="31" t="s">
        <v>241</v>
      </c>
      <c r="F537" s="30">
        <v>36923</v>
      </c>
      <c r="G537" s="29">
        <v>13000</v>
      </c>
    </row>
    <row r="538" spans="1:7" x14ac:dyDescent="0.25">
      <c r="A538" s="31" t="s">
        <v>255</v>
      </c>
      <c r="B538" s="31" t="s">
        <v>254</v>
      </c>
      <c r="C538" s="31" t="s">
        <v>243</v>
      </c>
      <c r="D538" s="32" t="s">
        <v>247</v>
      </c>
      <c r="E538" s="31" t="s">
        <v>241</v>
      </c>
      <c r="F538" s="30">
        <v>36951</v>
      </c>
      <c r="G538" s="29">
        <v>600</v>
      </c>
    </row>
    <row r="539" spans="1:7" x14ac:dyDescent="0.25">
      <c r="A539" s="31" t="s">
        <v>255</v>
      </c>
      <c r="B539" s="31" t="s">
        <v>244</v>
      </c>
      <c r="C539" s="31" t="s">
        <v>248</v>
      </c>
      <c r="D539" s="32" t="s">
        <v>251</v>
      </c>
      <c r="E539" s="31" t="s">
        <v>241</v>
      </c>
      <c r="F539" s="30">
        <v>36982</v>
      </c>
      <c r="G539" s="29">
        <v>13155</v>
      </c>
    </row>
    <row r="540" spans="1:7" x14ac:dyDescent="0.25">
      <c r="A540" s="31" t="s">
        <v>253</v>
      </c>
      <c r="B540" s="31" t="s">
        <v>252</v>
      </c>
      <c r="C540" s="31" t="s">
        <v>243</v>
      </c>
      <c r="D540" s="32" t="s">
        <v>251</v>
      </c>
      <c r="E540" s="31" t="s">
        <v>246</v>
      </c>
      <c r="F540" s="30">
        <v>37012</v>
      </c>
      <c r="G540" s="29">
        <v>3728</v>
      </c>
    </row>
    <row r="541" spans="1:7" x14ac:dyDescent="0.25">
      <c r="A541" s="31" t="s">
        <v>256</v>
      </c>
      <c r="B541" s="31" t="s">
        <v>252</v>
      </c>
      <c r="C541" s="31" t="s">
        <v>248</v>
      </c>
      <c r="D541" s="32" t="s">
        <v>242</v>
      </c>
      <c r="E541" s="31" t="s">
        <v>241</v>
      </c>
      <c r="F541" s="30">
        <v>37043</v>
      </c>
      <c r="G541" s="29">
        <v>2000</v>
      </c>
    </row>
    <row r="542" spans="1:7" x14ac:dyDescent="0.25">
      <c r="A542" s="31" t="s">
        <v>256</v>
      </c>
      <c r="B542" s="31" t="s">
        <v>244</v>
      </c>
      <c r="C542" s="31" t="s">
        <v>243</v>
      </c>
      <c r="D542" s="32" t="s">
        <v>247</v>
      </c>
      <c r="E542" s="31" t="s">
        <v>246</v>
      </c>
      <c r="F542" s="30">
        <v>37073</v>
      </c>
      <c r="G542" s="29">
        <v>13550</v>
      </c>
    </row>
    <row r="543" spans="1:7" x14ac:dyDescent="0.25">
      <c r="A543" s="31" t="s">
        <v>253</v>
      </c>
      <c r="B543" s="31" t="s">
        <v>254</v>
      </c>
      <c r="C543" s="31" t="s">
        <v>248</v>
      </c>
      <c r="D543" s="32" t="s">
        <v>251</v>
      </c>
      <c r="E543" s="31" t="s">
        <v>246</v>
      </c>
      <c r="F543" s="30">
        <v>37104</v>
      </c>
      <c r="G543" s="29">
        <v>7854</v>
      </c>
    </row>
    <row r="544" spans="1:7" x14ac:dyDescent="0.25">
      <c r="A544" s="31" t="s">
        <v>253</v>
      </c>
      <c r="B544" s="31" t="s">
        <v>254</v>
      </c>
      <c r="C544" s="31" t="s">
        <v>248</v>
      </c>
      <c r="D544" s="32" t="s">
        <v>247</v>
      </c>
      <c r="E544" s="31" t="s">
        <v>246</v>
      </c>
      <c r="F544" s="30">
        <v>37135</v>
      </c>
      <c r="G544" s="29">
        <v>5393</v>
      </c>
    </row>
    <row r="545" spans="1:7" x14ac:dyDescent="0.25">
      <c r="A545" s="31" t="s">
        <v>253</v>
      </c>
      <c r="B545" s="31" t="s">
        <v>244</v>
      </c>
      <c r="C545" s="31" t="s">
        <v>248</v>
      </c>
      <c r="D545" s="32" t="s">
        <v>242</v>
      </c>
      <c r="E545" s="31" t="s">
        <v>241</v>
      </c>
      <c r="F545" s="30">
        <v>37165</v>
      </c>
      <c r="G545" s="29">
        <v>8469</v>
      </c>
    </row>
    <row r="546" spans="1:7" x14ac:dyDescent="0.25">
      <c r="A546" s="31" t="s">
        <v>249</v>
      </c>
      <c r="B546" s="31" t="s">
        <v>254</v>
      </c>
      <c r="C546" s="31" t="s">
        <v>243</v>
      </c>
      <c r="D546" s="32" t="s">
        <v>247</v>
      </c>
      <c r="E546" s="31" t="s">
        <v>241</v>
      </c>
      <c r="F546" s="30">
        <v>37196</v>
      </c>
      <c r="G546" s="29">
        <v>200</v>
      </c>
    </row>
    <row r="547" spans="1:7" x14ac:dyDescent="0.25">
      <c r="A547" s="31" t="s">
        <v>256</v>
      </c>
      <c r="B547" s="31" t="s">
        <v>252</v>
      </c>
      <c r="C547" s="31" t="s">
        <v>248</v>
      </c>
      <c r="D547" s="32" t="s">
        <v>247</v>
      </c>
      <c r="E547" s="31" t="s">
        <v>246</v>
      </c>
      <c r="F547" s="30">
        <v>37226</v>
      </c>
      <c r="G547" s="29">
        <v>12789</v>
      </c>
    </row>
    <row r="548" spans="1:7" x14ac:dyDescent="0.25">
      <c r="A548" s="31" t="s">
        <v>256</v>
      </c>
      <c r="B548" s="31" t="s">
        <v>252</v>
      </c>
      <c r="C548" s="31" t="s">
        <v>243</v>
      </c>
      <c r="D548" s="32" t="s">
        <v>242</v>
      </c>
      <c r="E548" s="31" t="s">
        <v>241</v>
      </c>
      <c r="F548" s="30">
        <v>36892</v>
      </c>
      <c r="G548" s="29">
        <v>133</v>
      </c>
    </row>
    <row r="549" spans="1:7" x14ac:dyDescent="0.25">
      <c r="A549" s="31" t="s">
        <v>256</v>
      </c>
      <c r="B549" s="31" t="s">
        <v>254</v>
      </c>
      <c r="C549" s="31" t="s">
        <v>243</v>
      </c>
      <c r="D549" s="32" t="s">
        <v>247</v>
      </c>
      <c r="E549" s="31" t="s">
        <v>241</v>
      </c>
      <c r="F549" s="30">
        <v>36923</v>
      </c>
      <c r="G549" s="29">
        <v>30000</v>
      </c>
    </row>
    <row r="550" spans="1:7" x14ac:dyDescent="0.25">
      <c r="A550" s="31" t="s">
        <v>255</v>
      </c>
      <c r="B550" s="31" t="s">
        <v>254</v>
      </c>
      <c r="C550" s="31" t="s">
        <v>248</v>
      </c>
      <c r="D550" s="32" t="s">
        <v>242</v>
      </c>
      <c r="E550" s="31" t="s">
        <v>241</v>
      </c>
      <c r="F550" s="30">
        <v>36951</v>
      </c>
      <c r="G550" s="29">
        <v>11169</v>
      </c>
    </row>
    <row r="551" spans="1:7" x14ac:dyDescent="0.25">
      <c r="A551" s="31" t="s">
        <v>255</v>
      </c>
      <c r="B551" s="31" t="s">
        <v>244</v>
      </c>
      <c r="C551" s="31" t="s">
        <v>248</v>
      </c>
      <c r="D551" s="32" t="s">
        <v>251</v>
      </c>
      <c r="E551" s="31" t="s">
        <v>241</v>
      </c>
      <c r="F551" s="30">
        <v>36982</v>
      </c>
      <c r="G551" s="29">
        <v>6314</v>
      </c>
    </row>
    <row r="552" spans="1:7" x14ac:dyDescent="0.25">
      <c r="A552" s="31" t="s">
        <v>255</v>
      </c>
      <c r="B552" s="31" t="s">
        <v>252</v>
      </c>
      <c r="C552" s="31" t="s">
        <v>248</v>
      </c>
      <c r="D552" s="32" t="s">
        <v>247</v>
      </c>
      <c r="E552" s="31" t="s">
        <v>246</v>
      </c>
      <c r="F552" s="30">
        <v>37012</v>
      </c>
      <c r="G552" s="29">
        <v>500</v>
      </c>
    </row>
    <row r="553" spans="1:7" x14ac:dyDescent="0.25">
      <c r="A553" s="31" t="s">
        <v>256</v>
      </c>
      <c r="B553" s="31" t="s">
        <v>244</v>
      </c>
      <c r="C553" s="31" t="s">
        <v>243</v>
      </c>
      <c r="D553" s="32" t="s">
        <v>242</v>
      </c>
      <c r="E553" s="31" t="s">
        <v>246</v>
      </c>
      <c r="F553" s="30">
        <v>37043</v>
      </c>
      <c r="G553" s="29">
        <v>14698</v>
      </c>
    </row>
    <row r="554" spans="1:7" x14ac:dyDescent="0.25">
      <c r="A554" s="31" t="s">
        <v>256</v>
      </c>
      <c r="B554" s="31" t="s">
        <v>244</v>
      </c>
      <c r="C554" s="31" t="s">
        <v>243</v>
      </c>
      <c r="D554" s="32" t="s">
        <v>247</v>
      </c>
      <c r="E554" s="31" t="s">
        <v>246</v>
      </c>
      <c r="F554" s="30">
        <v>37073</v>
      </c>
      <c r="G554" s="29">
        <v>11201</v>
      </c>
    </row>
    <row r="555" spans="1:7" x14ac:dyDescent="0.25">
      <c r="A555" s="31" t="s">
        <v>253</v>
      </c>
      <c r="B555" s="31" t="s">
        <v>254</v>
      </c>
      <c r="C555" s="31" t="s">
        <v>248</v>
      </c>
      <c r="D555" s="32" t="s">
        <v>251</v>
      </c>
      <c r="E555" s="31" t="s">
        <v>241</v>
      </c>
      <c r="F555" s="30">
        <v>37104</v>
      </c>
      <c r="G555" s="29">
        <v>8042</v>
      </c>
    </row>
    <row r="556" spans="1:7" x14ac:dyDescent="0.25">
      <c r="A556" s="31" t="s">
        <v>253</v>
      </c>
      <c r="B556" s="31" t="s">
        <v>254</v>
      </c>
      <c r="C556" s="31" t="s">
        <v>243</v>
      </c>
      <c r="D556" s="32" t="s">
        <v>242</v>
      </c>
      <c r="E556" s="31" t="s">
        <v>241</v>
      </c>
      <c r="F556" s="30">
        <v>37135</v>
      </c>
      <c r="G556" s="29">
        <v>13973</v>
      </c>
    </row>
    <row r="557" spans="1:7" x14ac:dyDescent="0.25">
      <c r="A557" s="31" t="s">
        <v>253</v>
      </c>
      <c r="B557" s="31" t="s">
        <v>254</v>
      </c>
      <c r="C557" s="31" t="s">
        <v>243</v>
      </c>
      <c r="D557" s="32" t="s">
        <v>247</v>
      </c>
      <c r="E557" s="31" t="s">
        <v>246</v>
      </c>
      <c r="F557" s="30">
        <v>37165</v>
      </c>
      <c r="G557" s="29">
        <v>7192</v>
      </c>
    </row>
    <row r="558" spans="1:7" x14ac:dyDescent="0.25">
      <c r="A558" s="31" t="s">
        <v>249</v>
      </c>
      <c r="B558" s="31" t="s">
        <v>244</v>
      </c>
      <c r="C558" s="31" t="s">
        <v>243</v>
      </c>
      <c r="D558" s="32" t="s">
        <v>247</v>
      </c>
      <c r="E558" s="31" t="s">
        <v>241</v>
      </c>
      <c r="F558" s="30">
        <v>37196</v>
      </c>
      <c r="G558" s="29">
        <v>15208</v>
      </c>
    </row>
    <row r="559" spans="1:7" x14ac:dyDescent="0.25">
      <c r="A559" s="31" t="s">
        <v>249</v>
      </c>
      <c r="B559" s="31" t="s">
        <v>252</v>
      </c>
      <c r="C559" s="31" t="s">
        <v>243</v>
      </c>
      <c r="D559" s="32" t="s">
        <v>247</v>
      </c>
      <c r="E559" s="31" t="s">
        <v>246</v>
      </c>
      <c r="F559" s="30">
        <v>37226</v>
      </c>
      <c r="G559" s="29">
        <v>2749</v>
      </c>
    </row>
    <row r="560" spans="1:7" x14ac:dyDescent="0.25">
      <c r="A560" s="31" t="s">
        <v>249</v>
      </c>
      <c r="B560" s="31" t="s">
        <v>252</v>
      </c>
      <c r="C560" s="31" t="s">
        <v>248</v>
      </c>
      <c r="D560" s="32" t="s">
        <v>247</v>
      </c>
      <c r="E560" s="31" t="s">
        <v>241</v>
      </c>
      <c r="F560" s="30">
        <v>36892</v>
      </c>
      <c r="G560" s="29">
        <v>9641</v>
      </c>
    </row>
    <row r="561" spans="1:7" x14ac:dyDescent="0.25">
      <c r="A561" s="31" t="s">
        <v>249</v>
      </c>
      <c r="B561" s="31" t="s">
        <v>244</v>
      </c>
      <c r="C561" s="31" t="s">
        <v>243</v>
      </c>
      <c r="D561" s="32" t="s">
        <v>251</v>
      </c>
      <c r="E561" s="31" t="s">
        <v>241</v>
      </c>
      <c r="F561" s="30">
        <v>36923</v>
      </c>
      <c r="G561" s="29">
        <v>75000</v>
      </c>
    </row>
    <row r="562" spans="1:7" x14ac:dyDescent="0.25">
      <c r="A562" s="31" t="s">
        <v>255</v>
      </c>
      <c r="B562" s="31" t="s">
        <v>244</v>
      </c>
      <c r="C562" s="31" t="s">
        <v>248</v>
      </c>
      <c r="D562" s="32" t="s">
        <v>247</v>
      </c>
      <c r="E562" s="31" t="s">
        <v>241</v>
      </c>
      <c r="F562" s="30">
        <v>36951</v>
      </c>
      <c r="G562" s="29">
        <v>5943</v>
      </c>
    </row>
    <row r="563" spans="1:7" x14ac:dyDescent="0.25">
      <c r="A563" s="31" t="s">
        <v>255</v>
      </c>
      <c r="B563" s="31" t="s">
        <v>244</v>
      </c>
      <c r="C563" s="31" t="s">
        <v>243</v>
      </c>
      <c r="D563" s="32" t="s">
        <v>251</v>
      </c>
      <c r="E563" s="31" t="s">
        <v>246</v>
      </c>
      <c r="F563" s="30">
        <v>36982</v>
      </c>
      <c r="G563" s="29">
        <v>11898</v>
      </c>
    </row>
    <row r="564" spans="1:7" x14ac:dyDescent="0.25">
      <c r="A564" s="31" t="s">
        <v>255</v>
      </c>
      <c r="B564" s="31" t="s">
        <v>244</v>
      </c>
      <c r="C564" s="31" t="s">
        <v>243</v>
      </c>
      <c r="D564" s="32" t="s">
        <v>251</v>
      </c>
      <c r="E564" s="31" t="s">
        <v>246</v>
      </c>
      <c r="F564" s="30">
        <v>37012</v>
      </c>
      <c r="G564" s="29">
        <v>9001</v>
      </c>
    </row>
    <row r="565" spans="1:7" x14ac:dyDescent="0.25">
      <c r="A565" s="31" t="s">
        <v>255</v>
      </c>
      <c r="B565" s="31" t="s">
        <v>250</v>
      </c>
      <c r="C565" s="31" t="s">
        <v>248</v>
      </c>
      <c r="D565" s="32" t="s">
        <v>251</v>
      </c>
      <c r="E565" s="31" t="s">
        <v>246</v>
      </c>
      <c r="F565" s="30">
        <v>37043</v>
      </c>
      <c r="G565" s="29">
        <v>2000</v>
      </c>
    </row>
    <row r="566" spans="1:7" x14ac:dyDescent="0.25">
      <c r="A566" s="31" t="s">
        <v>253</v>
      </c>
      <c r="B566" s="31" t="s">
        <v>252</v>
      </c>
      <c r="C566" s="31" t="s">
        <v>243</v>
      </c>
      <c r="D566" s="32" t="s">
        <v>242</v>
      </c>
      <c r="E566" s="31" t="s">
        <v>241</v>
      </c>
      <c r="F566" s="30">
        <v>37073</v>
      </c>
      <c r="G566" s="29">
        <v>3807</v>
      </c>
    </row>
    <row r="567" spans="1:7" x14ac:dyDescent="0.25">
      <c r="A567" s="31" t="s">
        <v>253</v>
      </c>
      <c r="B567" s="31" t="s">
        <v>244</v>
      </c>
      <c r="C567" s="31" t="s">
        <v>248</v>
      </c>
      <c r="D567" s="32" t="s">
        <v>247</v>
      </c>
      <c r="E567" s="31" t="s">
        <v>246</v>
      </c>
      <c r="F567" s="30">
        <v>37104</v>
      </c>
      <c r="G567" s="29">
        <v>4191</v>
      </c>
    </row>
    <row r="568" spans="1:7" x14ac:dyDescent="0.25">
      <c r="A568" s="31" t="s">
        <v>253</v>
      </c>
      <c r="B568" s="31" t="s">
        <v>252</v>
      </c>
      <c r="C568" s="31" t="s">
        <v>243</v>
      </c>
      <c r="D568" s="32" t="s">
        <v>247</v>
      </c>
      <c r="E568" s="31" t="s">
        <v>246</v>
      </c>
      <c r="F568" s="30">
        <v>37135</v>
      </c>
      <c r="G568" s="29">
        <v>7342</v>
      </c>
    </row>
    <row r="569" spans="1:7" x14ac:dyDescent="0.25">
      <c r="A569" s="31" t="s">
        <v>253</v>
      </c>
      <c r="B569" s="31" t="s">
        <v>254</v>
      </c>
      <c r="C569" s="31" t="s">
        <v>243</v>
      </c>
      <c r="D569" s="32" t="s">
        <v>242</v>
      </c>
      <c r="E569" s="31" t="s">
        <v>241</v>
      </c>
      <c r="F569" s="30">
        <v>37165</v>
      </c>
      <c r="G569" s="29">
        <v>4985</v>
      </c>
    </row>
    <row r="570" spans="1:7" x14ac:dyDescent="0.25">
      <c r="A570" s="31" t="s">
        <v>255</v>
      </c>
      <c r="B570" s="31" t="s">
        <v>244</v>
      </c>
      <c r="C570" s="31" t="s">
        <v>248</v>
      </c>
      <c r="D570" s="32" t="s">
        <v>242</v>
      </c>
      <c r="E570" s="31" t="s">
        <v>246</v>
      </c>
      <c r="F570" s="30">
        <v>37196</v>
      </c>
      <c r="G570" s="29">
        <v>12276</v>
      </c>
    </row>
    <row r="571" spans="1:7" x14ac:dyDescent="0.25">
      <c r="A571" s="31" t="s">
        <v>255</v>
      </c>
      <c r="B571" s="31" t="s">
        <v>254</v>
      </c>
      <c r="C571" s="31" t="s">
        <v>243</v>
      </c>
      <c r="D571" s="32" t="s">
        <v>247</v>
      </c>
      <c r="E571" s="31" t="s">
        <v>241</v>
      </c>
      <c r="F571" s="30">
        <v>37226</v>
      </c>
      <c r="G571" s="29">
        <v>7167</v>
      </c>
    </row>
    <row r="572" spans="1:7" x14ac:dyDescent="0.25">
      <c r="A572" s="31" t="s">
        <v>253</v>
      </c>
      <c r="B572" s="31" t="s">
        <v>252</v>
      </c>
      <c r="C572" s="31" t="s">
        <v>243</v>
      </c>
      <c r="D572" s="32" t="s">
        <v>247</v>
      </c>
      <c r="E572" s="31" t="s">
        <v>246</v>
      </c>
      <c r="F572" s="30">
        <v>36892</v>
      </c>
      <c r="G572" s="29">
        <v>12817</v>
      </c>
    </row>
    <row r="573" spans="1:7" x14ac:dyDescent="0.25">
      <c r="A573" s="31" t="s">
        <v>249</v>
      </c>
      <c r="B573" s="31" t="s">
        <v>252</v>
      </c>
      <c r="C573" s="31" t="s">
        <v>248</v>
      </c>
      <c r="D573" s="32" t="s">
        <v>251</v>
      </c>
      <c r="E573" s="31" t="s">
        <v>246</v>
      </c>
      <c r="F573" s="30">
        <v>36923</v>
      </c>
      <c r="G573" s="29">
        <v>5517</v>
      </c>
    </row>
    <row r="574" spans="1:7" x14ac:dyDescent="0.25">
      <c r="A574" s="31" t="s">
        <v>249</v>
      </c>
      <c r="B574" s="31" t="s">
        <v>244</v>
      </c>
      <c r="C574" s="31" t="s">
        <v>248</v>
      </c>
      <c r="D574" s="32" t="s">
        <v>251</v>
      </c>
      <c r="E574" s="31" t="s">
        <v>241</v>
      </c>
      <c r="F574" s="30">
        <v>36951</v>
      </c>
      <c r="G574" s="29">
        <v>10306</v>
      </c>
    </row>
    <row r="575" spans="1:7" x14ac:dyDescent="0.25">
      <c r="A575" s="31" t="s">
        <v>253</v>
      </c>
      <c r="B575" s="31" t="s">
        <v>252</v>
      </c>
      <c r="C575" s="31" t="s">
        <v>248</v>
      </c>
      <c r="D575" s="32" t="s">
        <v>247</v>
      </c>
      <c r="E575" s="31" t="s">
        <v>241</v>
      </c>
      <c r="F575" s="30">
        <v>36982</v>
      </c>
      <c r="G575" s="29">
        <v>14433</v>
      </c>
    </row>
    <row r="576" spans="1:7" x14ac:dyDescent="0.25">
      <c r="A576" s="31" t="s">
        <v>249</v>
      </c>
      <c r="B576" s="31" t="s">
        <v>252</v>
      </c>
      <c r="C576" s="31" t="s">
        <v>248</v>
      </c>
      <c r="D576" s="32" t="s">
        <v>247</v>
      </c>
      <c r="E576" s="31" t="s">
        <v>246</v>
      </c>
      <c r="F576" s="30">
        <v>37012</v>
      </c>
      <c r="G576" s="29">
        <v>4562</v>
      </c>
    </row>
    <row r="577" spans="1:7" x14ac:dyDescent="0.25">
      <c r="A577" s="31" t="s">
        <v>249</v>
      </c>
      <c r="B577" s="31" t="s">
        <v>244</v>
      </c>
      <c r="C577" s="31" t="s">
        <v>243</v>
      </c>
      <c r="D577" s="32" t="s">
        <v>247</v>
      </c>
      <c r="E577" s="31" t="s">
        <v>241</v>
      </c>
      <c r="F577" s="30">
        <v>37043</v>
      </c>
      <c r="G577" s="29">
        <v>11541</v>
      </c>
    </row>
    <row r="578" spans="1:7" x14ac:dyDescent="0.25">
      <c r="A578" s="31" t="s">
        <v>245</v>
      </c>
      <c r="B578" s="31" t="s">
        <v>244</v>
      </c>
      <c r="C578" s="31" t="s">
        <v>248</v>
      </c>
      <c r="D578" s="32" t="s">
        <v>247</v>
      </c>
      <c r="E578" s="31" t="s">
        <v>246</v>
      </c>
      <c r="F578" s="30">
        <v>37073</v>
      </c>
      <c r="G578" s="29">
        <v>5586</v>
      </c>
    </row>
    <row r="579" spans="1:7" x14ac:dyDescent="0.25">
      <c r="A579" s="31" t="s">
        <v>249</v>
      </c>
      <c r="B579" s="31" t="s">
        <v>244</v>
      </c>
      <c r="C579" s="31" t="s">
        <v>248</v>
      </c>
      <c r="D579" s="32" t="s">
        <v>242</v>
      </c>
      <c r="E579" s="31" t="s">
        <v>246</v>
      </c>
      <c r="F579" s="30">
        <v>37104</v>
      </c>
      <c r="G579" s="29">
        <v>7668</v>
      </c>
    </row>
    <row r="580" spans="1:7" x14ac:dyDescent="0.25">
      <c r="A580" s="31" t="s">
        <v>257</v>
      </c>
      <c r="B580" s="31" t="s">
        <v>252</v>
      </c>
      <c r="C580" s="31" t="s">
        <v>243</v>
      </c>
      <c r="D580" s="32" t="s">
        <v>247</v>
      </c>
      <c r="E580" s="31" t="s">
        <v>241</v>
      </c>
      <c r="F580" s="30">
        <v>37135</v>
      </c>
      <c r="G580" s="29">
        <v>4010</v>
      </c>
    </row>
    <row r="581" spans="1:7" x14ac:dyDescent="0.25">
      <c r="A581" s="31" t="s">
        <v>253</v>
      </c>
      <c r="B581" s="31" t="s">
        <v>252</v>
      </c>
      <c r="C581" s="31" t="s">
        <v>243</v>
      </c>
      <c r="D581" s="32" t="s">
        <v>247</v>
      </c>
      <c r="E581" s="31" t="s">
        <v>246</v>
      </c>
      <c r="F581" s="30">
        <v>37165</v>
      </c>
      <c r="G581" s="29">
        <v>10332</v>
      </c>
    </row>
    <row r="582" spans="1:7" x14ac:dyDescent="0.25">
      <c r="A582" s="31" t="s">
        <v>245</v>
      </c>
      <c r="B582" s="31" t="s">
        <v>252</v>
      </c>
      <c r="C582" s="31" t="s">
        <v>248</v>
      </c>
      <c r="D582" s="32" t="s">
        <v>247</v>
      </c>
      <c r="E582" s="31" t="s">
        <v>241</v>
      </c>
      <c r="F582" s="30">
        <v>37196</v>
      </c>
      <c r="G582" s="29">
        <v>14693</v>
      </c>
    </row>
    <row r="583" spans="1:7" x14ac:dyDescent="0.25">
      <c r="A583" s="31" t="s">
        <v>253</v>
      </c>
      <c r="B583" s="31" t="s">
        <v>244</v>
      </c>
      <c r="C583" s="31" t="s">
        <v>248</v>
      </c>
      <c r="D583" s="32" t="s">
        <v>247</v>
      </c>
      <c r="E583" s="31" t="s">
        <v>246</v>
      </c>
      <c r="F583" s="30">
        <v>37226</v>
      </c>
      <c r="G583" s="29">
        <v>13091</v>
      </c>
    </row>
    <row r="584" spans="1:7" x14ac:dyDescent="0.25">
      <c r="A584" s="31" t="s">
        <v>256</v>
      </c>
      <c r="B584" s="31" t="s">
        <v>252</v>
      </c>
      <c r="C584" s="31" t="s">
        <v>248</v>
      </c>
      <c r="D584" s="32" t="s">
        <v>247</v>
      </c>
      <c r="E584" s="31" t="s">
        <v>246</v>
      </c>
      <c r="F584" s="30">
        <v>36892</v>
      </c>
      <c r="G584" s="29">
        <v>14757</v>
      </c>
    </row>
    <row r="585" spans="1:7" x14ac:dyDescent="0.25">
      <c r="A585" s="31" t="s">
        <v>253</v>
      </c>
      <c r="B585" s="31" t="s">
        <v>254</v>
      </c>
      <c r="C585" s="31" t="s">
        <v>243</v>
      </c>
      <c r="D585" s="32" t="s">
        <v>251</v>
      </c>
      <c r="E585" s="31" t="s">
        <v>246</v>
      </c>
      <c r="F585" s="30">
        <v>36923</v>
      </c>
      <c r="G585" s="29">
        <v>8436</v>
      </c>
    </row>
    <row r="586" spans="1:7" x14ac:dyDescent="0.25">
      <c r="A586" s="31" t="s">
        <v>249</v>
      </c>
      <c r="B586" s="31" t="s">
        <v>254</v>
      </c>
      <c r="C586" s="31" t="s">
        <v>243</v>
      </c>
      <c r="D586" s="32" t="s">
        <v>251</v>
      </c>
      <c r="E586" s="31" t="s">
        <v>241</v>
      </c>
      <c r="F586" s="30">
        <v>36951</v>
      </c>
      <c r="G586" s="29">
        <v>14849</v>
      </c>
    </row>
    <row r="587" spans="1:7" x14ac:dyDescent="0.25">
      <c r="A587" s="31" t="s">
        <v>245</v>
      </c>
      <c r="B587" s="31" t="s">
        <v>254</v>
      </c>
      <c r="C587" s="31" t="s">
        <v>243</v>
      </c>
      <c r="D587" s="32" t="s">
        <v>247</v>
      </c>
      <c r="E587" s="31" t="s">
        <v>241</v>
      </c>
      <c r="F587" s="30">
        <v>36982</v>
      </c>
      <c r="G587" s="29">
        <v>11365</v>
      </c>
    </row>
    <row r="588" spans="1:7" x14ac:dyDescent="0.25">
      <c r="A588" s="31" t="s">
        <v>256</v>
      </c>
      <c r="B588" s="31" t="s">
        <v>254</v>
      </c>
      <c r="C588" s="31" t="s">
        <v>248</v>
      </c>
      <c r="D588" s="32" t="s">
        <v>247</v>
      </c>
      <c r="E588" s="31" t="s">
        <v>241</v>
      </c>
      <c r="F588" s="30">
        <v>37012</v>
      </c>
      <c r="G588" s="29">
        <v>7358</v>
      </c>
    </row>
    <row r="589" spans="1:7" x14ac:dyDescent="0.25">
      <c r="A589" s="31" t="s">
        <v>257</v>
      </c>
      <c r="B589" s="31" t="s">
        <v>252</v>
      </c>
      <c r="C589" s="31" t="s">
        <v>243</v>
      </c>
      <c r="D589" s="32" t="s">
        <v>242</v>
      </c>
      <c r="E589" s="31" t="s">
        <v>246</v>
      </c>
      <c r="F589" s="30">
        <v>37043</v>
      </c>
      <c r="G589" s="29">
        <v>7193</v>
      </c>
    </row>
    <row r="590" spans="1:7" x14ac:dyDescent="0.25">
      <c r="A590" s="31" t="s">
        <v>255</v>
      </c>
      <c r="B590" s="31" t="s">
        <v>244</v>
      </c>
      <c r="C590" s="31" t="s">
        <v>243</v>
      </c>
      <c r="D590" s="32" t="s">
        <v>242</v>
      </c>
      <c r="E590" s="31" t="s">
        <v>246</v>
      </c>
      <c r="F590" s="30">
        <v>37073</v>
      </c>
      <c r="G590" s="29">
        <v>13596</v>
      </c>
    </row>
    <row r="591" spans="1:7" x14ac:dyDescent="0.25">
      <c r="A591" s="31" t="s">
        <v>249</v>
      </c>
      <c r="B591" s="31" t="s">
        <v>252</v>
      </c>
      <c r="C591" s="31" t="s">
        <v>243</v>
      </c>
      <c r="D591" s="32" t="s">
        <v>247</v>
      </c>
      <c r="E591" s="31" t="s">
        <v>246</v>
      </c>
      <c r="F591" s="30">
        <v>37104</v>
      </c>
      <c r="G591" s="29">
        <v>3434</v>
      </c>
    </row>
    <row r="592" spans="1:7" x14ac:dyDescent="0.25">
      <c r="A592" s="31" t="s">
        <v>253</v>
      </c>
      <c r="B592" s="31" t="s">
        <v>252</v>
      </c>
      <c r="C592" s="31" t="s">
        <v>248</v>
      </c>
      <c r="D592" s="32" t="s">
        <v>242</v>
      </c>
      <c r="E592" s="31" t="s">
        <v>241</v>
      </c>
      <c r="F592" s="30">
        <v>37135</v>
      </c>
      <c r="G592" s="29">
        <v>6000</v>
      </c>
    </row>
    <row r="593" spans="1:7" x14ac:dyDescent="0.25">
      <c r="A593" s="31" t="s">
        <v>245</v>
      </c>
      <c r="B593" s="31" t="s">
        <v>252</v>
      </c>
      <c r="C593" s="31" t="s">
        <v>248</v>
      </c>
      <c r="D593" s="32" t="s">
        <v>247</v>
      </c>
      <c r="E593" s="31" t="s">
        <v>246</v>
      </c>
      <c r="F593" s="30">
        <v>37165</v>
      </c>
      <c r="G593" s="29">
        <v>7197</v>
      </c>
    </row>
    <row r="594" spans="1:7" x14ac:dyDescent="0.25">
      <c r="A594" s="31" t="s">
        <v>249</v>
      </c>
      <c r="B594" s="31" t="s">
        <v>254</v>
      </c>
      <c r="C594" s="31" t="s">
        <v>243</v>
      </c>
      <c r="D594" s="32" t="s">
        <v>251</v>
      </c>
      <c r="E594" s="31" t="s">
        <v>241</v>
      </c>
      <c r="F594" s="30">
        <v>37196</v>
      </c>
      <c r="G594" s="29">
        <v>5445</v>
      </c>
    </row>
    <row r="595" spans="1:7" x14ac:dyDescent="0.25">
      <c r="A595" s="31" t="s">
        <v>249</v>
      </c>
      <c r="B595" s="31" t="s">
        <v>244</v>
      </c>
      <c r="C595" s="31" t="s">
        <v>248</v>
      </c>
      <c r="D595" s="32" t="s">
        <v>247</v>
      </c>
      <c r="E595" s="31" t="s">
        <v>241</v>
      </c>
      <c r="F595" s="30">
        <v>37226</v>
      </c>
      <c r="G595" s="29">
        <v>12127</v>
      </c>
    </row>
    <row r="596" spans="1:7" x14ac:dyDescent="0.25">
      <c r="A596" s="31" t="s">
        <v>253</v>
      </c>
      <c r="B596" s="31" t="s">
        <v>252</v>
      </c>
      <c r="C596" s="31" t="s">
        <v>248</v>
      </c>
      <c r="D596" s="32" t="s">
        <v>242</v>
      </c>
      <c r="E596" s="31" t="s">
        <v>246</v>
      </c>
      <c r="F596" s="30">
        <v>36892</v>
      </c>
      <c r="G596" s="29">
        <v>10322</v>
      </c>
    </row>
    <row r="597" spans="1:7" x14ac:dyDescent="0.25">
      <c r="A597" s="31" t="s">
        <v>253</v>
      </c>
      <c r="B597" s="31" t="s">
        <v>244</v>
      </c>
      <c r="C597" s="31" t="s">
        <v>248</v>
      </c>
      <c r="D597" s="32" t="s">
        <v>247</v>
      </c>
      <c r="E597" s="31" t="s">
        <v>241</v>
      </c>
      <c r="F597" s="30">
        <v>36923</v>
      </c>
      <c r="G597" s="29">
        <v>4518</v>
      </c>
    </row>
    <row r="598" spans="1:7" x14ac:dyDescent="0.25">
      <c r="A598" s="31" t="s">
        <v>255</v>
      </c>
      <c r="B598" s="31" t="s">
        <v>254</v>
      </c>
      <c r="C598" s="31" t="s">
        <v>243</v>
      </c>
      <c r="D598" s="32" t="s">
        <v>247</v>
      </c>
      <c r="E598" s="31" t="s">
        <v>241</v>
      </c>
      <c r="F598" s="30">
        <v>36951</v>
      </c>
      <c r="G598" s="29">
        <v>6762</v>
      </c>
    </row>
    <row r="599" spans="1:7" x14ac:dyDescent="0.25">
      <c r="A599" s="31" t="s">
        <v>249</v>
      </c>
      <c r="B599" s="31" t="s">
        <v>244</v>
      </c>
      <c r="C599" s="31" t="s">
        <v>243</v>
      </c>
      <c r="D599" s="32" t="s">
        <v>247</v>
      </c>
      <c r="E599" s="31" t="s">
        <v>241</v>
      </c>
      <c r="F599" s="30">
        <v>36982</v>
      </c>
      <c r="G599" s="29">
        <v>15208</v>
      </c>
    </row>
    <row r="600" spans="1:7" x14ac:dyDescent="0.25">
      <c r="A600" s="31" t="s">
        <v>253</v>
      </c>
      <c r="B600" s="31" t="s">
        <v>252</v>
      </c>
      <c r="C600" s="31" t="s">
        <v>243</v>
      </c>
      <c r="D600" s="32" t="s">
        <v>247</v>
      </c>
      <c r="E600" s="31" t="s">
        <v>246</v>
      </c>
      <c r="F600" s="30">
        <v>37012</v>
      </c>
      <c r="G600" s="29">
        <v>100</v>
      </c>
    </row>
    <row r="601" spans="1:7" x14ac:dyDescent="0.25">
      <c r="A601" s="31" t="s">
        <v>253</v>
      </c>
      <c r="B601" s="31" t="s">
        <v>244</v>
      </c>
      <c r="C601" s="31" t="s">
        <v>243</v>
      </c>
      <c r="D601" s="32" t="s">
        <v>242</v>
      </c>
      <c r="E601" s="31" t="s">
        <v>241</v>
      </c>
      <c r="F601" s="30">
        <v>37043</v>
      </c>
      <c r="G601" s="29">
        <v>12505</v>
      </c>
    </row>
    <row r="602" spans="1:7" x14ac:dyDescent="0.25">
      <c r="A602" s="31" t="s">
        <v>245</v>
      </c>
      <c r="B602" s="31" t="s">
        <v>244</v>
      </c>
      <c r="C602" s="31" t="s">
        <v>243</v>
      </c>
      <c r="D602" s="32" t="s">
        <v>251</v>
      </c>
      <c r="E602" s="31" t="s">
        <v>246</v>
      </c>
      <c r="F602" s="30">
        <v>37073</v>
      </c>
      <c r="G602" s="29">
        <v>12500</v>
      </c>
    </row>
    <row r="603" spans="1:7" x14ac:dyDescent="0.25">
      <c r="A603" s="31" t="s">
        <v>249</v>
      </c>
      <c r="B603" s="31" t="s">
        <v>254</v>
      </c>
      <c r="C603" s="31" t="s">
        <v>243</v>
      </c>
      <c r="D603" s="32" t="s">
        <v>247</v>
      </c>
      <c r="E603" s="31" t="s">
        <v>246</v>
      </c>
      <c r="F603" s="30">
        <v>37104</v>
      </c>
      <c r="G603" s="29">
        <v>600</v>
      </c>
    </row>
    <row r="604" spans="1:7" x14ac:dyDescent="0.25">
      <c r="A604" s="31" t="s">
        <v>256</v>
      </c>
      <c r="B604" s="31" t="s">
        <v>250</v>
      </c>
      <c r="C604" s="31" t="s">
        <v>248</v>
      </c>
      <c r="D604" s="32" t="s">
        <v>251</v>
      </c>
      <c r="E604" s="31" t="s">
        <v>241</v>
      </c>
      <c r="F604" s="30">
        <v>37135</v>
      </c>
      <c r="G604" s="29">
        <v>12455</v>
      </c>
    </row>
    <row r="605" spans="1:7" x14ac:dyDescent="0.25">
      <c r="A605" s="31" t="s">
        <v>256</v>
      </c>
      <c r="B605" s="31" t="s">
        <v>254</v>
      </c>
      <c r="C605" s="31" t="s">
        <v>248</v>
      </c>
      <c r="D605" s="32" t="s">
        <v>242</v>
      </c>
      <c r="E605" s="31" t="s">
        <v>241</v>
      </c>
      <c r="F605" s="30">
        <v>37165</v>
      </c>
      <c r="G605" s="29">
        <v>10039</v>
      </c>
    </row>
    <row r="606" spans="1:7" x14ac:dyDescent="0.25">
      <c r="A606" s="31" t="s">
        <v>253</v>
      </c>
      <c r="B606" s="31" t="s">
        <v>252</v>
      </c>
      <c r="C606" s="31" t="s">
        <v>243</v>
      </c>
      <c r="D606" s="32" t="s">
        <v>251</v>
      </c>
      <c r="E606" s="31" t="s">
        <v>241</v>
      </c>
      <c r="F606" s="30">
        <v>37196</v>
      </c>
      <c r="G606" s="29">
        <v>11439</v>
      </c>
    </row>
    <row r="607" spans="1:7" x14ac:dyDescent="0.25">
      <c r="A607" s="31" t="s">
        <v>255</v>
      </c>
      <c r="B607" s="31" t="s">
        <v>252</v>
      </c>
      <c r="C607" s="31" t="s">
        <v>243</v>
      </c>
      <c r="D607" s="32" t="s">
        <v>247</v>
      </c>
      <c r="E607" s="31" t="s">
        <v>241</v>
      </c>
      <c r="F607" s="30">
        <v>37226</v>
      </c>
      <c r="G607" s="29">
        <v>1000</v>
      </c>
    </row>
    <row r="608" spans="1:7" x14ac:dyDescent="0.25">
      <c r="A608" s="31" t="s">
        <v>255</v>
      </c>
      <c r="B608" s="31" t="s">
        <v>244</v>
      </c>
      <c r="C608" s="31" t="s">
        <v>243</v>
      </c>
      <c r="D608" s="32" t="s">
        <v>247</v>
      </c>
      <c r="E608" s="31" t="s">
        <v>246</v>
      </c>
      <c r="F608" s="30">
        <v>37226</v>
      </c>
      <c r="G608" s="29">
        <v>3714</v>
      </c>
    </row>
    <row r="609" spans="1:7" x14ac:dyDescent="0.25">
      <c r="A609" s="31" t="s">
        <v>255</v>
      </c>
      <c r="B609" s="31" t="s">
        <v>252</v>
      </c>
      <c r="C609" s="31" t="s">
        <v>243</v>
      </c>
      <c r="D609" s="32" t="s">
        <v>247</v>
      </c>
      <c r="E609" s="31" t="s">
        <v>241</v>
      </c>
      <c r="F609" s="30">
        <v>36892</v>
      </c>
      <c r="G609" s="29">
        <v>100</v>
      </c>
    </row>
    <row r="610" spans="1:7" x14ac:dyDescent="0.25">
      <c r="A610" s="31" t="s">
        <v>253</v>
      </c>
      <c r="B610" s="31" t="s">
        <v>252</v>
      </c>
      <c r="C610" s="31" t="s">
        <v>248</v>
      </c>
      <c r="D610" s="32" t="s">
        <v>242</v>
      </c>
      <c r="E610" s="31" t="s">
        <v>241</v>
      </c>
      <c r="F610" s="30">
        <v>36923</v>
      </c>
      <c r="G610" s="29">
        <v>6000</v>
      </c>
    </row>
    <row r="611" spans="1:7" x14ac:dyDescent="0.25">
      <c r="A611" s="31" t="s">
        <v>256</v>
      </c>
      <c r="B611" s="31" t="s">
        <v>252</v>
      </c>
      <c r="C611" s="31" t="s">
        <v>248</v>
      </c>
      <c r="D611" s="32" t="s">
        <v>247</v>
      </c>
      <c r="E611" s="31" t="s">
        <v>246</v>
      </c>
      <c r="F611" s="30">
        <v>36951</v>
      </c>
      <c r="G611" s="29">
        <v>10351</v>
      </c>
    </row>
    <row r="612" spans="1:7" x14ac:dyDescent="0.25">
      <c r="A612" s="31" t="s">
        <v>256</v>
      </c>
      <c r="B612" s="31" t="s">
        <v>244</v>
      </c>
      <c r="C612" s="31" t="s">
        <v>243</v>
      </c>
      <c r="D612" s="32" t="s">
        <v>242</v>
      </c>
      <c r="E612" s="31" t="s">
        <v>241</v>
      </c>
      <c r="F612" s="30">
        <v>36982</v>
      </c>
      <c r="G612" s="29">
        <v>12505</v>
      </c>
    </row>
    <row r="613" spans="1:7" x14ac:dyDescent="0.25">
      <c r="A613" s="31" t="s">
        <v>253</v>
      </c>
      <c r="B613" s="31" t="s">
        <v>252</v>
      </c>
      <c r="C613" s="31" t="s">
        <v>243</v>
      </c>
      <c r="D613" s="32" t="s">
        <v>247</v>
      </c>
      <c r="E613" s="31" t="s">
        <v>241</v>
      </c>
      <c r="F613" s="30">
        <v>37012</v>
      </c>
      <c r="G613" s="29">
        <v>8894</v>
      </c>
    </row>
    <row r="614" spans="1:7" x14ac:dyDescent="0.25">
      <c r="A614" s="31" t="s">
        <v>253</v>
      </c>
      <c r="B614" s="31" t="s">
        <v>244</v>
      </c>
      <c r="C614" s="31" t="s">
        <v>243</v>
      </c>
      <c r="D614" s="32" t="s">
        <v>251</v>
      </c>
      <c r="E614" s="31" t="s">
        <v>241</v>
      </c>
      <c r="F614" s="30">
        <v>37043</v>
      </c>
      <c r="G614" s="29">
        <v>50000</v>
      </c>
    </row>
    <row r="615" spans="1:7" x14ac:dyDescent="0.25">
      <c r="A615" s="31" t="s">
        <v>253</v>
      </c>
      <c r="B615" s="31" t="s">
        <v>250</v>
      </c>
      <c r="C615" s="31" t="s">
        <v>248</v>
      </c>
      <c r="D615" s="32" t="s">
        <v>251</v>
      </c>
      <c r="E615" s="31" t="s">
        <v>241</v>
      </c>
      <c r="F615" s="30">
        <v>37073</v>
      </c>
      <c r="G615" s="29">
        <v>10000</v>
      </c>
    </row>
    <row r="616" spans="1:7" x14ac:dyDescent="0.25">
      <c r="A616" s="31" t="s">
        <v>249</v>
      </c>
      <c r="B616" s="31" t="s">
        <v>252</v>
      </c>
      <c r="C616" s="31" t="s">
        <v>243</v>
      </c>
      <c r="D616" s="32" t="s">
        <v>247</v>
      </c>
      <c r="E616" s="31" t="s">
        <v>246</v>
      </c>
      <c r="F616" s="30">
        <v>37104</v>
      </c>
      <c r="G616" s="29">
        <v>13777</v>
      </c>
    </row>
    <row r="617" spans="1:7" x14ac:dyDescent="0.25">
      <c r="A617" s="31" t="s">
        <v>256</v>
      </c>
      <c r="B617" s="31" t="s">
        <v>254</v>
      </c>
      <c r="C617" s="31" t="s">
        <v>243</v>
      </c>
      <c r="D617" s="32" t="s">
        <v>247</v>
      </c>
      <c r="E617" s="31" t="s">
        <v>246</v>
      </c>
      <c r="F617" s="30">
        <v>37135</v>
      </c>
      <c r="G617" s="29">
        <v>32000</v>
      </c>
    </row>
    <row r="618" spans="1:7" x14ac:dyDescent="0.25">
      <c r="A618" s="31" t="s">
        <v>256</v>
      </c>
      <c r="B618" s="31" t="s">
        <v>252</v>
      </c>
      <c r="C618" s="31" t="s">
        <v>243</v>
      </c>
      <c r="D618" s="32" t="s">
        <v>247</v>
      </c>
      <c r="E618" s="31" t="s">
        <v>241</v>
      </c>
      <c r="F618" s="30">
        <v>37165</v>
      </c>
      <c r="G618" s="29">
        <v>1000</v>
      </c>
    </row>
    <row r="619" spans="1:7" x14ac:dyDescent="0.25">
      <c r="A619" s="31" t="s">
        <v>256</v>
      </c>
      <c r="B619" s="31" t="s">
        <v>254</v>
      </c>
      <c r="C619" s="31" t="s">
        <v>243</v>
      </c>
      <c r="D619" s="32" t="s">
        <v>247</v>
      </c>
      <c r="E619" s="31" t="s">
        <v>241</v>
      </c>
      <c r="F619" s="30">
        <v>37196</v>
      </c>
      <c r="G619" s="29">
        <v>7955</v>
      </c>
    </row>
    <row r="620" spans="1:7" x14ac:dyDescent="0.25">
      <c r="A620" s="31" t="s">
        <v>255</v>
      </c>
      <c r="B620" s="31" t="s">
        <v>254</v>
      </c>
      <c r="C620" s="31" t="s">
        <v>248</v>
      </c>
      <c r="D620" s="32" t="s">
        <v>247</v>
      </c>
      <c r="E620" s="31" t="s">
        <v>241</v>
      </c>
      <c r="F620" s="30">
        <v>37226</v>
      </c>
      <c r="G620" s="29">
        <v>14546</v>
      </c>
    </row>
    <row r="621" spans="1:7" x14ac:dyDescent="0.25">
      <c r="A621" s="31" t="s">
        <v>255</v>
      </c>
      <c r="B621" s="31" t="s">
        <v>244</v>
      </c>
      <c r="C621" s="31" t="s">
        <v>248</v>
      </c>
      <c r="D621" s="32" t="s">
        <v>251</v>
      </c>
      <c r="E621" s="31" t="s">
        <v>246</v>
      </c>
      <c r="F621" s="30">
        <v>36892</v>
      </c>
      <c r="G621" s="29">
        <v>11901</v>
      </c>
    </row>
    <row r="622" spans="1:7" x14ac:dyDescent="0.25">
      <c r="A622" s="31" t="s">
        <v>255</v>
      </c>
      <c r="B622" s="31" t="s">
        <v>244</v>
      </c>
      <c r="C622" s="31" t="s">
        <v>243</v>
      </c>
      <c r="D622" s="32" t="s">
        <v>242</v>
      </c>
      <c r="E622" s="31" t="s">
        <v>241</v>
      </c>
      <c r="F622" s="30">
        <v>36923</v>
      </c>
      <c r="G622" s="29">
        <v>25000</v>
      </c>
    </row>
    <row r="623" spans="1:7" x14ac:dyDescent="0.25">
      <c r="A623" s="31" t="s">
        <v>256</v>
      </c>
      <c r="B623" s="31" t="s">
        <v>252</v>
      </c>
      <c r="C623" s="31" t="s">
        <v>243</v>
      </c>
      <c r="D623" s="32" t="s">
        <v>247</v>
      </c>
      <c r="E623" s="31" t="s">
        <v>241</v>
      </c>
      <c r="F623" s="30">
        <v>36951</v>
      </c>
      <c r="G623" s="29">
        <v>400</v>
      </c>
    </row>
    <row r="624" spans="1:7" x14ac:dyDescent="0.25">
      <c r="A624" s="31" t="s">
        <v>256</v>
      </c>
      <c r="B624" s="31" t="s">
        <v>244</v>
      </c>
      <c r="C624" s="31" t="s">
        <v>243</v>
      </c>
      <c r="D624" s="32" t="s">
        <v>242</v>
      </c>
      <c r="E624" s="31" t="s">
        <v>246</v>
      </c>
      <c r="F624" s="30">
        <v>36982</v>
      </c>
      <c r="G624" s="29">
        <v>8312</v>
      </c>
    </row>
    <row r="625" spans="1:7" x14ac:dyDescent="0.25">
      <c r="A625" s="31" t="s">
        <v>253</v>
      </c>
      <c r="B625" s="31" t="s">
        <v>252</v>
      </c>
      <c r="C625" s="31" t="s">
        <v>243</v>
      </c>
      <c r="D625" s="32" t="s">
        <v>247</v>
      </c>
      <c r="E625" s="31" t="s">
        <v>246</v>
      </c>
      <c r="F625" s="30">
        <v>37012</v>
      </c>
      <c r="G625" s="29">
        <v>1325</v>
      </c>
    </row>
    <row r="626" spans="1:7" x14ac:dyDescent="0.25">
      <c r="A626" s="31" t="s">
        <v>253</v>
      </c>
      <c r="B626" s="31" t="s">
        <v>254</v>
      </c>
      <c r="C626" s="31" t="s">
        <v>248</v>
      </c>
      <c r="D626" s="32" t="s">
        <v>251</v>
      </c>
      <c r="E626" s="31" t="s">
        <v>246</v>
      </c>
      <c r="F626" s="30">
        <v>37043</v>
      </c>
      <c r="G626" s="29">
        <v>7874</v>
      </c>
    </row>
    <row r="627" spans="1:7" x14ac:dyDescent="0.25">
      <c r="A627" s="31" t="s">
        <v>253</v>
      </c>
      <c r="B627" s="31" t="s">
        <v>244</v>
      </c>
      <c r="C627" s="31" t="s">
        <v>248</v>
      </c>
      <c r="D627" s="32" t="s">
        <v>247</v>
      </c>
      <c r="E627" s="31" t="s">
        <v>241</v>
      </c>
      <c r="F627" s="30">
        <v>37073</v>
      </c>
      <c r="G627" s="29">
        <v>17000</v>
      </c>
    </row>
    <row r="628" spans="1:7" x14ac:dyDescent="0.25">
      <c r="A628" s="31" t="s">
        <v>249</v>
      </c>
      <c r="B628" s="31" t="s">
        <v>244</v>
      </c>
      <c r="C628" s="31" t="s">
        <v>243</v>
      </c>
      <c r="D628" s="32" t="s">
        <v>247</v>
      </c>
      <c r="E628" s="31" t="s">
        <v>246</v>
      </c>
      <c r="F628" s="30">
        <v>37104</v>
      </c>
      <c r="G628" s="29">
        <v>4307</v>
      </c>
    </row>
    <row r="629" spans="1:7" x14ac:dyDescent="0.25">
      <c r="A629" s="31" t="s">
        <v>249</v>
      </c>
      <c r="B629" s="31" t="s">
        <v>252</v>
      </c>
      <c r="C629" s="31" t="s">
        <v>243</v>
      </c>
      <c r="D629" s="32" t="s">
        <v>242</v>
      </c>
      <c r="E629" s="31" t="s">
        <v>241</v>
      </c>
      <c r="F629" s="30">
        <v>37135</v>
      </c>
      <c r="G629" s="29">
        <v>3171</v>
      </c>
    </row>
    <row r="630" spans="1:7" x14ac:dyDescent="0.25">
      <c r="A630" s="31" t="s">
        <v>249</v>
      </c>
      <c r="B630" s="31" t="s">
        <v>244</v>
      </c>
      <c r="C630" s="31" t="s">
        <v>248</v>
      </c>
      <c r="D630" s="32" t="s">
        <v>242</v>
      </c>
      <c r="E630" s="31" t="s">
        <v>241</v>
      </c>
      <c r="F630" s="30">
        <v>37165</v>
      </c>
      <c r="G630" s="29">
        <v>4384</v>
      </c>
    </row>
    <row r="631" spans="1:7" x14ac:dyDescent="0.25">
      <c r="A631" s="31" t="s">
        <v>249</v>
      </c>
      <c r="B631" s="31" t="s">
        <v>244</v>
      </c>
      <c r="C631" s="31" t="s">
        <v>243</v>
      </c>
      <c r="D631" s="32" t="s">
        <v>242</v>
      </c>
      <c r="E631" s="31" t="s">
        <v>246</v>
      </c>
      <c r="F631" s="30">
        <v>37196</v>
      </c>
      <c r="G631" s="29">
        <v>9974</v>
      </c>
    </row>
    <row r="632" spans="1:7" x14ac:dyDescent="0.25">
      <c r="A632" s="31" t="s">
        <v>255</v>
      </c>
      <c r="B632" s="31" t="s">
        <v>252</v>
      </c>
      <c r="C632" s="31" t="s">
        <v>243</v>
      </c>
      <c r="D632" s="32" t="s">
        <v>242</v>
      </c>
      <c r="E632" s="31" t="s">
        <v>246</v>
      </c>
      <c r="F632" s="30">
        <v>37226</v>
      </c>
      <c r="G632" s="29">
        <v>14348</v>
      </c>
    </row>
    <row r="633" spans="1:7" x14ac:dyDescent="0.25">
      <c r="A633" s="31" t="s">
        <v>255</v>
      </c>
      <c r="B633" s="31" t="s">
        <v>252</v>
      </c>
      <c r="C633" s="31" t="s">
        <v>248</v>
      </c>
      <c r="D633" s="32" t="s">
        <v>242</v>
      </c>
      <c r="E633" s="31" t="s">
        <v>246</v>
      </c>
      <c r="F633" s="30">
        <v>36892</v>
      </c>
      <c r="G633" s="29">
        <v>12489</v>
      </c>
    </row>
    <row r="634" spans="1:7" x14ac:dyDescent="0.25">
      <c r="A634" s="31" t="s">
        <v>255</v>
      </c>
      <c r="B634" s="31" t="s">
        <v>252</v>
      </c>
      <c r="C634" s="31" t="s">
        <v>248</v>
      </c>
      <c r="D634" s="32" t="s">
        <v>242</v>
      </c>
      <c r="E634" s="31" t="s">
        <v>246</v>
      </c>
      <c r="F634" s="30">
        <v>36923</v>
      </c>
      <c r="G634" s="29">
        <v>9632</v>
      </c>
    </row>
    <row r="635" spans="1:7" x14ac:dyDescent="0.25">
      <c r="A635" s="31" t="s">
        <v>255</v>
      </c>
      <c r="B635" s="31" t="s">
        <v>254</v>
      </c>
      <c r="C635" s="31" t="s">
        <v>243</v>
      </c>
      <c r="D635" s="32" t="s">
        <v>251</v>
      </c>
      <c r="E635" s="31" t="s">
        <v>241</v>
      </c>
      <c r="F635" s="30">
        <v>36951</v>
      </c>
      <c r="G635" s="29">
        <v>250</v>
      </c>
    </row>
    <row r="636" spans="1:7" x14ac:dyDescent="0.25">
      <c r="A636" s="31" t="s">
        <v>253</v>
      </c>
      <c r="B636" s="31" t="s">
        <v>254</v>
      </c>
      <c r="C636" s="31" t="s">
        <v>243</v>
      </c>
      <c r="D636" s="32" t="s">
        <v>251</v>
      </c>
      <c r="E636" s="31" t="s">
        <v>241</v>
      </c>
      <c r="F636" s="30">
        <v>36982</v>
      </c>
      <c r="G636" s="29">
        <v>4623</v>
      </c>
    </row>
    <row r="637" spans="1:7" x14ac:dyDescent="0.25">
      <c r="A637" s="31" t="s">
        <v>253</v>
      </c>
      <c r="B637" s="31" t="s">
        <v>252</v>
      </c>
      <c r="C637" s="31" t="s">
        <v>248</v>
      </c>
      <c r="D637" s="32" t="s">
        <v>247</v>
      </c>
      <c r="E637" s="31" t="s">
        <v>241</v>
      </c>
      <c r="F637" s="30">
        <v>37012</v>
      </c>
      <c r="G637" s="29">
        <v>124</v>
      </c>
    </row>
    <row r="638" spans="1:7" x14ac:dyDescent="0.25">
      <c r="A638" s="31" t="s">
        <v>253</v>
      </c>
      <c r="B638" s="31" t="s">
        <v>250</v>
      </c>
      <c r="C638" s="31" t="s">
        <v>243</v>
      </c>
      <c r="D638" s="32" t="s">
        <v>242</v>
      </c>
      <c r="E638" s="31" t="s">
        <v>241</v>
      </c>
      <c r="F638" s="30">
        <v>37043</v>
      </c>
      <c r="G638" s="29">
        <v>2000</v>
      </c>
    </row>
    <row r="639" spans="1:7" x14ac:dyDescent="0.25">
      <c r="A639" s="31" t="s">
        <v>253</v>
      </c>
      <c r="B639" s="31" t="s">
        <v>252</v>
      </c>
      <c r="C639" s="31" t="s">
        <v>248</v>
      </c>
      <c r="D639" s="32" t="s">
        <v>247</v>
      </c>
      <c r="E639" s="31" t="s">
        <v>241</v>
      </c>
      <c r="F639" s="30">
        <v>37073</v>
      </c>
      <c r="G639" s="29">
        <v>400</v>
      </c>
    </row>
    <row r="640" spans="1:7" x14ac:dyDescent="0.25">
      <c r="A640" s="31" t="s">
        <v>255</v>
      </c>
      <c r="B640" s="31" t="s">
        <v>254</v>
      </c>
      <c r="C640" s="31" t="s">
        <v>248</v>
      </c>
      <c r="D640" s="32" t="s">
        <v>247</v>
      </c>
      <c r="E640" s="31" t="s">
        <v>246</v>
      </c>
      <c r="F640" s="30">
        <v>37104</v>
      </c>
      <c r="G640" s="29">
        <v>13617</v>
      </c>
    </row>
    <row r="641" spans="1:7" x14ac:dyDescent="0.25">
      <c r="A641" s="31" t="s">
        <v>255</v>
      </c>
      <c r="B641" s="31" t="s">
        <v>254</v>
      </c>
      <c r="C641" s="31" t="s">
        <v>248</v>
      </c>
      <c r="D641" s="32" t="s">
        <v>247</v>
      </c>
      <c r="E641" s="31" t="s">
        <v>246</v>
      </c>
      <c r="F641" s="30">
        <v>37135</v>
      </c>
      <c r="G641" s="29">
        <v>12887</v>
      </c>
    </row>
    <row r="642" spans="1:7" x14ac:dyDescent="0.25">
      <c r="A642" s="31" t="s">
        <v>253</v>
      </c>
      <c r="B642" s="31" t="s">
        <v>254</v>
      </c>
      <c r="C642" s="31" t="s">
        <v>248</v>
      </c>
      <c r="D642" s="32" t="s">
        <v>251</v>
      </c>
      <c r="E642" s="31" t="s">
        <v>241</v>
      </c>
      <c r="F642" s="30">
        <v>37165</v>
      </c>
      <c r="G642" s="29">
        <v>5159</v>
      </c>
    </row>
    <row r="643" spans="1:7" x14ac:dyDescent="0.25">
      <c r="A643" s="31" t="s">
        <v>249</v>
      </c>
      <c r="B643" s="31" t="s">
        <v>252</v>
      </c>
      <c r="C643" s="31" t="s">
        <v>243</v>
      </c>
      <c r="D643" s="32" t="s">
        <v>247</v>
      </c>
      <c r="E643" s="31" t="s">
        <v>241</v>
      </c>
      <c r="F643" s="30">
        <v>37196</v>
      </c>
      <c r="G643" s="29">
        <v>100</v>
      </c>
    </row>
    <row r="644" spans="1:7" x14ac:dyDescent="0.25">
      <c r="A644" s="31" t="s">
        <v>245</v>
      </c>
      <c r="B644" s="31" t="s">
        <v>254</v>
      </c>
      <c r="C644" s="31" t="s">
        <v>243</v>
      </c>
      <c r="D644" s="32" t="s">
        <v>251</v>
      </c>
      <c r="E644" s="31" t="s">
        <v>241</v>
      </c>
      <c r="F644" s="30">
        <v>37226</v>
      </c>
      <c r="G644" s="29">
        <v>11134</v>
      </c>
    </row>
    <row r="645" spans="1:7" x14ac:dyDescent="0.25">
      <c r="A645" s="31" t="s">
        <v>249</v>
      </c>
      <c r="B645" s="31" t="s">
        <v>252</v>
      </c>
      <c r="C645" s="31" t="s">
        <v>243</v>
      </c>
      <c r="D645" s="32" t="s">
        <v>247</v>
      </c>
      <c r="E645" s="31" t="s">
        <v>246</v>
      </c>
      <c r="F645" s="30">
        <v>36892</v>
      </c>
      <c r="G645" s="29">
        <v>5879</v>
      </c>
    </row>
    <row r="646" spans="1:7" x14ac:dyDescent="0.25">
      <c r="A646" s="31" t="s">
        <v>257</v>
      </c>
      <c r="B646" s="31" t="s">
        <v>252</v>
      </c>
      <c r="C646" s="31" t="s">
        <v>243</v>
      </c>
      <c r="D646" s="32" t="s">
        <v>247</v>
      </c>
      <c r="E646" s="31" t="s">
        <v>241</v>
      </c>
      <c r="F646" s="30">
        <v>36923</v>
      </c>
      <c r="G646" s="29">
        <v>100</v>
      </c>
    </row>
    <row r="647" spans="1:7" x14ac:dyDescent="0.25">
      <c r="A647" s="31" t="s">
        <v>253</v>
      </c>
      <c r="B647" s="31" t="s">
        <v>254</v>
      </c>
      <c r="C647" s="31" t="s">
        <v>243</v>
      </c>
      <c r="D647" s="32" t="s">
        <v>247</v>
      </c>
      <c r="E647" s="31" t="s">
        <v>246</v>
      </c>
      <c r="F647" s="30">
        <v>36951</v>
      </c>
      <c r="G647" s="29">
        <v>4000</v>
      </c>
    </row>
    <row r="648" spans="1:7" x14ac:dyDescent="0.25">
      <c r="A648" s="31" t="s">
        <v>245</v>
      </c>
      <c r="B648" s="31" t="s">
        <v>254</v>
      </c>
      <c r="C648" s="31" t="s">
        <v>243</v>
      </c>
      <c r="D648" s="32" t="s">
        <v>242</v>
      </c>
      <c r="E648" s="31" t="s">
        <v>241</v>
      </c>
      <c r="F648" s="30">
        <v>36982</v>
      </c>
      <c r="G648" s="29">
        <v>5000</v>
      </c>
    </row>
    <row r="649" spans="1:7" x14ac:dyDescent="0.25">
      <c r="A649" s="31" t="s">
        <v>253</v>
      </c>
      <c r="B649" s="31" t="s">
        <v>244</v>
      </c>
      <c r="C649" s="31" t="s">
        <v>243</v>
      </c>
      <c r="D649" s="32" t="s">
        <v>247</v>
      </c>
      <c r="E649" s="31" t="s">
        <v>241</v>
      </c>
      <c r="F649" s="30">
        <v>37012</v>
      </c>
      <c r="G649" s="29">
        <v>90000</v>
      </c>
    </row>
    <row r="650" spans="1:7" x14ac:dyDescent="0.25">
      <c r="A650" s="31" t="s">
        <v>256</v>
      </c>
      <c r="B650" s="31" t="s">
        <v>254</v>
      </c>
      <c r="C650" s="31" t="s">
        <v>243</v>
      </c>
      <c r="D650" s="32" t="s">
        <v>251</v>
      </c>
      <c r="E650" s="31" t="s">
        <v>241</v>
      </c>
      <c r="F650" s="30">
        <v>37043</v>
      </c>
      <c r="G650" s="29">
        <v>12572</v>
      </c>
    </row>
    <row r="651" spans="1:7" x14ac:dyDescent="0.25">
      <c r="A651" s="31" t="s">
        <v>253</v>
      </c>
      <c r="B651" s="31" t="s">
        <v>244</v>
      </c>
      <c r="C651" s="31" t="s">
        <v>248</v>
      </c>
      <c r="D651" s="32" t="s">
        <v>247</v>
      </c>
      <c r="E651" s="31" t="s">
        <v>241</v>
      </c>
      <c r="F651" s="30">
        <v>37073</v>
      </c>
      <c r="G651" s="29">
        <v>13428</v>
      </c>
    </row>
    <row r="652" spans="1:7" x14ac:dyDescent="0.25">
      <c r="A652" s="31" t="s">
        <v>249</v>
      </c>
      <c r="B652" s="31" t="s">
        <v>252</v>
      </c>
      <c r="C652" s="31" t="s">
        <v>243</v>
      </c>
      <c r="D652" s="32" t="s">
        <v>251</v>
      </c>
      <c r="E652" s="31" t="s">
        <v>246</v>
      </c>
      <c r="F652" s="30">
        <v>37104</v>
      </c>
      <c r="G652" s="29">
        <v>1000</v>
      </c>
    </row>
    <row r="653" spans="1:7" x14ac:dyDescent="0.25">
      <c r="A653" s="31" t="s">
        <v>245</v>
      </c>
      <c r="B653" s="31" t="s">
        <v>244</v>
      </c>
      <c r="C653" s="31" t="s">
        <v>243</v>
      </c>
      <c r="D653" s="32" t="s">
        <v>242</v>
      </c>
      <c r="E653" s="31" t="s">
        <v>241</v>
      </c>
      <c r="F653" s="30">
        <v>37135</v>
      </c>
      <c r="G653" s="29">
        <v>9405</v>
      </c>
    </row>
    <row r="654" spans="1:7" x14ac:dyDescent="0.25">
      <c r="A654" s="31" t="s">
        <v>256</v>
      </c>
      <c r="B654" s="31" t="s">
        <v>250</v>
      </c>
      <c r="C654" s="31" t="s">
        <v>243</v>
      </c>
      <c r="D654" s="32" t="s">
        <v>251</v>
      </c>
      <c r="E654" s="31" t="s">
        <v>241</v>
      </c>
      <c r="F654" s="30">
        <v>37165</v>
      </c>
      <c r="G654" s="29">
        <v>7277</v>
      </c>
    </row>
    <row r="655" spans="1:7" x14ac:dyDescent="0.25">
      <c r="A655" s="31" t="s">
        <v>257</v>
      </c>
      <c r="B655" s="31" t="s">
        <v>252</v>
      </c>
      <c r="C655" s="31" t="s">
        <v>243</v>
      </c>
      <c r="D655" s="32" t="s">
        <v>247</v>
      </c>
      <c r="E655" s="31" t="s">
        <v>241</v>
      </c>
      <c r="F655" s="30">
        <v>37196</v>
      </c>
      <c r="G655" s="29">
        <v>1000</v>
      </c>
    </row>
    <row r="656" spans="1:7" x14ac:dyDescent="0.25">
      <c r="A656" s="31" t="s">
        <v>255</v>
      </c>
      <c r="B656" s="31" t="s">
        <v>252</v>
      </c>
      <c r="C656" s="31" t="s">
        <v>243</v>
      </c>
      <c r="D656" s="32" t="s">
        <v>247</v>
      </c>
      <c r="E656" s="31" t="s">
        <v>241</v>
      </c>
      <c r="F656" s="30">
        <v>37226</v>
      </c>
      <c r="G656" s="29">
        <v>3434</v>
      </c>
    </row>
    <row r="657" spans="1:7" x14ac:dyDescent="0.25">
      <c r="A657" s="31" t="s">
        <v>249</v>
      </c>
      <c r="B657" s="31" t="s">
        <v>252</v>
      </c>
      <c r="C657" s="31" t="s">
        <v>248</v>
      </c>
      <c r="D657" s="32" t="s">
        <v>247</v>
      </c>
      <c r="E657" s="31" t="s">
        <v>246</v>
      </c>
      <c r="F657" s="30">
        <v>36892</v>
      </c>
      <c r="G657" s="29">
        <v>4566</v>
      </c>
    </row>
    <row r="658" spans="1:7" x14ac:dyDescent="0.25">
      <c r="A658" s="31" t="s">
        <v>253</v>
      </c>
      <c r="B658" s="31" t="s">
        <v>252</v>
      </c>
      <c r="C658" s="31" t="s">
        <v>243</v>
      </c>
      <c r="D658" s="32" t="s">
        <v>247</v>
      </c>
      <c r="E658" s="31" t="s">
        <v>241</v>
      </c>
      <c r="F658" s="30">
        <v>36923</v>
      </c>
      <c r="G658" s="29">
        <v>100</v>
      </c>
    </row>
    <row r="659" spans="1:7" x14ac:dyDescent="0.25">
      <c r="A659" s="31" t="s">
        <v>245</v>
      </c>
      <c r="B659" s="31" t="s">
        <v>254</v>
      </c>
      <c r="C659" s="31" t="s">
        <v>243</v>
      </c>
      <c r="D659" s="32" t="s">
        <v>242</v>
      </c>
      <c r="E659" s="31" t="s">
        <v>241</v>
      </c>
      <c r="F659" s="30">
        <v>36951</v>
      </c>
      <c r="G659" s="29">
        <v>5000</v>
      </c>
    </row>
    <row r="660" spans="1:7" x14ac:dyDescent="0.25">
      <c r="A660" s="31" t="s">
        <v>249</v>
      </c>
      <c r="B660" s="31" t="s">
        <v>252</v>
      </c>
      <c r="C660" s="31" t="s">
        <v>248</v>
      </c>
      <c r="D660" s="32" t="s">
        <v>242</v>
      </c>
      <c r="E660" s="31" t="s">
        <v>246</v>
      </c>
      <c r="F660" s="30">
        <v>36982</v>
      </c>
      <c r="G660" s="29">
        <v>3900</v>
      </c>
    </row>
    <row r="661" spans="1:7" x14ac:dyDescent="0.25">
      <c r="A661" s="31" t="s">
        <v>249</v>
      </c>
      <c r="B661" s="31" t="s">
        <v>254</v>
      </c>
      <c r="C661" s="31" t="s">
        <v>248</v>
      </c>
      <c r="D661" s="32" t="s">
        <v>251</v>
      </c>
      <c r="E661" s="31" t="s">
        <v>246</v>
      </c>
      <c r="F661" s="30">
        <v>37012</v>
      </c>
      <c r="G661" s="29">
        <v>13128</v>
      </c>
    </row>
    <row r="662" spans="1:7" x14ac:dyDescent="0.25">
      <c r="A662" s="31" t="s">
        <v>253</v>
      </c>
      <c r="B662" s="31" t="s">
        <v>244</v>
      </c>
      <c r="C662" s="31" t="s">
        <v>248</v>
      </c>
      <c r="D662" s="32" t="s">
        <v>247</v>
      </c>
      <c r="E662" s="31" t="s">
        <v>241</v>
      </c>
      <c r="F662" s="30">
        <v>37043</v>
      </c>
      <c r="G662" s="29">
        <v>8264</v>
      </c>
    </row>
    <row r="663" spans="1:7" x14ac:dyDescent="0.25">
      <c r="A663" s="31" t="s">
        <v>253</v>
      </c>
      <c r="B663" s="31" t="s">
        <v>252</v>
      </c>
      <c r="C663" s="31" t="s">
        <v>248</v>
      </c>
      <c r="D663" s="32" t="s">
        <v>242</v>
      </c>
      <c r="E663" s="31" t="s">
        <v>241</v>
      </c>
      <c r="F663" s="30">
        <v>37073</v>
      </c>
      <c r="G663" s="29">
        <v>6000</v>
      </c>
    </row>
    <row r="664" spans="1:7" x14ac:dyDescent="0.25">
      <c r="A664" s="31" t="s">
        <v>255</v>
      </c>
      <c r="B664" s="31" t="s">
        <v>244</v>
      </c>
      <c r="C664" s="31" t="s">
        <v>248</v>
      </c>
      <c r="D664" s="32" t="s">
        <v>242</v>
      </c>
      <c r="E664" s="31" t="s">
        <v>241</v>
      </c>
      <c r="F664" s="30">
        <v>37104</v>
      </c>
      <c r="G664" s="29">
        <v>6662</v>
      </c>
    </row>
    <row r="665" spans="1:7" x14ac:dyDescent="0.25">
      <c r="A665" s="31" t="s">
        <v>249</v>
      </c>
      <c r="B665" s="31" t="s">
        <v>254</v>
      </c>
      <c r="C665" s="31" t="s">
        <v>248</v>
      </c>
      <c r="D665" s="32" t="s">
        <v>251</v>
      </c>
      <c r="E665" s="31" t="s">
        <v>246</v>
      </c>
      <c r="F665" s="30">
        <v>37135</v>
      </c>
      <c r="G665" s="29">
        <v>9525</v>
      </c>
    </row>
    <row r="666" spans="1:7" x14ac:dyDescent="0.25">
      <c r="A666" s="31" t="s">
        <v>253</v>
      </c>
      <c r="B666" s="31" t="s">
        <v>252</v>
      </c>
      <c r="C666" s="31" t="s">
        <v>248</v>
      </c>
      <c r="D666" s="32" t="s">
        <v>251</v>
      </c>
      <c r="E666" s="31" t="s">
        <v>246</v>
      </c>
      <c r="F666" s="30">
        <v>37165</v>
      </c>
      <c r="G666" s="29">
        <v>13462</v>
      </c>
    </row>
    <row r="667" spans="1:7" x14ac:dyDescent="0.25">
      <c r="A667" s="31" t="s">
        <v>253</v>
      </c>
      <c r="B667" s="31" t="s">
        <v>244</v>
      </c>
      <c r="C667" s="31" t="s">
        <v>243</v>
      </c>
      <c r="D667" s="32" t="s">
        <v>242</v>
      </c>
      <c r="E667" s="31" t="s">
        <v>241</v>
      </c>
      <c r="F667" s="30">
        <v>37196</v>
      </c>
      <c r="G667" s="29">
        <v>12505</v>
      </c>
    </row>
    <row r="668" spans="1:7" x14ac:dyDescent="0.25">
      <c r="A668" s="31" t="s">
        <v>245</v>
      </c>
      <c r="B668" s="31" t="s">
        <v>244</v>
      </c>
      <c r="C668" s="31" t="s">
        <v>243</v>
      </c>
      <c r="D668" s="32" t="s">
        <v>247</v>
      </c>
      <c r="E668" s="31" t="s">
        <v>241</v>
      </c>
      <c r="F668" s="30">
        <v>37226</v>
      </c>
      <c r="G668" s="29">
        <v>15000</v>
      </c>
    </row>
    <row r="669" spans="1:7" x14ac:dyDescent="0.25">
      <c r="A669" s="31" t="s">
        <v>249</v>
      </c>
      <c r="B669" s="31" t="s">
        <v>254</v>
      </c>
      <c r="C669" s="31" t="s">
        <v>243</v>
      </c>
      <c r="D669" s="32" t="s">
        <v>251</v>
      </c>
      <c r="E669" s="31" t="s">
        <v>246</v>
      </c>
      <c r="F669" s="30">
        <v>36892</v>
      </c>
      <c r="G669" s="29">
        <v>15984</v>
      </c>
    </row>
    <row r="670" spans="1:7" x14ac:dyDescent="0.25">
      <c r="A670" s="31" t="s">
        <v>256</v>
      </c>
      <c r="B670" s="31" t="s">
        <v>254</v>
      </c>
      <c r="C670" s="31" t="s">
        <v>243</v>
      </c>
      <c r="D670" s="32" t="s">
        <v>247</v>
      </c>
      <c r="E670" s="31" t="s">
        <v>246</v>
      </c>
      <c r="F670" s="30">
        <v>36923</v>
      </c>
      <c r="G670" s="29">
        <v>10587</v>
      </c>
    </row>
    <row r="671" spans="1:7" x14ac:dyDescent="0.25">
      <c r="A671" s="31" t="s">
        <v>256</v>
      </c>
      <c r="B671" s="31" t="s">
        <v>252</v>
      </c>
      <c r="C671" s="31" t="s">
        <v>248</v>
      </c>
      <c r="D671" s="32" t="s">
        <v>242</v>
      </c>
      <c r="E671" s="31" t="s">
        <v>246</v>
      </c>
      <c r="F671" s="30">
        <v>36951</v>
      </c>
      <c r="G671" s="29">
        <v>1000</v>
      </c>
    </row>
    <row r="672" spans="1:7" x14ac:dyDescent="0.25">
      <c r="A672" s="31" t="s">
        <v>253</v>
      </c>
      <c r="B672" s="31" t="s">
        <v>254</v>
      </c>
      <c r="C672" s="31" t="s">
        <v>243</v>
      </c>
      <c r="D672" s="32" t="s">
        <v>247</v>
      </c>
      <c r="E672" s="31" t="s">
        <v>241</v>
      </c>
      <c r="F672" s="30">
        <v>36982</v>
      </c>
      <c r="G672" s="29">
        <v>3539</v>
      </c>
    </row>
    <row r="673" spans="1:7" x14ac:dyDescent="0.25">
      <c r="A673" s="31" t="s">
        <v>255</v>
      </c>
      <c r="B673" s="31" t="s">
        <v>254</v>
      </c>
      <c r="C673" s="31" t="s">
        <v>248</v>
      </c>
      <c r="D673" s="32" t="s">
        <v>251</v>
      </c>
      <c r="E673" s="31" t="s">
        <v>241</v>
      </c>
      <c r="F673" s="30">
        <v>37012</v>
      </c>
      <c r="G673" s="29">
        <v>10461</v>
      </c>
    </row>
    <row r="674" spans="1:7" x14ac:dyDescent="0.25">
      <c r="A674" s="31" t="s">
        <v>255</v>
      </c>
      <c r="B674" s="31" t="s">
        <v>252</v>
      </c>
      <c r="C674" s="31" t="s">
        <v>243</v>
      </c>
      <c r="D674" s="32" t="s">
        <v>247</v>
      </c>
      <c r="E674" s="31" t="s">
        <v>246</v>
      </c>
      <c r="F674" s="30">
        <v>37043</v>
      </c>
      <c r="G674" s="29">
        <v>5879</v>
      </c>
    </row>
    <row r="675" spans="1:7" x14ac:dyDescent="0.25">
      <c r="A675" s="31" t="s">
        <v>255</v>
      </c>
      <c r="B675" s="31" t="s">
        <v>250</v>
      </c>
      <c r="C675" s="31" t="s">
        <v>243</v>
      </c>
      <c r="D675" s="32" t="s">
        <v>242</v>
      </c>
      <c r="E675" s="31" t="s">
        <v>241</v>
      </c>
      <c r="F675" s="30">
        <v>37073</v>
      </c>
      <c r="G675" s="29">
        <v>2000</v>
      </c>
    </row>
    <row r="676" spans="1:7" x14ac:dyDescent="0.25">
      <c r="A676" s="31" t="s">
        <v>253</v>
      </c>
      <c r="B676" s="31" t="s">
        <v>254</v>
      </c>
      <c r="C676" s="31" t="s">
        <v>243</v>
      </c>
      <c r="D676" s="32" t="s">
        <v>247</v>
      </c>
      <c r="E676" s="31" t="s">
        <v>246</v>
      </c>
      <c r="F676" s="30">
        <v>37104</v>
      </c>
      <c r="G676" s="29">
        <v>4000</v>
      </c>
    </row>
    <row r="677" spans="1:7" x14ac:dyDescent="0.25">
      <c r="A677" s="31" t="s">
        <v>256</v>
      </c>
      <c r="B677" s="31" t="s">
        <v>244</v>
      </c>
      <c r="C677" s="31" t="s">
        <v>243</v>
      </c>
      <c r="D677" s="32" t="s">
        <v>251</v>
      </c>
      <c r="E677" s="31" t="s">
        <v>241</v>
      </c>
      <c r="F677" s="30">
        <v>37135</v>
      </c>
      <c r="G677" s="29">
        <v>7756</v>
      </c>
    </row>
    <row r="678" spans="1:7" x14ac:dyDescent="0.25">
      <c r="A678" s="31" t="s">
        <v>256</v>
      </c>
      <c r="B678" s="31" t="s">
        <v>252</v>
      </c>
      <c r="C678" s="31" t="s">
        <v>248</v>
      </c>
      <c r="D678" s="32" t="s">
        <v>247</v>
      </c>
      <c r="E678" s="31" t="s">
        <v>241</v>
      </c>
      <c r="F678" s="30">
        <v>37165</v>
      </c>
      <c r="G678" s="29">
        <v>6314</v>
      </c>
    </row>
    <row r="679" spans="1:7" x14ac:dyDescent="0.25">
      <c r="A679" s="31" t="s">
        <v>253</v>
      </c>
      <c r="B679" s="31" t="s">
        <v>254</v>
      </c>
      <c r="C679" s="31" t="s">
        <v>248</v>
      </c>
      <c r="D679" s="32" t="s">
        <v>247</v>
      </c>
      <c r="E679" s="31" t="s">
        <v>246</v>
      </c>
      <c r="F679" s="30">
        <v>37196</v>
      </c>
      <c r="G679" s="29">
        <v>9247</v>
      </c>
    </row>
    <row r="680" spans="1:7" x14ac:dyDescent="0.25">
      <c r="A680" s="31" t="s">
        <v>253</v>
      </c>
      <c r="B680" s="31" t="s">
        <v>244</v>
      </c>
      <c r="C680" s="31" t="s">
        <v>248</v>
      </c>
      <c r="D680" s="32" t="s">
        <v>247</v>
      </c>
      <c r="E680" s="31" t="s">
        <v>241</v>
      </c>
      <c r="F680" s="30">
        <v>37226</v>
      </c>
      <c r="G680" s="29">
        <v>5302</v>
      </c>
    </row>
    <row r="681" spans="1:7" x14ac:dyDescent="0.25">
      <c r="A681" s="31" t="s">
        <v>253</v>
      </c>
      <c r="B681" s="31" t="s">
        <v>244</v>
      </c>
      <c r="C681" s="31" t="s">
        <v>243</v>
      </c>
      <c r="D681" s="32" t="s">
        <v>247</v>
      </c>
      <c r="E681" s="31" t="s">
        <v>241</v>
      </c>
      <c r="F681" s="30">
        <v>36892</v>
      </c>
      <c r="G681" s="29">
        <v>14548</v>
      </c>
    </row>
    <row r="682" spans="1:7" x14ac:dyDescent="0.25">
      <c r="A682" s="31" t="s">
        <v>249</v>
      </c>
      <c r="B682" s="31" t="s">
        <v>252</v>
      </c>
      <c r="C682" s="31" t="s">
        <v>243</v>
      </c>
      <c r="D682" s="32" t="s">
        <v>242</v>
      </c>
      <c r="E682" s="31" t="s">
        <v>241</v>
      </c>
      <c r="F682" s="30">
        <v>36923</v>
      </c>
      <c r="G682" s="29">
        <v>3171</v>
      </c>
    </row>
    <row r="683" spans="1:7" x14ac:dyDescent="0.25">
      <c r="A683" s="31" t="s">
        <v>256</v>
      </c>
      <c r="B683" s="31" t="s">
        <v>254</v>
      </c>
      <c r="C683" s="31" t="s">
        <v>243</v>
      </c>
      <c r="D683" s="32" t="s">
        <v>251</v>
      </c>
      <c r="E683" s="31" t="s">
        <v>241</v>
      </c>
      <c r="F683" s="30">
        <v>36951</v>
      </c>
      <c r="G683" s="29">
        <v>25000</v>
      </c>
    </row>
    <row r="684" spans="1:7" x14ac:dyDescent="0.25">
      <c r="A684" s="31" t="s">
        <v>256</v>
      </c>
      <c r="B684" s="31" t="s">
        <v>252</v>
      </c>
      <c r="C684" s="31" t="s">
        <v>248</v>
      </c>
      <c r="D684" s="32" t="s">
        <v>242</v>
      </c>
      <c r="E684" s="31" t="s">
        <v>246</v>
      </c>
      <c r="F684" s="30">
        <v>36982</v>
      </c>
      <c r="G684" s="29">
        <v>5957</v>
      </c>
    </row>
    <row r="685" spans="1:7" x14ac:dyDescent="0.25">
      <c r="A685" s="31" t="s">
        <v>256</v>
      </c>
      <c r="B685" s="31" t="s">
        <v>254</v>
      </c>
      <c r="C685" s="31" t="s">
        <v>243</v>
      </c>
      <c r="D685" s="32" t="s">
        <v>247</v>
      </c>
      <c r="E685" s="31" t="s">
        <v>241</v>
      </c>
      <c r="F685" s="30">
        <v>37012</v>
      </c>
      <c r="G685" s="29">
        <v>4113</v>
      </c>
    </row>
    <row r="686" spans="1:7" x14ac:dyDescent="0.25">
      <c r="A686" s="31" t="s">
        <v>255</v>
      </c>
      <c r="B686" s="31" t="s">
        <v>252</v>
      </c>
      <c r="C686" s="31" t="s">
        <v>248</v>
      </c>
      <c r="D686" s="32" t="s">
        <v>247</v>
      </c>
      <c r="E686" s="31" t="s">
        <v>246</v>
      </c>
      <c r="F686" s="30">
        <v>37043</v>
      </c>
      <c r="G686" s="29">
        <v>9010</v>
      </c>
    </row>
    <row r="687" spans="1:7" x14ac:dyDescent="0.25">
      <c r="A687" s="31" t="s">
        <v>255</v>
      </c>
      <c r="B687" s="31" t="s">
        <v>252</v>
      </c>
      <c r="C687" s="31" t="s">
        <v>243</v>
      </c>
      <c r="D687" s="32" t="s">
        <v>247</v>
      </c>
      <c r="E687" s="31" t="s">
        <v>241</v>
      </c>
      <c r="F687" s="30">
        <v>37073</v>
      </c>
      <c r="G687" s="29">
        <v>240</v>
      </c>
    </row>
    <row r="688" spans="1:7" x14ac:dyDescent="0.25">
      <c r="A688" s="31" t="s">
        <v>255</v>
      </c>
      <c r="B688" s="31" t="s">
        <v>252</v>
      </c>
      <c r="C688" s="31" t="s">
        <v>248</v>
      </c>
      <c r="D688" s="32" t="s">
        <v>247</v>
      </c>
      <c r="E688" s="31" t="s">
        <v>241</v>
      </c>
      <c r="F688" s="30">
        <v>37104</v>
      </c>
      <c r="G688" s="29">
        <v>124</v>
      </c>
    </row>
    <row r="689" spans="1:7" x14ac:dyDescent="0.25">
      <c r="A689" s="31" t="s">
        <v>256</v>
      </c>
      <c r="B689" s="31" t="s">
        <v>254</v>
      </c>
      <c r="C689" s="31" t="s">
        <v>243</v>
      </c>
      <c r="D689" s="32" t="s">
        <v>247</v>
      </c>
      <c r="E689" s="31" t="s">
        <v>241</v>
      </c>
      <c r="F689" s="30">
        <v>37135</v>
      </c>
      <c r="G689" s="29">
        <v>11765</v>
      </c>
    </row>
    <row r="690" spans="1:7" x14ac:dyDescent="0.25">
      <c r="A690" s="31" t="s">
        <v>256</v>
      </c>
      <c r="B690" s="31" t="s">
        <v>244</v>
      </c>
      <c r="C690" s="31" t="s">
        <v>248</v>
      </c>
      <c r="D690" s="32" t="s">
        <v>247</v>
      </c>
      <c r="E690" s="31" t="s">
        <v>246</v>
      </c>
      <c r="F690" s="30">
        <v>37165</v>
      </c>
      <c r="G690" s="29">
        <v>13583</v>
      </c>
    </row>
    <row r="691" spans="1:7" x14ac:dyDescent="0.25">
      <c r="A691" s="31" t="s">
        <v>253</v>
      </c>
      <c r="B691" s="31" t="s">
        <v>244</v>
      </c>
      <c r="C691" s="31" t="s">
        <v>243</v>
      </c>
      <c r="D691" s="32" t="s">
        <v>247</v>
      </c>
      <c r="E691" s="31" t="s">
        <v>246</v>
      </c>
      <c r="F691" s="30">
        <v>37196</v>
      </c>
      <c r="G691" s="29">
        <v>10474</v>
      </c>
    </row>
    <row r="692" spans="1:7" x14ac:dyDescent="0.25">
      <c r="A692" s="31" t="s">
        <v>253</v>
      </c>
      <c r="B692" s="31" t="s">
        <v>244</v>
      </c>
      <c r="C692" s="31" t="s">
        <v>243</v>
      </c>
      <c r="D692" s="32" t="s">
        <v>247</v>
      </c>
      <c r="E692" s="31" t="s">
        <v>241</v>
      </c>
      <c r="F692" s="30">
        <v>37226</v>
      </c>
      <c r="G692" s="29">
        <v>90000</v>
      </c>
    </row>
    <row r="693" spans="1:7" x14ac:dyDescent="0.25">
      <c r="A693" s="31" t="s">
        <v>253</v>
      </c>
      <c r="B693" s="31" t="s">
        <v>244</v>
      </c>
      <c r="C693" s="31" t="s">
        <v>243</v>
      </c>
      <c r="D693" s="32" t="s">
        <v>251</v>
      </c>
      <c r="E693" s="31" t="s">
        <v>241</v>
      </c>
      <c r="F693" s="30">
        <v>36892</v>
      </c>
      <c r="G693" s="29">
        <v>13500</v>
      </c>
    </row>
    <row r="694" spans="1:7" x14ac:dyDescent="0.25">
      <c r="A694" s="31" t="s">
        <v>249</v>
      </c>
      <c r="B694" s="31" t="s">
        <v>244</v>
      </c>
      <c r="C694" s="31" t="s">
        <v>243</v>
      </c>
      <c r="D694" s="32" t="s">
        <v>247</v>
      </c>
      <c r="E694" s="31" t="s">
        <v>246</v>
      </c>
      <c r="F694" s="30">
        <v>36923</v>
      </c>
      <c r="G694" s="29">
        <v>11000</v>
      </c>
    </row>
    <row r="695" spans="1:7" x14ac:dyDescent="0.25">
      <c r="A695" s="31" t="s">
        <v>249</v>
      </c>
      <c r="B695" s="31" t="s">
        <v>252</v>
      </c>
      <c r="C695" s="31" t="s">
        <v>243</v>
      </c>
      <c r="D695" s="32" t="s">
        <v>251</v>
      </c>
      <c r="E695" s="31" t="s">
        <v>246</v>
      </c>
      <c r="F695" s="30">
        <v>36951</v>
      </c>
      <c r="G695" s="29">
        <v>4535</v>
      </c>
    </row>
    <row r="696" spans="1:7" x14ac:dyDescent="0.25">
      <c r="A696" s="31" t="s">
        <v>249</v>
      </c>
      <c r="B696" s="31" t="s">
        <v>252</v>
      </c>
      <c r="C696" s="31" t="s">
        <v>243</v>
      </c>
      <c r="D696" s="32" t="s">
        <v>247</v>
      </c>
      <c r="E696" s="31" t="s">
        <v>241</v>
      </c>
      <c r="F696" s="30">
        <v>36982</v>
      </c>
      <c r="G696" s="29">
        <v>12000</v>
      </c>
    </row>
    <row r="697" spans="1:7" x14ac:dyDescent="0.25">
      <c r="A697" s="31" t="s">
        <v>249</v>
      </c>
      <c r="B697" s="31" t="s">
        <v>244</v>
      </c>
      <c r="C697" s="31" t="s">
        <v>243</v>
      </c>
      <c r="D697" s="32" t="s">
        <v>247</v>
      </c>
      <c r="E697" s="31" t="s">
        <v>246</v>
      </c>
      <c r="F697" s="30">
        <v>37012</v>
      </c>
      <c r="G697" s="29">
        <v>2000</v>
      </c>
    </row>
    <row r="698" spans="1:7" x14ac:dyDescent="0.25">
      <c r="A698" s="31" t="s">
        <v>255</v>
      </c>
      <c r="B698" s="31" t="s">
        <v>244</v>
      </c>
      <c r="C698" s="31" t="s">
        <v>243</v>
      </c>
      <c r="D698" s="32" t="s">
        <v>242</v>
      </c>
      <c r="E698" s="31" t="s">
        <v>246</v>
      </c>
      <c r="F698" s="30">
        <v>37043</v>
      </c>
      <c r="G698" s="29">
        <v>14644</v>
      </c>
    </row>
    <row r="699" spans="1:7" x14ac:dyDescent="0.25">
      <c r="A699" s="31" t="s">
        <v>255</v>
      </c>
      <c r="B699" s="31" t="s">
        <v>252</v>
      </c>
      <c r="C699" s="31" t="s">
        <v>243</v>
      </c>
      <c r="D699" s="32" t="s">
        <v>247</v>
      </c>
      <c r="E699" s="31" t="s">
        <v>246</v>
      </c>
      <c r="F699" s="30">
        <v>37073</v>
      </c>
      <c r="G699" s="29">
        <v>1946</v>
      </c>
    </row>
    <row r="700" spans="1:7" x14ac:dyDescent="0.25">
      <c r="A700" s="31" t="s">
        <v>255</v>
      </c>
      <c r="B700" s="31" t="s">
        <v>244</v>
      </c>
      <c r="C700" s="31" t="s">
        <v>248</v>
      </c>
      <c r="D700" s="32" t="s">
        <v>247</v>
      </c>
      <c r="E700" s="31" t="s">
        <v>241</v>
      </c>
      <c r="F700" s="30">
        <v>37104</v>
      </c>
      <c r="G700" s="29">
        <v>9113</v>
      </c>
    </row>
    <row r="701" spans="1:7" x14ac:dyDescent="0.25">
      <c r="A701" s="31" t="s">
        <v>255</v>
      </c>
      <c r="B701" s="31" t="s">
        <v>252</v>
      </c>
      <c r="C701" s="31" t="s">
        <v>243</v>
      </c>
      <c r="D701" s="32" t="s">
        <v>247</v>
      </c>
      <c r="E701" s="31" t="s">
        <v>241</v>
      </c>
      <c r="F701" s="30">
        <v>37135</v>
      </c>
      <c r="G701" s="29">
        <v>1946</v>
      </c>
    </row>
    <row r="702" spans="1:7" x14ac:dyDescent="0.25">
      <c r="A702" s="31" t="s">
        <v>253</v>
      </c>
      <c r="B702" s="31" t="s">
        <v>252</v>
      </c>
      <c r="C702" s="31" t="s">
        <v>248</v>
      </c>
      <c r="D702" s="32" t="s">
        <v>247</v>
      </c>
      <c r="E702" s="31" t="s">
        <v>241</v>
      </c>
      <c r="F702" s="30">
        <v>37165</v>
      </c>
      <c r="G702" s="29">
        <v>3728</v>
      </c>
    </row>
    <row r="703" spans="1:7" x14ac:dyDescent="0.25">
      <c r="A703" s="31" t="s">
        <v>253</v>
      </c>
      <c r="B703" s="31" t="s">
        <v>252</v>
      </c>
      <c r="C703" s="31" t="s">
        <v>243</v>
      </c>
      <c r="D703" s="32" t="s">
        <v>251</v>
      </c>
      <c r="E703" s="31" t="s">
        <v>241</v>
      </c>
      <c r="F703" s="30">
        <v>37196</v>
      </c>
      <c r="G703" s="29">
        <v>4535</v>
      </c>
    </row>
    <row r="704" spans="1:7" x14ac:dyDescent="0.25">
      <c r="A704" s="31" t="s">
        <v>253</v>
      </c>
      <c r="B704" s="31" t="s">
        <v>254</v>
      </c>
      <c r="C704" s="31" t="s">
        <v>248</v>
      </c>
      <c r="D704" s="32" t="s">
        <v>242</v>
      </c>
      <c r="E704" s="31" t="s">
        <v>246</v>
      </c>
      <c r="F704" s="30">
        <v>37226</v>
      </c>
      <c r="G704" s="29">
        <v>4785</v>
      </c>
    </row>
    <row r="705" spans="1:7" x14ac:dyDescent="0.25">
      <c r="A705" s="31" t="s">
        <v>253</v>
      </c>
      <c r="B705" s="31" t="s">
        <v>252</v>
      </c>
      <c r="C705" s="31" t="s">
        <v>243</v>
      </c>
      <c r="D705" s="32" t="s">
        <v>247</v>
      </c>
      <c r="E705" s="31" t="s">
        <v>241</v>
      </c>
      <c r="F705" s="30">
        <v>37135</v>
      </c>
      <c r="G705" s="29">
        <v>100</v>
      </c>
    </row>
    <row r="706" spans="1:7" x14ac:dyDescent="0.25">
      <c r="A706" s="31" t="s">
        <v>255</v>
      </c>
      <c r="B706" s="31" t="s">
        <v>252</v>
      </c>
      <c r="C706" s="31" t="s">
        <v>243</v>
      </c>
      <c r="D706" s="32" t="s">
        <v>247</v>
      </c>
      <c r="E706" s="31" t="s">
        <v>241</v>
      </c>
      <c r="F706" s="30">
        <v>36892</v>
      </c>
      <c r="G706" s="29">
        <v>1000</v>
      </c>
    </row>
    <row r="707" spans="1:7" x14ac:dyDescent="0.25">
      <c r="A707" s="31" t="s">
        <v>255</v>
      </c>
      <c r="B707" s="31" t="s">
        <v>252</v>
      </c>
      <c r="C707" s="31" t="s">
        <v>243</v>
      </c>
      <c r="D707" s="32" t="s">
        <v>247</v>
      </c>
      <c r="E707" s="31" t="s">
        <v>241</v>
      </c>
      <c r="F707" s="30">
        <v>36923</v>
      </c>
      <c r="G707" s="29">
        <v>11632</v>
      </c>
    </row>
    <row r="708" spans="1:7" x14ac:dyDescent="0.25">
      <c r="A708" s="31" t="s">
        <v>253</v>
      </c>
      <c r="B708" s="31" t="s">
        <v>244</v>
      </c>
      <c r="C708" s="31" t="s">
        <v>248</v>
      </c>
      <c r="D708" s="32" t="s">
        <v>247</v>
      </c>
      <c r="E708" s="31" t="s">
        <v>246</v>
      </c>
      <c r="F708" s="30">
        <v>36951</v>
      </c>
      <c r="G708" s="29">
        <v>6144</v>
      </c>
    </row>
    <row r="709" spans="1:7" x14ac:dyDescent="0.25">
      <c r="A709" s="31" t="s">
        <v>249</v>
      </c>
      <c r="B709" s="31" t="s">
        <v>250</v>
      </c>
      <c r="C709" s="31" t="s">
        <v>243</v>
      </c>
      <c r="D709" s="32" t="s">
        <v>251</v>
      </c>
      <c r="E709" s="31" t="s">
        <v>241</v>
      </c>
      <c r="F709" s="30">
        <v>36982</v>
      </c>
      <c r="G709" s="29">
        <v>7000</v>
      </c>
    </row>
    <row r="710" spans="1:7" x14ac:dyDescent="0.25">
      <c r="A710" s="31" t="s">
        <v>249</v>
      </c>
      <c r="B710" s="31" t="s">
        <v>254</v>
      </c>
      <c r="C710" s="31" t="s">
        <v>243</v>
      </c>
      <c r="D710" s="32" t="s">
        <v>242</v>
      </c>
      <c r="E710" s="31" t="s">
        <v>241</v>
      </c>
      <c r="F710" s="30">
        <v>37012</v>
      </c>
      <c r="G710" s="29">
        <v>4257</v>
      </c>
    </row>
    <row r="711" spans="1:7" x14ac:dyDescent="0.25">
      <c r="A711" s="31" t="s">
        <v>253</v>
      </c>
      <c r="B711" s="31" t="s">
        <v>252</v>
      </c>
      <c r="C711" s="31" t="s">
        <v>248</v>
      </c>
      <c r="D711" s="32" t="s">
        <v>247</v>
      </c>
      <c r="E711" s="31" t="s">
        <v>241</v>
      </c>
      <c r="F711" s="30">
        <v>37043</v>
      </c>
      <c r="G711" s="29">
        <v>400</v>
      </c>
    </row>
    <row r="712" spans="1:7" x14ac:dyDescent="0.25">
      <c r="A712" s="31" t="s">
        <v>249</v>
      </c>
      <c r="B712" s="31" t="s">
        <v>252</v>
      </c>
      <c r="C712" s="31" t="s">
        <v>243</v>
      </c>
      <c r="D712" s="32" t="s">
        <v>242</v>
      </c>
      <c r="E712" s="31" t="s">
        <v>246</v>
      </c>
      <c r="F712" s="30">
        <v>37073</v>
      </c>
      <c r="G712" s="29">
        <v>12673</v>
      </c>
    </row>
    <row r="713" spans="1:7" x14ac:dyDescent="0.25">
      <c r="A713" s="31" t="s">
        <v>249</v>
      </c>
      <c r="B713" s="31" t="s">
        <v>252</v>
      </c>
      <c r="C713" s="31" t="s">
        <v>248</v>
      </c>
      <c r="D713" s="32" t="s">
        <v>251</v>
      </c>
      <c r="E713" s="31" t="s">
        <v>241</v>
      </c>
      <c r="F713" s="30">
        <v>37104</v>
      </c>
      <c r="G713" s="29">
        <v>4000</v>
      </c>
    </row>
    <row r="714" spans="1:7" x14ac:dyDescent="0.25">
      <c r="A714" s="31" t="s">
        <v>249</v>
      </c>
      <c r="B714" s="31" t="s">
        <v>252</v>
      </c>
      <c r="C714" s="31" t="s">
        <v>243</v>
      </c>
      <c r="D714" s="32" t="s">
        <v>251</v>
      </c>
      <c r="E714" s="31" t="s">
        <v>241</v>
      </c>
      <c r="F714" s="30">
        <v>37012</v>
      </c>
      <c r="G714" s="29">
        <v>5000</v>
      </c>
    </row>
    <row r="715" spans="1:7" x14ac:dyDescent="0.25">
      <c r="A715" s="31" t="s">
        <v>249</v>
      </c>
      <c r="B715" s="31" t="s">
        <v>252</v>
      </c>
      <c r="C715" s="31" t="s">
        <v>243</v>
      </c>
      <c r="D715" s="32" t="s">
        <v>251</v>
      </c>
      <c r="E715" s="31" t="s">
        <v>241</v>
      </c>
      <c r="F715" s="30">
        <v>37012</v>
      </c>
      <c r="G715" s="29">
        <v>5000</v>
      </c>
    </row>
    <row r="716" spans="1:7" x14ac:dyDescent="0.25">
      <c r="A716" s="31" t="s">
        <v>249</v>
      </c>
      <c r="B716" s="31" t="s">
        <v>252</v>
      </c>
      <c r="C716" s="31" t="s">
        <v>243</v>
      </c>
      <c r="D716" s="32" t="s">
        <v>251</v>
      </c>
      <c r="E716" s="31" t="s">
        <v>241</v>
      </c>
      <c r="F716" s="30">
        <v>37012</v>
      </c>
      <c r="G716" s="29">
        <v>5000</v>
      </c>
    </row>
    <row r="717" spans="1:7" x14ac:dyDescent="0.25">
      <c r="A717" s="31" t="s">
        <v>249</v>
      </c>
      <c r="B717" s="31" t="s">
        <v>252</v>
      </c>
      <c r="C717" s="31" t="s">
        <v>243</v>
      </c>
      <c r="D717" s="32" t="s">
        <v>251</v>
      </c>
      <c r="E717" s="31" t="s">
        <v>241</v>
      </c>
      <c r="F717" s="30">
        <v>37012</v>
      </c>
      <c r="G717" s="29">
        <v>5000</v>
      </c>
    </row>
    <row r="718" spans="1:7" x14ac:dyDescent="0.25">
      <c r="A718" s="31" t="s">
        <v>249</v>
      </c>
      <c r="B718" s="31" t="s">
        <v>252</v>
      </c>
      <c r="C718" s="31" t="s">
        <v>243</v>
      </c>
      <c r="D718" s="32" t="s">
        <v>251</v>
      </c>
      <c r="E718" s="31" t="s">
        <v>241</v>
      </c>
      <c r="F718" s="30">
        <v>37012</v>
      </c>
      <c r="G718" s="29">
        <v>5000</v>
      </c>
    </row>
    <row r="719" spans="1:7" x14ac:dyDescent="0.25">
      <c r="A719" s="31" t="s">
        <v>249</v>
      </c>
      <c r="B719" s="31" t="s">
        <v>252</v>
      </c>
      <c r="C719" s="31" t="s">
        <v>243</v>
      </c>
      <c r="D719" s="32" t="s">
        <v>251</v>
      </c>
      <c r="E719" s="31" t="s">
        <v>241</v>
      </c>
      <c r="F719" s="30">
        <v>37012</v>
      </c>
      <c r="G719" s="29">
        <v>5000</v>
      </c>
    </row>
    <row r="720" spans="1:7" x14ac:dyDescent="0.25">
      <c r="A720" s="31" t="s">
        <v>249</v>
      </c>
      <c r="B720" s="31" t="s">
        <v>252</v>
      </c>
      <c r="C720" s="31" t="s">
        <v>243</v>
      </c>
      <c r="D720" s="32" t="s">
        <v>251</v>
      </c>
      <c r="E720" s="31" t="s">
        <v>241</v>
      </c>
      <c r="F720" s="30">
        <v>37012</v>
      </c>
      <c r="G720" s="29">
        <v>5000</v>
      </c>
    </row>
    <row r="721" spans="1:7" x14ac:dyDescent="0.25">
      <c r="A721" s="31" t="s">
        <v>249</v>
      </c>
      <c r="B721" s="31" t="s">
        <v>252</v>
      </c>
      <c r="C721" s="31" t="s">
        <v>243</v>
      </c>
      <c r="D721" s="32" t="s">
        <v>251</v>
      </c>
      <c r="E721" s="31" t="s">
        <v>241</v>
      </c>
      <c r="F721" s="30">
        <v>37012</v>
      </c>
      <c r="G721" s="29">
        <v>5000</v>
      </c>
    </row>
    <row r="722" spans="1:7" x14ac:dyDescent="0.25">
      <c r="A722" s="31" t="s">
        <v>249</v>
      </c>
      <c r="B722" s="31" t="s">
        <v>252</v>
      </c>
      <c r="C722" s="31" t="s">
        <v>243</v>
      </c>
      <c r="D722" s="32" t="s">
        <v>251</v>
      </c>
      <c r="E722" s="31" t="s">
        <v>241</v>
      </c>
      <c r="F722" s="30">
        <v>37012</v>
      </c>
      <c r="G722" s="29">
        <v>5000</v>
      </c>
    </row>
    <row r="723" spans="1:7" x14ac:dyDescent="0.25">
      <c r="A723" s="31" t="s">
        <v>249</v>
      </c>
      <c r="B723" s="31" t="s">
        <v>252</v>
      </c>
      <c r="C723" s="31" t="s">
        <v>243</v>
      </c>
      <c r="D723" s="32" t="s">
        <v>251</v>
      </c>
      <c r="E723" s="31" t="s">
        <v>241</v>
      </c>
      <c r="F723" s="30">
        <v>37012</v>
      </c>
      <c r="G723" s="29">
        <v>5000</v>
      </c>
    </row>
    <row r="724" spans="1:7" x14ac:dyDescent="0.25">
      <c r="A724" s="31" t="s">
        <v>249</v>
      </c>
      <c r="B724" s="31" t="s">
        <v>252</v>
      </c>
      <c r="C724" s="31" t="s">
        <v>243</v>
      </c>
      <c r="D724" s="32" t="s">
        <v>251</v>
      </c>
      <c r="E724" s="31" t="s">
        <v>241</v>
      </c>
      <c r="F724" s="30">
        <v>37012</v>
      </c>
      <c r="G724" s="29">
        <v>5000</v>
      </c>
    </row>
    <row r="725" spans="1:7" x14ac:dyDescent="0.25">
      <c r="A725" s="31" t="s">
        <v>249</v>
      </c>
      <c r="B725" s="31" t="s">
        <v>252</v>
      </c>
      <c r="C725" s="31" t="s">
        <v>243</v>
      </c>
      <c r="D725" s="32" t="s">
        <v>251</v>
      </c>
      <c r="E725" s="31" t="s">
        <v>241</v>
      </c>
      <c r="F725" s="30">
        <v>37012</v>
      </c>
      <c r="G725" s="29">
        <v>5000</v>
      </c>
    </row>
    <row r="726" spans="1:7" x14ac:dyDescent="0.25">
      <c r="A726" s="31" t="s">
        <v>249</v>
      </c>
      <c r="B726" s="31" t="s">
        <v>252</v>
      </c>
      <c r="C726" s="31" t="s">
        <v>243</v>
      </c>
      <c r="D726" s="32" t="s">
        <v>251</v>
      </c>
      <c r="E726" s="31" t="s">
        <v>241</v>
      </c>
      <c r="F726" s="30">
        <v>37012</v>
      </c>
      <c r="G726" s="29">
        <v>5000</v>
      </c>
    </row>
    <row r="727" spans="1:7" x14ac:dyDescent="0.25">
      <c r="A727" s="31" t="s">
        <v>249</v>
      </c>
      <c r="B727" s="31" t="s">
        <v>252</v>
      </c>
      <c r="C727" s="31" t="s">
        <v>243</v>
      </c>
      <c r="D727" s="32" t="s">
        <v>251</v>
      </c>
      <c r="E727" s="31" t="s">
        <v>241</v>
      </c>
      <c r="F727" s="30">
        <v>37012</v>
      </c>
      <c r="G727" s="29">
        <v>5000</v>
      </c>
    </row>
    <row r="728" spans="1:7" x14ac:dyDescent="0.25">
      <c r="A728" s="31" t="s">
        <v>249</v>
      </c>
      <c r="B728" s="31" t="s">
        <v>252</v>
      </c>
      <c r="C728" s="31" t="s">
        <v>243</v>
      </c>
      <c r="D728" s="32" t="s">
        <v>251</v>
      </c>
      <c r="E728" s="31" t="s">
        <v>241</v>
      </c>
      <c r="F728" s="30">
        <v>37012</v>
      </c>
      <c r="G728" s="29">
        <v>5000</v>
      </c>
    </row>
    <row r="729" spans="1:7" x14ac:dyDescent="0.25">
      <c r="A729" s="31" t="s">
        <v>245</v>
      </c>
      <c r="B729" s="31" t="s">
        <v>250</v>
      </c>
      <c r="C729" s="31" t="s">
        <v>243</v>
      </c>
      <c r="D729" s="32" t="s">
        <v>247</v>
      </c>
      <c r="E729" s="31" t="s">
        <v>241</v>
      </c>
      <c r="F729" s="30">
        <v>36892</v>
      </c>
      <c r="G729" s="29">
        <v>5000</v>
      </c>
    </row>
    <row r="730" spans="1:7" x14ac:dyDescent="0.25">
      <c r="A730" s="31" t="s">
        <v>245</v>
      </c>
      <c r="B730" s="31" t="s">
        <v>250</v>
      </c>
      <c r="C730" s="31" t="s">
        <v>243</v>
      </c>
      <c r="D730" s="32" t="s">
        <v>247</v>
      </c>
      <c r="E730" s="31" t="s">
        <v>241</v>
      </c>
      <c r="F730" s="30">
        <v>36892</v>
      </c>
      <c r="G730" s="29">
        <v>5000</v>
      </c>
    </row>
    <row r="731" spans="1:7" x14ac:dyDescent="0.25">
      <c r="A731" s="31" t="s">
        <v>245</v>
      </c>
      <c r="B731" s="31" t="s">
        <v>250</v>
      </c>
      <c r="C731" s="31" t="s">
        <v>243</v>
      </c>
      <c r="D731" s="32" t="s">
        <v>247</v>
      </c>
      <c r="E731" s="31" t="s">
        <v>241</v>
      </c>
      <c r="F731" s="30">
        <v>36892</v>
      </c>
      <c r="G731" s="29">
        <v>5000</v>
      </c>
    </row>
    <row r="732" spans="1:7" x14ac:dyDescent="0.25">
      <c r="A732" s="31" t="s">
        <v>245</v>
      </c>
      <c r="B732" s="31" t="s">
        <v>250</v>
      </c>
      <c r="C732" s="31" t="s">
        <v>243</v>
      </c>
      <c r="D732" s="32" t="s">
        <v>247</v>
      </c>
      <c r="E732" s="31" t="s">
        <v>241</v>
      </c>
      <c r="F732" s="30">
        <v>36892</v>
      </c>
      <c r="G732" s="29">
        <v>5000</v>
      </c>
    </row>
    <row r="733" spans="1:7" x14ac:dyDescent="0.25">
      <c r="A733" s="31" t="s">
        <v>245</v>
      </c>
      <c r="B733" s="31" t="s">
        <v>250</v>
      </c>
      <c r="C733" s="31" t="s">
        <v>243</v>
      </c>
      <c r="D733" s="32" t="s">
        <v>247</v>
      </c>
      <c r="E733" s="31" t="s">
        <v>241</v>
      </c>
      <c r="F733" s="30">
        <v>36892</v>
      </c>
      <c r="G733" s="29">
        <v>5000</v>
      </c>
    </row>
    <row r="734" spans="1:7" x14ac:dyDescent="0.25">
      <c r="A734" s="31" t="s">
        <v>245</v>
      </c>
      <c r="B734" s="31" t="s">
        <v>250</v>
      </c>
      <c r="C734" s="31" t="s">
        <v>243</v>
      </c>
      <c r="D734" s="32" t="s">
        <v>247</v>
      </c>
      <c r="E734" s="31" t="s">
        <v>241</v>
      </c>
      <c r="F734" s="30">
        <v>36892</v>
      </c>
      <c r="G734" s="29">
        <v>5000</v>
      </c>
    </row>
    <row r="735" spans="1:7" x14ac:dyDescent="0.25">
      <c r="A735" s="31" t="s">
        <v>245</v>
      </c>
      <c r="B735" s="31" t="s">
        <v>250</v>
      </c>
      <c r="C735" s="31" t="s">
        <v>243</v>
      </c>
      <c r="D735" s="32" t="s">
        <v>247</v>
      </c>
      <c r="E735" s="31" t="s">
        <v>241</v>
      </c>
      <c r="F735" s="30">
        <v>36892</v>
      </c>
      <c r="G735" s="29">
        <v>5000</v>
      </c>
    </row>
    <row r="736" spans="1:7" x14ac:dyDescent="0.25">
      <c r="A736" s="31" t="s">
        <v>245</v>
      </c>
      <c r="B736" s="31" t="s">
        <v>250</v>
      </c>
      <c r="C736" s="31" t="s">
        <v>243</v>
      </c>
      <c r="D736" s="32" t="s">
        <v>247</v>
      </c>
      <c r="E736" s="31" t="s">
        <v>241</v>
      </c>
      <c r="F736" s="30">
        <v>36892</v>
      </c>
      <c r="G736" s="29">
        <v>5000</v>
      </c>
    </row>
    <row r="737" spans="1:7" x14ac:dyDescent="0.25">
      <c r="A737" s="31" t="s">
        <v>249</v>
      </c>
      <c r="B737" s="31" t="s">
        <v>244</v>
      </c>
      <c r="C737" s="31" t="s">
        <v>248</v>
      </c>
      <c r="D737" s="32" t="s">
        <v>247</v>
      </c>
      <c r="E737" s="31" t="s">
        <v>246</v>
      </c>
      <c r="F737" s="30">
        <v>36923</v>
      </c>
      <c r="G737" s="29">
        <v>14571</v>
      </c>
    </row>
    <row r="738" spans="1:7" x14ac:dyDescent="0.25">
      <c r="A738" s="31" t="s">
        <v>249</v>
      </c>
      <c r="B738" s="31" t="s">
        <v>244</v>
      </c>
      <c r="C738" s="31" t="s">
        <v>248</v>
      </c>
      <c r="D738" s="32" t="s">
        <v>247</v>
      </c>
      <c r="E738" s="31" t="s">
        <v>246</v>
      </c>
      <c r="F738" s="30">
        <v>36923</v>
      </c>
      <c r="G738" s="29">
        <v>14571</v>
      </c>
    </row>
    <row r="739" spans="1:7" x14ac:dyDescent="0.25">
      <c r="A739" s="31" t="s">
        <v>249</v>
      </c>
      <c r="B739" s="31" t="s">
        <v>244</v>
      </c>
      <c r="C739" s="31" t="s">
        <v>248</v>
      </c>
      <c r="D739" s="32" t="s">
        <v>247</v>
      </c>
      <c r="E739" s="31" t="s">
        <v>246</v>
      </c>
      <c r="F739" s="30">
        <v>36923</v>
      </c>
      <c r="G739" s="29">
        <v>14571</v>
      </c>
    </row>
    <row r="740" spans="1:7" x14ac:dyDescent="0.25">
      <c r="A740" s="31" t="s">
        <v>249</v>
      </c>
      <c r="B740" s="31" t="s">
        <v>244</v>
      </c>
      <c r="C740" s="31" t="s">
        <v>248</v>
      </c>
      <c r="D740" s="32" t="s">
        <v>247</v>
      </c>
      <c r="E740" s="31" t="s">
        <v>246</v>
      </c>
      <c r="F740" s="30">
        <v>36923</v>
      </c>
      <c r="G740" s="29">
        <v>14571</v>
      </c>
    </row>
    <row r="741" spans="1:7" x14ac:dyDescent="0.25">
      <c r="A741" s="31" t="s">
        <v>249</v>
      </c>
      <c r="B741" s="31" t="s">
        <v>244</v>
      </c>
      <c r="C741" s="31" t="s">
        <v>248</v>
      </c>
      <c r="D741" s="32" t="s">
        <v>247</v>
      </c>
      <c r="E741" s="31" t="s">
        <v>246</v>
      </c>
      <c r="F741" s="30">
        <v>36923</v>
      </c>
      <c r="G741" s="29">
        <v>14571</v>
      </c>
    </row>
    <row r="742" spans="1:7" x14ac:dyDescent="0.25">
      <c r="A742" s="31" t="s">
        <v>249</v>
      </c>
      <c r="B742" s="31" t="s">
        <v>244</v>
      </c>
      <c r="C742" s="31" t="s">
        <v>248</v>
      </c>
      <c r="D742" s="32" t="s">
        <v>247</v>
      </c>
      <c r="E742" s="31" t="s">
        <v>246</v>
      </c>
      <c r="F742" s="30">
        <v>36923</v>
      </c>
      <c r="G742" s="29">
        <v>14571</v>
      </c>
    </row>
    <row r="743" spans="1:7" x14ac:dyDescent="0.25">
      <c r="A743" s="31" t="s">
        <v>249</v>
      </c>
      <c r="B743" s="31" t="s">
        <v>244</v>
      </c>
      <c r="C743" s="31" t="s">
        <v>248</v>
      </c>
      <c r="D743" s="32" t="s">
        <v>247</v>
      </c>
      <c r="E743" s="31" t="s">
        <v>246</v>
      </c>
      <c r="F743" s="30">
        <v>36923</v>
      </c>
      <c r="G743" s="29">
        <v>14571</v>
      </c>
    </row>
    <row r="744" spans="1:7" x14ac:dyDescent="0.25">
      <c r="A744" s="31" t="s">
        <v>249</v>
      </c>
      <c r="B744" s="31" t="s">
        <v>244</v>
      </c>
      <c r="C744" s="31" t="s">
        <v>248</v>
      </c>
      <c r="D744" s="32" t="s">
        <v>247</v>
      </c>
      <c r="E744" s="31" t="s">
        <v>246</v>
      </c>
      <c r="F744" s="30">
        <v>36923</v>
      </c>
      <c r="G744" s="29">
        <v>14571</v>
      </c>
    </row>
    <row r="745" spans="1:7" x14ac:dyDescent="0.25">
      <c r="A745" s="31" t="s">
        <v>249</v>
      </c>
      <c r="B745" s="31" t="s">
        <v>244</v>
      </c>
      <c r="C745" s="31" t="s">
        <v>248</v>
      </c>
      <c r="D745" s="32" t="s">
        <v>247</v>
      </c>
      <c r="E745" s="31" t="s">
        <v>246</v>
      </c>
      <c r="F745" s="30">
        <v>36923</v>
      </c>
      <c r="G745" s="29">
        <v>14571</v>
      </c>
    </row>
    <row r="746" spans="1:7" x14ac:dyDescent="0.25">
      <c r="A746" s="31" t="s">
        <v>249</v>
      </c>
      <c r="B746" s="31" t="s">
        <v>244</v>
      </c>
      <c r="C746" s="31" t="s">
        <v>248</v>
      </c>
      <c r="D746" s="32" t="s">
        <v>247</v>
      </c>
      <c r="E746" s="31" t="s">
        <v>246</v>
      </c>
      <c r="F746" s="30">
        <v>36923</v>
      </c>
      <c r="G746" s="29">
        <v>14571</v>
      </c>
    </row>
    <row r="747" spans="1:7" x14ac:dyDescent="0.25">
      <c r="A747" s="31" t="s">
        <v>249</v>
      </c>
      <c r="B747" s="31" t="s">
        <v>244</v>
      </c>
      <c r="C747" s="31" t="s">
        <v>248</v>
      </c>
      <c r="D747" s="32" t="s">
        <v>247</v>
      </c>
      <c r="E747" s="31" t="s">
        <v>246</v>
      </c>
      <c r="F747" s="30">
        <v>36923</v>
      </c>
      <c r="G747" s="29">
        <v>14571</v>
      </c>
    </row>
    <row r="748" spans="1:7" x14ac:dyDescent="0.25">
      <c r="A748" s="31" t="s">
        <v>249</v>
      </c>
      <c r="B748" s="31" t="s">
        <v>244</v>
      </c>
      <c r="C748" s="31" t="s">
        <v>248</v>
      </c>
      <c r="D748" s="32" t="s">
        <v>247</v>
      </c>
      <c r="E748" s="31" t="s">
        <v>246</v>
      </c>
      <c r="F748" s="30">
        <v>36923</v>
      </c>
      <c r="G748" s="29">
        <v>14571</v>
      </c>
    </row>
    <row r="749" spans="1:7" x14ac:dyDescent="0.25">
      <c r="A749" s="31" t="s">
        <v>245</v>
      </c>
      <c r="B749" s="31" t="s">
        <v>244</v>
      </c>
      <c r="C749" s="31" t="s">
        <v>243</v>
      </c>
      <c r="D749" s="32" t="s">
        <v>242</v>
      </c>
      <c r="E749" s="31" t="s">
        <v>241</v>
      </c>
      <c r="F749" s="30">
        <v>37165</v>
      </c>
      <c r="G749" s="29">
        <v>12000</v>
      </c>
    </row>
    <row r="750" spans="1:7" x14ac:dyDescent="0.25">
      <c r="A750" s="31" t="s">
        <v>245</v>
      </c>
      <c r="B750" s="31" t="s">
        <v>244</v>
      </c>
      <c r="C750" s="31" t="s">
        <v>243</v>
      </c>
      <c r="D750" s="32" t="s">
        <v>242</v>
      </c>
      <c r="E750" s="31" t="s">
        <v>241</v>
      </c>
      <c r="F750" s="30">
        <v>37165</v>
      </c>
      <c r="G750" s="29">
        <v>12000</v>
      </c>
    </row>
  </sheetData>
  <mergeCells count="1">
    <mergeCell ref="L15:P15"/>
  </mergeCells>
  <dataValidations count="1">
    <dataValidation type="list" allowBlank="1" showInputMessage="1" showErrorMessage="1" sqref="J15">
      <formula1>$K$9:$L$9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6"/>
  <sheetViews>
    <sheetView zoomScale="120" zoomScaleNormal="120" workbookViewId="0">
      <selection activeCell="H2" sqref="H2:H14"/>
    </sheetView>
  </sheetViews>
  <sheetFormatPr defaultRowHeight="15" x14ac:dyDescent="0.25"/>
  <cols>
    <col min="1" max="1" width="11.28515625" customWidth="1"/>
    <col min="2" max="2" width="16.5703125" customWidth="1"/>
    <col min="3" max="3" width="18.85546875" customWidth="1"/>
    <col min="4" max="4" width="11.7109375" customWidth="1"/>
    <col min="5" max="5" width="15.42578125" bestFit="1" customWidth="1"/>
    <col min="6" max="6" width="3.42578125" customWidth="1"/>
    <col min="7" max="7" width="7.5703125" customWidth="1"/>
    <col min="8" max="8" width="19.5703125" customWidth="1"/>
  </cols>
  <sheetData>
    <row r="1" spans="1:8" x14ac:dyDescent="0.25">
      <c r="A1" s="47" t="s">
        <v>296</v>
      </c>
      <c r="B1" s="47" t="s">
        <v>192</v>
      </c>
      <c r="C1" s="47" t="s">
        <v>299</v>
      </c>
      <c r="D1" s="47" t="s">
        <v>298</v>
      </c>
      <c r="E1" s="48" t="s">
        <v>297</v>
      </c>
      <c r="G1" s="47" t="s">
        <v>296</v>
      </c>
      <c r="H1" s="47" t="s">
        <v>192</v>
      </c>
    </row>
    <row r="2" spans="1:8" x14ac:dyDescent="0.25">
      <c r="A2" s="4">
        <v>10001</v>
      </c>
      <c r="B2" s="4" t="s">
        <v>189</v>
      </c>
      <c r="C2" s="4" t="s">
        <v>278</v>
      </c>
      <c r="D2" s="4">
        <v>158075</v>
      </c>
      <c r="E2" s="46" t="s">
        <v>208</v>
      </c>
      <c r="G2" s="4">
        <v>10001</v>
      </c>
      <c r="H2" s="4" t="str">
        <f t="shared" ref="H2:H14" si="0">VLOOKUP(G2,$A$1:$E$14,2,0)</f>
        <v>Bonnie Potter</v>
      </c>
    </row>
    <row r="3" spans="1:8" x14ac:dyDescent="0.25">
      <c r="A3" s="4">
        <v>10002</v>
      </c>
      <c r="B3" s="4" t="s">
        <v>187</v>
      </c>
      <c r="C3" s="4" t="s">
        <v>275</v>
      </c>
      <c r="D3" s="4">
        <v>40713</v>
      </c>
      <c r="E3" s="46" t="s">
        <v>295</v>
      </c>
      <c r="G3" s="4">
        <v>10002</v>
      </c>
      <c r="H3" s="4" t="str">
        <f t="shared" si="0"/>
        <v>Ronnie Proctor</v>
      </c>
    </row>
    <row r="4" spans="1:8" x14ac:dyDescent="0.25">
      <c r="A4" s="4">
        <v>10003</v>
      </c>
      <c r="B4" s="4" t="s">
        <v>186</v>
      </c>
      <c r="C4" s="4" t="s">
        <v>272</v>
      </c>
      <c r="D4" s="4">
        <v>55568</v>
      </c>
      <c r="E4" s="46" t="s">
        <v>294</v>
      </c>
      <c r="G4" s="4">
        <v>10003</v>
      </c>
      <c r="H4" s="4" t="str">
        <f t="shared" si="0"/>
        <v>Marcus Dunlap</v>
      </c>
    </row>
    <row r="5" spans="1:8" x14ac:dyDescent="0.25">
      <c r="A5" s="4">
        <v>10004</v>
      </c>
      <c r="B5" s="4" t="s">
        <v>185</v>
      </c>
      <c r="C5" s="4" t="s">
        <v>270</v>
      </c>
      <c r="D5" s="4">
        <v>324002</v>
      </c>
      <c r="E5" s="46" t="s">
        <v>293</v>
      </c>
      <c r="G5" s="4">
        <v>10004</v>
      </c>
      <c r="H5" s="4" t="str">
        <f t="shared" si="0"/>
        <v>Gwendolyn Tyson</v>
      </c>
    </row>
    <row r="6" spans="1:8" x14ac:dyDescent="0.25">
      <c r="A6" s="4">
        <v>10005</v>
      </c>
      <c r="B6" s="4" t="s">
        <v>184</v>
      </c>
      <c r="C6" s="4" t="s">
        <v>292</v>
      </c>
      <c r="D6" s="4">
        <v>413737</v>
      </c>
      <c r="E6" s="46" t="s">
        <v>210</v>
      </c>
      <c r="G6" s="4">
        <v>10005</v>
      </c>
      <c r="H6" s="4" t="str">
        <f t="shared" si="0"/>
        <v>Timothy Reese</v>
      </c>
    </row>
    <row r="7" spans="1:8" x14ac:dyDescent="0.25">
      <c r="A7" s="4">
        <v>10006</v>
      </c>
      <c r="B7" s="4" t="s">
        <v>291</v>
      </c>
      <c r="C7" s="4" t="s">
        <v>290</v>
      </c>
      <c r="D7" s="4">
        <v>124626</v>
      </c>
      <c r="E7" s="46" t="s">
        <v>289</v>
      </c>
      <c r="G7" s="4">
        <v>10006</v>
      </c>
      <c r="H7" s="4" t="str">
        <f t="shared" si="0"/>
        <v>Sarah Ramsey</v>
      </c>
    </row>
    <row r="8" spans="1:8" x14ac:dyDescent="0.25">
      <c r="A8" s="4">
        <v>10007</v>
      </c>
      <c r="B8" s="4" t="s">
        <v>288</v>
      </c>
      <c r="C8" s="4" t="s">
        <v>287</v>
      </c>
      <c r="D8" s="4">
        <v>179583</v>
      </c>
      <c r="E8" s="46" t="s">
        <v>286</v>
      </c>
      <c r="G8" s="4">
        <v>10007</v>
      </c>
      <c r="H8" s="4" t="str">
        <f t="shared" si="0"/>
        <v>Laurie Hanna</v>
      </c>
    </row>
    <row r="9" spans="1:8" x14ac:dyDescent="0.25">
      <c r="A9" s="4">
        <v>10008</v>
      </c>
      <c r="B9" s="4" t="s">
        <v>285</v>
      </c>
      <c r="C9" s="4" t="s">
        <v>284</v>
      </c>
      <c r="D9" s="4">
        <v>163750</v>
      </c>
      <c r="E9" s="46" t="s">
        <v>283</v>
      </c>
      <c r="G9" s="4">
        <v>10008</v>
      </c>
      <c r="H9" s="4" t="str">
        <f t="shared" si="0"/>
        <v>Jim Rodgers</v>
      </c>
    </row>
    <row r="10" spans="1:8" x14ac:dyDescent="0.25">
      <c r="A10" s="4">
        <v>10009</v>
      </c>
      <c r="B10" s="4" t="s">
        <v>282</v>
      </c>
      <c r="C10" s="4" t="s">
        <v>281</v>
      </c>
      <c r="D10" s="4">
        <v>97898</v>
      </c>
      <c r="E10" s="46" t="s">
        <v>280</v>
      </c>
      <c r="G10" s="4">
        <v>10009</v>
      </c>
      <c r="H10" s="4" t="str">
        <f t="shared" si="0"/>
        <v>Tony Winters</v>
      </c>
    </row>
    <row r="11" spans="1:8" x14ac:dyDescent="0.25">
      <c r="A11" s="4">
        <v>10010</v>
      </c>
      <c r="B11" s="4" t="s">
        <v>279</v>
      </c>
      <c r="C11" s="4" t="s">
        <v>278</v>
      </c>
      <c r="D11" s="4">
        <v>222153</v>
      </c>
      <c r="E11" s="46" t="s">
        <v>277</v>
      </c>
      <c r="G11" s="4">
        <v>10010</v>
      </c>
      <c r="H11" s="4" t="str">
        <f t="shared" si="0"/>
        <v>Edna Thomas</v>
      </c>
    </row>
    <row r="12" spans="1:8" x14ac:dyDescent="0.25">
      <c r="A12" s="4">
        <v>10011</v>
      </c>
      <c r="B12" s="4" t="s">
        <v>276</v>
      </c>
      <c r="C12" s="4" t="s">
        <v>275</v>
      </c>
      <c r="D12" s="4">
        <v>403604</v>
      </c>
      <c r="E12" s="46" t="s">
        <v>274</v>
      </c>
      <c r="G12" s="4">
        <v>10011</v>
      </c>
      <c r="H12" s="4" t="str">
        <f t="shared" si="0"/>
        <v>Guy Gallagher</v>
      </c>
    </row>
    <row r="13" spans="1:8" x14ac:dyDescent="0.25">
      <c r="A13" s="4">
        <v>10012</v>
      </c>
      <c r="B13" s="4" t="s">
        <v>273</v>
      </c>
      <c r="C13" s="4" t="s">
        <v>272</v>
      </c>
      <c r="D13" s="4">
        <v>216228</v>
      </c>
      <c r="E13" s="46" t="s">
        <v>214</v>
      </c>
      <c r="G13" s="4">
        <v>10012</v>
      </c>
      <c r="H13" s="4" t="str">
        <f t="shared" si="0"/>
        <v>Matthew Berman</v>
      </c>
    </row>
    <row r="14" spans="1:8" x14ac:dyDescent="0.25">
      <c r="A14" s="4">
        <v>10013</v>
      </c>
      <c r="B14" s="4" t="s">
        <v>271</v>
      </c>
      <c r="C14" s="4" t="s">
        <v>270</v>
      </c>
      <c r="D14" s="4">
        <v>177897</v>
      </c>
      <c r="E14" s="46" t="s">
        <v>269</v>
      </c>
      <c r="G14" s="4">
        <v>10013</v>
      </c>
      <c r="H14" s="4" t="str">
        <f t="shared" si="0"/>
        <v>Ricky Hensley</v>
      </c>
    </row>
    <row r="16" spans="1:8" x14ac:dyDescent="0.25">
      <c r="H16" s="1"/>
    </row>
  </sheetData>
  <dataValidations count="1">
    <dataValidation type="list" allowBlank="1" showInputMessage="1" showErrorMessage="1" sqref="H1">
      <formula1>$B$1:$E$1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2:H17"/>
  <sheetViews>
    <sheetView showGridLines="0" zoomScale="120" zoomScaleNormal="120" workbookViewId="0">
      <selection activeCell="E5" sqref="E5"/>
    </sheetView>
  </sheetViews>
  <sheetFormatPr defaultRowHeight="15" x14ac:dyDescent="0.25"/>
  <cols>
    <col min="4" max="4" width="6" customWidth="1"/>
    <col min="5" max="5" width="19.42578125" customWidth="1"/>
    <col min="6" max="6" width="21.42578125" customWidth="1"/>
    <col min="7" max="8" width="14.85546875" customWidth="1"/>
  </cols>
  <sheetData>
    <row r="2" spans="4:8" x14ac:dyDescent="0.25">
      <c r="D2" t="s">
        <v>300</v>
      </c>
    </row>
    <row r="4" spans="4:8" x14ac:dyDescent="0.25">
      <c r="D4" s="47" t="s">
        <v>296</v>
      </c>
      <c r="E4" s="47" t="s">
        <v>192</v>
      </c>
      <c r="F4" s="47" t="s">
        <v>299</v>
      </c>
      <c r="G4" s="47" t="s">
        <v>298</v>
      </c>
      <c r="H4" s="47" t="s">
        <v>297</v>
      </c>
    </row>
    <row r="5" spans="4:8" x14ac:dyDescent="0.25">
      <c r="D5" s="49">
        <v>10001</v>
      </c>
      <c r="E5" s="49" t="str">
        <f>VLOOKUP($D5,[1]Vlookup_Match!$A$1:$E$14,MATCH(VlookupMatch!E$4,[1]Vlookup_Match!$A$1:$E$1,0),0)</f>
        <v>Bonnie Potter</v>
      </c>
      <c r="F5" s="49" t="str">
        <f>VLOOKUP($D5,[1]Vlookup_Match!$A$1:$E$14,MATCH(VlookupMatch!F$4,[1]Vlookup_Match!$A$1:$E$1,0),0)</f>
        <v>Team Lead</v>
      </c>
      <c r="G5" s="49">
        <f>VLOOKUP($D5,[1]Vlookup_Match!$A$1:$E$14,MATCH(VlookupMatch!G$4,[1]Vlookup_Match!$A$1:$E$1,0),0)</f>
        <v>158075</v>
      </c>
      <c r="H5" s="49" t="str">
        <f>VLOOKUP($D5,[1]Vlookup_Match!$A$1:$E$14,MATCH(VlookupMatch!H$4,[1]Vlookup_Match!$A$1:$E$1,0),0)</f>
        <v>India</v>
      </c>
    </row>
    <row r="6" spans="4:8" x14ac:dyDescent="0.25">
      <c r="D6" s="49">
        <v>10002</v>
      </c>
      <c r="E6" s="49" t="str">
        <f>VLOOKUP($D6,[1]Vlookup_Match!$A$1:$E$14,MATCH(VlookupMatch!E$4,[1]Vlookup_Match!$A$1:$E$1,0),0)</f>
        <v>Ronnie Proctor</v>
      </c>
      <c r="F6" s="49" t="str">
        <f>VLOOKUP($D6,[1]Vlookup_Match!$A$1:$E$14,MATCH(VlookupMatch!F$4,[1]Vlookup_Match!$A$1:$E$1,0),0)</f>
        <v>MIS Manager</v>
      </c>
      <c r="G6" s="49">
        <f>VLOOKUP($D6,[1]Vlookup_Match!$A$1:$E$14,MATCH(VlookupMatch!G$4,[1]Vlookup_Match!$A$1:$E$1,0),0)</f>
        <v>40713</v>
      </c>
      <c r="H6" s="49" t="str">
        <f>VLOOKUP($D6,[1]Vlookup_Match!$A$1:$E$14,MATCH(VlookupMatch!H$4,[1]Vlookup_Match!$A$1:$E$1,0),0)</f>
        <v>Australia</v>
      </c>
    </row>
    <row r="7" spans="4:8" x14ac:dyDescent="0.25">
      <c r="D7" s="49">
        <v>10003</v>
      </c>
      <c r="E7" s="49" t="str">
        <f>VLOOKUP($D7,[1]Vlookup_Match!$A$1:$E$14,MATCH(VlookupMatch!E$4,[1]Vlookup_Match!$A$1:$E$1,0),0)</f>
        <v>Marcus Dunlap</v>
      </c>
      <c r="F7" s="49" t="str">
        <f>VLOOKUP($D7,[1]Vlookup_Match!$A$1:$E$14,MATCH(VlookupMatch!F$4,[1]Vlookup_Match!$A$1:$E$1,0),0)</f>
        <v>HR Manager</v>
      </c>
      <c r="G7" s="49">
        <f>VLOOKUP($D7,[1]Vlookup_Match!$A$1:$E$14,MATCH(VlookupMatch!G$4,[1]Vlookup_Match!$A$1:$E$1,0),0)</f>
        <v>55568</v>
      </c>
      <c r="H7" s="49" t="str">
        <f>VLOOKUP($D7,[1]Vlookup_Match!$A$1:$E$14,MATCH(VlookupMatch!H$4,[1]Vlookup_Match!$A$1:$E$1,0),0)</f>
        <v>Sweden</v>
      </c>
    </row>
    <row r="8" spans="4:8" x14ac:dyDescent="0.25">
      <c r="D8" s="49">
        <v>10004</v>
      </c>
      <c r="E8" s="49" t="str">
        <f>VLOOKUP($D8,[1]Vlookup_Match!$A$1:$E$14,MATCH(VlookupMatch!E$4,[1]Vlookup_Match!$A$1:$E$1,0),0)</f>
        <v>Gwendolyn Tyson</v>
      </c>
      <c r="F8" s="49" t="str">
        <f>VLOOKUP($D8,[1]Vlookup_Match!$A$1:$E$14,MATCH(VlookupMatch!F$4,[1]Vlookup_Match!$A$1:$E$1,0),0)</f>
        <v>Associate</v>
      </c>
      <c r="G8" s="49">
        <f>VLOOKUP($D8,[1]Vlookup_Match!$A$1:$E$14,MATCH(VlookupMatch!G$4,[1]Vlookup_Match!$A$1:$E$1,0),0)</f>
        <v>324002</v>
      </c>
      <c r="H8" s="49" t="str">
        <f>VLOOKUP($D8,[1]Vlookup_Match!$A$1:$E$14,MATCH(VlookupMatch!H$4,[1]Vlookup_Match!$A$1:$E$1,0),0)</f>
        <v>Hongkong</v>
      </c>
    </row>
    <row r="9" spans="4:8" x14ac:dyDescent="0.25">
      <c r="D9" s="49">
        <v>10005</v>
      </c>
      <c r="E9" s="49" t="str">
        <f>VLOOKUP($D9,[1]Vlookup_Match!$A$1:$E$14,MATCH(VlookupMatch!E$4,[1]Vlookup_Match!$A$1:$E$1,0),0)</f>
        <v>Timothy Reese</v>
      </c>
      <c r="F9" s="49" t="str">
        <f>VLOOKUP($D9,[1]Vlookup_Match!$A$1:$E$14,MATCH(VlookupMatch!F$4,[1]Vlookup_Match!$A$1:$E$1,0),0)</f>
        <v>Sr.Associate</v>
      </c>
      <c r="G9" s="49">
        <f>VLOOKUP($D9,[1]Vlookup_Match!$A$1:$E$14,MATCH(VlookupMatch!G$4,[1]Vlookup_Match!$A$1:$E$1,0),0)</f>
        <v>413737</v>
      </c>
      <c r="H9" s="49" t="str">
        <f>VLOOKUP($D9,[1]Vlookup_Match!$A$1:$E$14,MATCH(VlookupMatch!H$4,[1]Vlookup_Match!$A$1:$E$1,0),0)</f>
        <v>China</v>
      </c>
    </row>
    <row r="10" spans="4:8" x14ac:dyDescent="0.25">
      <c r="D10" s="49">
        <v>10006</v>
      </c>
      <c r="E10" s="49" t="str">
        <f>VLOOKUP($D10,[1]Vlookup_Match!$A$1:$E$14,MATCH(VlookupMatch!E$4,[1]Vlookup_Match!$A$1:$E$1,0),0)</f>
        <v>Sarah Ramsey</v>
      </c>
      <c r="F10" s="49" t="str">
        <f>VLOOKUP($D10,[1]Vlookup_Match!$A$1:$E$14,MATCH(VlookupMatch!F$4,[1]Vlookup_Match!$A$1:$E$1,0),0)</f>
        <v>Reporting Analyst</v>
      </c>
      <c r="G10" s="49">
        <f>VLOOKUP($D10,[1]Vlookup_Match!$A$1:$E$14,MATCH(VlookupMatch!G$4,[1]Vlookup_Match!$A$1:$E$1,0),0)</f>
        <v>124626</v>
      </c>
      <c r="H10" s="49" t="str">
        <f>VLOOKUP($D10,[1]Vlookup_Match!$A$1:$E$14,MATCH(VlookupMatch!H$4,[1]Vlookup_Match!$A$1:$E$1,0),0)</f>
        <v>United States</v>
      </c>
    </row>
    <row r="11" spans="4:8" x14ac:dyDescent="0.25">
      <c r="D11" s="49">
        <v>10007</v>
      </c>
      <c r="E11" s="49" t="str">
        <f>VLOOKUP($D11,[1]Vlookup_Match!$A$1:$E$14,MATCH(VlookupMatch!E$4,[1]Vlookup_Match!$A$1:$E$1,0),0)</f>
        <v>Laurie Hanna</v>
      </c>
      <c r="F11" s="49" t="str">
        <f>VLOOKUP($D11,[1]Vlookup_Match!$A$1:$E$14,MATCH(VlookupMatch!F$4,[1]Vlookup_Match!$A$1:$E$1,0),0)</f>
        <v>Data Analyst</v>
      </c>
      <c r="G11" s="49">
        <f>VLOOKUP($D11,[1]Vlookup_Match!$A$1:$E$14,MATCH(VlookupMatch!G$4,[1]Vlookup_Match!$A$1:$E$1,0),0)</f>
        <v>179583</v>
      </c>
      <c r="H11" s="49" t="str">
        <f>VLOOKUP($D11,[1]Vlookup_Match!$A$1:$E$14,MATCH(VlookupMatch!H$4,[1]Vlookup_Match!$A$1:$E$1,0),0)</f>
        <v>Brazil</v>
      </c>
    </row>
    <row r="12" spans="4:8" x14ac:dyDescent="0.25">
      <c r="D12" s="49">
        <v>10008</v>
      </c>
      <c r="E12" s="49" t="str">
        <f>VLOOKUP($D12,[1]Vlookup_Match!$A$1:$E$14,MATCH(VlookupMatch!E$4,[1]Vlookup_Match!$A$1:$E$1,0),0)</f>
        <v>Jim Rodgers</v>
      </c>
      <c r="F12" s="49" t="str">
        <f>VLOOKUP($D12,[1]Vlookup_Match!$A$1:$E$14,MATCH(VlookupMatch!F$4,[1]Vlookup_Match!$A$1:$E$1,0),0)</f>
        <v>Financial Analyst</v>
      </c>
      <c r="G12" s="49">
        <f>VLOOKUP($D12,[1]Vlookup_Match!$A$1:$E$14,MATCH(VlookupMatch!G$4,[1]Vlookup_Match!$A$1:$E$1,0),0)</f>
        <v>163750</v>
      </c>
      <c r="H12" s="49" t="str">
        <f>VLOOKUP($D12,[1]Vlookup_Match!$A$1:$E$14,MATCH(VlookupMatch!H$4,[1]Vlookup_Match!$A$1:$E$1,0),0)</f>
        <v>Kenya</v>
      </c>
    </row>
    <row r="13" spans="4:8" x14ac:dyDescent="0.25">
      <c r="D13" s="49">
        <v>10009</v>
      </c>
      <c r="E13" s="49" t="str">
        <f>VLOOKUP($D13,[1]Vlookup_Match!$A$1:$E$14,MATCH(VlookupMatch!E$4,[1]Vlookup_Match!$A$1:$E$1,0),0)</f>
        <v>Tony Winters</v>
      </c>
      <c r="F13" s="49" t="str">
        <f>VLOOKUP($D13,[1]Vlookup_Match!$A$1:$E$14,MATCH(VlookupMatch!F$4,[1]Vlookup_Match!$A$1:$E$1,0),0)</f>
        <v>VBA Developer</v>
      </c>
      <c r="G13" s="49">
        <f>VLOOKUP($D13,[1]Vlookup_Match!$A$1:$E$14,MATCH(VlookupMatch!G$4,[1]Vlookup_Match!$A$1:$E$1,0),0)</f>
        <v>97898</v>
      </c>
      <c r="H13" s="49" t="str">
        <f>VLOOKUP($D13,[1]Vlookup_Match!$A$1:$E$14,MATCH(VlookupMatch!H$4,[1]Vlookup_Match!$A$1:$E$1,0),0)</f>
        <v>United Kingdom</v>
      </c>
    </row>
    <row r="14" spans="4:8" x14ac:dyDescent="0.25">
      <c r="D14" s="49">
        <v>10010</v>
      </c>
      <c r="E14" s="49" t="str">
        <f>VLOOKUP($D14,[1]Vlookup_Match!$A$1:$E$14,MATCH(VlookupMatch!E$4,[1]Vlookup_Match!$A$1:$E$1,0),0)</f>
        <v>Edna Thomas</v>
      </c>
      <c r="F14" s="49" t="str">
        <f>VLOOKUP($D14,[1]Vlookup_Match!$A$1:$E$14,MATCH(VlookupMatch!F$4,[1]Vlookup_Match!$A$1:$E$1,0),0)</f>
        <v>Team Lead</v>
      </c>
      <c r="G14" s="49">
        <f>VLOOKUP($D14,[1]Vlookup_Match!$A$1:$E$14,MATCH(VlookupMatch!G$4,[1]Vlookup_Match!$A$1:$E$1,0),0)</f>
        <v>222153</v>
      </c>
      <c r="H14" s="49" t="str">
        <f>VLOOKUP($D14,[1]Vlookup_Match!$A$1:$E$14,MATCH(VlookupMatch!H$4,[1]Vlookup_Match!$A$1:$E$1,0),0)</f>
        <v>Canada</v>
      </c>
    </row>
    <row r="15" spans="4:8" x14ac:dyDescent="0.25">
      <c r="D15" s="49">
        <v>10011</v>
      </c>
      <c r="E15" s="49" t="str">
        <f>VLOOKUP($D15,[1]Vlookup_Match!$A$1:$E$14,MATCH(VlookupMatch!E$4,[1]Vlookup_Match!$A$1:$E$1,0),0)</f>
        <v>Guy Gallagher</v>
      </c>
      <c r="F15" s="49" t="str">
        <f>VLOOKUP($D15,[1]Vlookup_Match!$A$1:$E$14,MATCH(VlookupMatch!F$4,[1]Vlookup_Match!$A$1:$E$1,0),0)</f>
        <v>MIS Manager</v>
      </c>
      <c r="G15" s="49">
        <f>VLOOKUP($D15,[1]Vlookup_Match!$A$1:$E$14,MATCH(VlookupMatch!G$4,[1]Vlookup_Match!$A$1:$E$1,0),0)</f>
        <v>403604</v>
      </c>
      <c r="H15" s="49" t="str">
        <f>VLOOKUP($D15,[1]Vlookup_Match!$A$1:$E$14,MATCH(VlookupMatch!H$4,[1]Vlookup_Match!$A$1:$E$1,0),0)</f>
        <v>New Zealand</v>
      </c>
    </row>
    <row r="16" spans="4:8" x14ac:dyDescent="0.25">
      <c r="D16" s="49">
        <v>10012</v>
      </c>
      <c r="E16" s="49" t="str">
        <f>VLOOKUP($D16,[1]Vlookup_Match!$A$1:$E$14,MATCH(VlookupMatch!E$4,[1]Vlookup_Match!$A$1:$E$1,0),0)</f>
        <v>Matthew Berman</v>
      </c>
      <c r="F16" s="49" t="str">
        <f>VLOOKUP($D16,[1]Vlookup_Match!$A$1:$E$14,MATCH(VlookupMatch!F$4,[1]Vlookup_Match!$A$1:$E$1,0),0)</f>
        <v>HR Manager</v>
      </c>
      <c r="G16" s="49">
        <f>VLOOKUP($D16,[1]Vlookup_Match!$A$1:$E$14,MATCH(VlookupMatch!G$4,[1]Vlookup_Match!$A$1:$E$1,0),0)</f>
        <v>216228</v>
      </c>
      <c r="H16" s="49" t="str">
        <f>VLOOKUP($D16,[1]Vlookup_Match!$A$1:$E$14,MATCH(VlookupMatch!H$4,[1]Vlookup_Match!$A$1:$E$1,0),0)</f>
        <v>Switzerland</v>
      </c>
    </row>
    <row r="17" spans="4:8" x14ac:dyDescent="0.25">
      <c r="D17" s="49">
        <v>10013</v>
      </c>
      <c r="E17" s="49" t="str">
        <f>VLOOKUP($D17,[1]Vlookup_Match!$A$1:$E$14,MATCH(VlookupMatch!E$4,[1]Vlookup_Match!$A$1:$E$1,0),0)</f>
        <v>Ricky Hensley</v>
      </c>
      <c r="F17" s="49" t="str">
        <f>VLOOKUP($D17,[1]Vlookup_Match!$A$1:$E$14,MATCH(VlookupMatch!F$4,[1]Vlookup_Match!$A$1:$E$1,0),0)</f>
        <v>Associate</v>
      </c>
      <c r="G17" s="49">
        <f>VLOOKUP($D17,[1]Vlookup_Match!$A$1:$E$14,MATCH(VlookupMatch!G$4,[1]Vlookup_Match!$A$1:$E$1,0),0)</f>
        <v>177897</v>
      </c>
      <c r="H17" s="49" t="str">
        <f>VLOOKUP($D17,[1]Vlookup_Match!$A$1:$E$14,MATCH(VlookupMatch!H$4,[1]Vlookup_Match!$A$1:$E$1,0),0)</f>
        <v>Singapore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Assignment</vt:lpstr>
      <vt:lpstr>Cell Ref-Assignment</vt:lpstr>
      <vt:lpstr>Concatenate with Proper</vt:lpstr>
      <vt:lpstr>Concatenate with Text</vt:lpstr>
      <vt:lpstr>Assignment (2)</vt:lpstr>
      <vt:lpstr>Assignment2</vt:lpstr>
      <vt:lpstr>Assignment_</vt:lpstr>
      <vt:lpstr>Vlookup_Match_!</vt:lpstr>
      <vt:lpstr>VlookupMatch</vt:lpstr>
      <vt:lpstr>Assignment (3)</vt:lpstr>
      <vt:lpstr>Assignment_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2024-05-13T10:50:06Z</dcterms:created>
  <dcterms:modified xsi:type="dcterms:W3CDTF">2024-06-22T11:23:00Z</dcterms:modified>
</cp:coreProperties>
</file>