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E6884B4-E563-426D-A953-41DB0CDBA3D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rithmatic Functions" sheetId="1" r:id="rId1"/>
    <sheet name="Answers" sheetId="2" r:id="rId2"/>
  </sheets>
  <definedNames>
    <definedName name="Basic_Salary">Answers!$K$10:$K$47</definedName>
    <definedName name="Birthdate">Answers!$F$10:$F$47</definedName>
    <definedName name="C_Code">Answers!$C$10:$C$47</definedName>
    <definedName name="Department">Answers!$I$10:$I$47</definedName>
    <definedName name="FirstName">Answers!$D$10:$D$47</definedName>
    <definedName name="Gender">Answers!$G$10:$G$47</definedName>
    <definedName name="LastName">Answers!$E$10:$E$47</definedName>
    <definedName name="M_Status">Answers!$H$10:$H$47</definedName>
    <definedName name="Region">Answers!$J$10:$J$47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O21" i="2" l="1"/>
  <c r="O19" i="2"/>
  <c r="O20" i="2"/>
  <c r="O18" i="2"/>
  <c r="O14" i="2"/>
  <c r="O13" i="2"/>
  <c r="O11" i="2"/>
  <c r="O12" i="2"/>
  <c r="O10" i="2"/>
  <c r="P21" i="2"/>
  <c r="P19" i="2"/>
  <c r="P20" i="2"/>
  <c r="P18" i="2"/>
  <c r="P12" i="2"/>
  <c r="P14" i="2"/>
  <c r="P11" i="2"/>
  <c r="P13" i="2"/>
  <c r="P10" i="2"/>
</calcChain>
</file>

<file path=xl/sharedStrings.xml><?xml version="1.0" encoding="utf-8"?>
<sst xmlns="http://schemas.openxmlformats.org/spreadsheetml/2006/main" count="529" uniqueCount="119">
  <si>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</si>
  <si>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</si>
  <si>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</si>
  <si>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</si>
  <si>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</si>
  <si>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</si>
  <si>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</si>
  <si>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</si>
  <si>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</si>
  <si>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</si>
  <si>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</si>
  <si>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</si>
  <si>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</si>
  <si>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</si>
  <si>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</si>
  <si>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</si>
  <si>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</si>
  <si>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</si>
  <si>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</si>
  <si>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</si>
  <si>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</si>
  <si>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</si>
  <si>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</si>
  <si>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</si>
  <si>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</si>
  <si>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</si>
  <si>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</si>
  <si>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</si>
  <si>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</si>
  <si>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</si>
  <si>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</si>
  <si>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</si>
  <si>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</si>
  <si>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</si>
  <si>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</si>
  <si>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</si>
  <si>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</si>
  <si>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</si>
  <si>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</si>
  <si>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</si>
  <si>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</si>
  <si>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</si>
  <si>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</si>
  <si>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</si>
  <si>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</si>
  <si>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</si>
  <si>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</si>
  <si>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</si>
  <si>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</si>
  <si>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</si>
  <si>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</si>
  <si>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</si>
  <si>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</si>
  <si>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</si>
  <si>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</si>
  <si>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</si>
  <si>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</si>
  <si>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</si>
  <si>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</si>
  <si>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</si>
  <si>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</si>
  <si>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</si>
  <si>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</si>
  <si>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</si>
  <si>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</si>
  <si>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</si>
  <si>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</si>
  <si>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</si>
  <si>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</si>
  <si>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</si>
  <si>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</si>
  <si>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</si>
  <si>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</si>
  <si>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</si>
  <si>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</si>
  <si>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</si>
  <si>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</si>
  <si>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</si>
  <si>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</si>
  <si>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</si>
  <si>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</si>
  <si>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</si>
  <si>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</si>
  <si>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</si>
  <si>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</si>
  <si>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</si>
  <si>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</si>
  <si>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</si>
  <si>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</si>
  <si>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</si>
  <si>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</si>
  <si>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</si>
  <si>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</si>
  <si>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</si>
  <si>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</si>
  <si>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</si>
  <si>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</si>
  <si>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</si>
  <si>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</si>
  <si>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</si>
  <si>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</si>
  <si>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</si>
  <si>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</si>
  <si>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</si>
  <si>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</si>
  <si>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</si>
  <si>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</si>
  <si>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</si>
  <si>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</si>
  <si>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</si>
  <si>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</si>
  <si>
    <t>Step 1:  Define Name Ranges</t>
  </si>
  <si>
    <t>Step 2: Apply Functions Using Name Ranges</t>
  </si>
  <si>
    <t>Formula Used</t>
  </si>
  <si>
    <t>Regionwise &amp; Departmentwise Salary Report</t>
  </si>
  <si>
    <t>Column Labels</t>
  </si>
  <si>
    <t>Grand Total</t>
  </si>
  <si>
    <t>Row Labels</t>
  </si>
  <si>
    <t>Sum of Basic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</si>
</sst>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/>
    <xf numFmtId="0" fontId="4" fillId="0" borderId="4" xfId="0" applyFon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4" xfId="0" quotePrefix="1" applyFont="1" applyBorder="1"/>
    <xf numFmtId="15" fontId="5" fillId="0" borderId="4" xfId="0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1" fillId="0" borderId="0" xfId="0" applyFont="1"/>
    <xf numFmtId="0" fontId="7" fillId="3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5" fillId="0" borderId="2" xfId="0" applyFont="1" applyBorder="1"/>
    <xf numFmtId="0" fontId="0" fillId="0" borderId="6" xfId="0" applyBorder="1"/>
    <xf numFmtId="0" fontId="4" fillId="0" borderId="5" xfId="0" applyFont="1" applyBorder="1"/>
    <xf numFmtId="0" fontId="5" fillId="0" borderId="7" xfId="0" applyFont="1" applyBorder="1"/>
    <xf numFmtId="0" fontId="0" fillId="0" borderId="8" xfId="0" applyBorder="1"/>
    <xf numFmtId="0" fontId="10" fillId="2" borderId="6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0" borderId="12" xfId="0" applyFont="1" applyBorder="1"/>
    <xf numFmtId="0" fontId="10" fillId="2" borderId="13" xfId="0" applyFont="1" applyFill="1" applyBorder="1" applyAlignment="1">
      <alignment horizontal="center"/>
    </xf>
    <xf numFmtId="0" fontId="8" fillId="0" borderId="6" xfId="0" applyFont="1" applyBorder="1"/>
    <xf numFmtId="0" fontId="5" fillId="0" borderId="6" xfId="0" applyFont="1" applyBorder="1"/>
    <xf numFmtId="0" fontId="6" fillId="0" borderId="6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sha Kore" refreshedDate="45730.102698148148" createdVersion="8" refreshedVersion="8" minRefreshableVersion="3" recordCount="38" xr:uid="{1835C265-F05A-4B8B-B9DE-BC980E197491}">
  <cacheSource type="worksheet">
    <worksheetSource ref="C9:K47" sheet="Answers"/>
  </cacheSource>
  <cacheFields count="9">
    <cacheField name="C_Code" numFmtId="0">
      <sharedItems containsSemiMixedTypes="0" containsString="0" containsNumber="1" containsInteger="1" minValue="150773" maxValue="150995"/>
    </cacheField>
    <cacheField name="FirstName" numFmtId="0">
      <sharedItems/>
    </cacheField>
    <cacheField name="LastName" numFmtId="0">
      <sharedItems/>
    </cacheField>
    <cacheField name="Birthdate" numFmtId="15">
      <sharedItems containsSemiMixedTypes="0" containsNonDate="0" containsDate="1" containsString="0" minDate="1957-10-30T00:00:00" maxDate="2004-04-16T00:00:00"/>
    </cacheField>
    <cacheField name="Gender" numFmtId="0">
      <sharedItems/>
    </cacheField>
    <cacheField name="M_Status" numFmtId="0">
      <sharedItems/>
    </cacheField>
    <cacheField name="Department" numFmtId="0">
      <sharedItems count="11">
        <s v="FLM"/>
        <s v="Digital Marketing"/>
        <s v="Inside Sales"/>
        <s v="Marketing"/>
        <s v="Director"/>
        <s v="Learning &amp; Development"/>
        <s v="CEO"/>
        <s v="CCD"/>
        <s v="Operations"/>
        <s v="Finance"/>
        <s v="Sales"/>
      </sharedItems>
    </cacheField>
    <cacheField name="Region" numFmtId="0">
      <sharedItems count="4">
        <s v="North"/>
        <s v="South"/>
        <s v="Mid West"/>
        <s v="East"/>
      </sharedItems>
    </cacheField>
    <cacheField name="Basic Salary" numFmtId="0">
      <sharedItems containsSemiMixedTypes="0" containsString="0" containsNumber="1" containsInteger="1" minValue="15000" maxValue="9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n v="150834"/>
    <s v="Ram"/>
    <s v="Ambradkar"/>
    <d v="1985-06-01T00:00:00"/>
    <s v="Female"/>
    <s v="Married"/>
    <x v="0"/>
    <x v="0"/>
    <n v="48000"/>
  </r>
  <r>
    <n v="150784"/>
    <s v="Sachin"/>
    <s v="Bangera"/>
    <d v="1977-08-28T00:00:00"/>
    <s v="Female"/>
    <s v="Single"/>
    <x v="1"/>
    <x v="0"/>
    <n v="35000"/>
  </r>
  <r>
    <n v="150791"/>
    <s v="Rajesh"/>
    <s v="Bohra"/>
    <d v="1963-12-01T00:00:00"/>
    <s v="Female"/>
    <s v="Married"/>
    <x v="1"/>
    <x v="0"/>
    <n v="67000"/>
  </r>
  <r>
    <n v="150940"/>
    <s v="Rajeesh"/>
    <s v="C"/>
    <d v="1973-08-30T00:00:00"/>
    <s v="Male"/>
    <s v="Single"/>
    <x v="2"/>
    <x v="1"/>
    <n v="87000"/>
  </r>
  <r>
    <n v="150777"/>
    <s v="Melwyn"/>
    <s v="Crasto"/>
    <d v="1957-10-30T00:00:00"/>
    <s v="Male"/>
    <s v="Married"/>
    <x v="3"/>
    <x v="0"/>
    <n v="22000"/>
  </r>
  <r>
    <n v="150805"/>
    <s v="Rajesh"/>
    <s v="Dedhia"/>
    <d v="1971-08-27T00:00:00"/>
    <s v="Male"/>
    <s v="Married"/>
    <x v="4"/>
    <x v="0"/>
    <n v="91000"/>
  </r>
  <r>
    <n v="150990"/>
    <s v="Dattatray"/>
    <s v="Desai"/>
    <d v="1999-08-28T00:00:00"/>
    <s v="Male"/>
    <s v="Married"/>
    <x v="5"/>
    <x v="2"/>
    <n v="77000"/>
  </r>
  <r>
    <n v="150989"/>
    <s v="Vishnu"/>
    <s v="Desai"/>
    <d v="1990-08-28T00:00:00"/>
    <s v="Male"/>
    <s v="Married"/>
    <x v="1"/>
    <x v="2"/>
    <n v="45000"/>
  </r>
  <r>
    <n v="150881"/>
    <s v="Dinesh"/>
    <s v="Dhanuka"/>
    <d v="1983-01-21T00:00:00"/>
    <s v="Male"/>
    <s v="Single"/>
    <x v="1"/>
    <x v="3"/>
    <n v="92000"/>
  </r>
  <r>
    <n v="150814"/>
    <s v="Heena"/>
    <s v="Dongre"/>
    <d v="1971-11-09T00:00:00"/>
    <s v="Male"/>
    <s v="Married"/>
    <x v="2"/>
    <x v="0"/>
    <n v="50000"/>
  </r>
  <r>
    <n v="150937"/>
    <s v="Dhiren"/>
    <s v="Haria"/>
    <d v="1967-08-16T00:00:00"/>
    <s v="Male"/>
    <s v="Married"/>
    <x v="5"/>
    <x v="1"/>
    <n v="37000"/>
  </r>
  <r>
    <n v="150888"/>
    <s v="Gururaj"/>
    <s v="Joshi"/>
    <d v="1980-01-01T00:00:00"/>
    <s v="Male"/>
    <s v="Married"/>
    <x v="5"/>
    <x v="3"/>
    <n v="43000"/>
  </r>
  <r>
    <n v="150865"/>
    <s v="Ruffina"/>
    <s v="Joshi"/>
    <d v="1985-08-20T00:00:00"/>
    <s v="Female"/>
    <s v="Married"/>
    <x v="6"/>
    <x v="3"/>
    <n v="90000"/>
  </r>
  <r>
    <n v="150858"/>
    <s v="Jagjit"/>
    <s v="Kahlon"/>
    <d v="1995-05-27T00:00:00"/>
    <s v="Male"/>
    <s v="Married"/>
    <x v="7"/>
    <x v="3"/>
    <n v="34000"/>
  </r>
  <r>
    <n v="150930"/>
    <s v="Piyush"/>
    <s v="Kamdar"/>
    <d v="2001-05-16T00:00:00"/>
    <s v="Male"/>
    <s v="Married"/>
    <x v="1"/>
    <x v="1"/>
    <n v="82000"/>
  </r>
  <r>
    <n v="150894"/>
    <s v="D"/>
    <s v="Kulkarni"/>
    <d v="2001-08-21T00:00:00"/>
    <s v="Male"/>
    <s v="Married"/>
    <x v="2"/>
    <x v="1"/>
    <n v="67000"/>
  </r>
  <r>
    <n v="150947"/>
    <s v="Raju"/>
    <s v="Manek"/>
    <d v="1991-07-30T00:00:00"/>
    <s v="Female"/>
    <s v="Married"/>
    <x v="7"/>
    <x v="1"/>
    <n v="85000"/>
  </r>
  <r>
    <n v="150905"/>
    <s v="Yogesh"/>
    <s v="Mansharamani"/>
    <d v="1984-05-17T00:00:00"/>
    <s v="Female"/>
    <s v="Single"/>
    <x v="0"/>
    <x v="1"/>
    <n v="62000"/>
  </r>
  <r>
    <n v="150995"/>
    <s v="Satish"/>
    <s v="Pasari"/>
    <d v="1996-09-22T00:00:00"/>
    <s v="Male"/>
    <s v="Married"/>
    <x v="2"/>
    <x v="2"/>
    <n v="15000"/>
  </r>
  <r>
    <n v="150912"/>
    <s v="Nitin"/>
    <s v="Patki"/>
    <d v="2003-01-08T00:00:00"/>
    <s v="Female"/>
    <s v="Married"/>
    <x v="8"/>
    <x v="1"/>
    <n v="81000"/>
  </r>
  <r>
    <n v="150921"/>
    <s v="Prem"/>
    <s v="Pherwani"/>
    <d v="2004-04-15T00:00:00"/>
    <s v="Male"/>
    <s v="Married"/>
    <x v="9"/>
    <x v="1"/>
    <n v="19000"/>
  </r>
  <r>
    <n v="150851"/>
    <s v="Sudesh"/>
    <s v="Pillai"/>
    <d v="1980-05-27T00:00:00"/>
    <s v="Male"/>
    <s v="Single"/>
    <x v="2"/>
    <x v="3"/>
    <n v="75000"/>
  </r>
  <r>
    <n v="150867"/>
    <s v="Boneca"/>
    <s v="Rego"/>
    <d v="1979-06-22T00:00:00"/>
    <s v="Female"/>
    <s v="Single"/>
    <x v="9"/>
    <x v="3"/>
    <n v="49000"/>
  </r>
  <r>
    <n v="150899"/>
    <s v="Sharadchandra"/>
    <s v="Riswadkar"/>
    <d v="2002-05-24T00:00:00"/>
    <s v="Male"/>
    <s v="Married"/>
    <x v="7"/>
    <x v="1"/>
    <n v="50000"/>
  </r>
  <r>
    <n v="150975"/>
    <s v="Simon"/>
    <s v="Rodrigues"/>
    <d v="1986-03-07T00:00:00"/>
    <s v="Male"/>
    <s v="Married"/>
    <x v="9"/>
    <x v="2"/>
    <n v="83000"/>
  </r>
  <r>
    <n v="150901"/>
    <s v="Ashok"/>
    <s v="Samtaney"/>
    <d v="1990-03-14T00:00:00"/>
    <s v="Female"/>
    <s v="Married"/>
    <x v="10"/>
    <x v="1"/>
    <n v="53000"/>
  </r>
  <r>
    <n v="150968"/>
    <s v="Praful"/>
    <s v="Savla"/>
    <d v="2001-11-13T00:00:00"/>
    <s v="Male"/>
    <s v="Married"/>
    <x v="8"/>
    <x v="1"/>
    <n v="65000"/>
  </r>
  <r>
    <n v="150773"/>
    <s v="Stan"/>
    <s v="Serrao"/>
    <d v="1973-07-15T00:00:00"/>
    <s v="Male"/>
    <s v="Married"/>
    <x v="9"/>
    <x v="0"/>
    <n v="85000"/>
  </r>
  <r>
    <n v="150840"/>
    <s v="Piyush"/>
    <s v="Shah"/>
    <d v="1963-05-05T00:00:00"/>
    <s v="Female"/>
    <s v="Married"/>
    <x v="2"/>
    <x v="3"/>
    <n v="20000"/>
  </r>
  <r>
    <n v="150850"/>
    <s v="Dhiren"/>
    <s v="Sheth"/>
    <d v="1987-09-07T00:00:00"/>
    <s v="Male"/>
    <s v="Married"/>
    <x v="7"/>
    <x v="3"/>
    <n v="47000"/>
  </r>
  <r>
    <n v="150962"/>
    <s v="Shankar"/>
    <s v="Shetty"/>
    <d v="2003-06-01T00:00:00"/>
    <s v="Female"/>
    <s v="Married"/>
    <x v="4"/>
    <x v="1"/>
    <n v="87000"/>
  </r>
  <r>
    <n v="150954"/>
    <s v="Kawdoor"/>
    <s v="Shetty"/>
    <d v="1997-03-06T00:00:00"/>
    <s v="Female"/>
    <s v="Married"/>
    <x v="10"/>
    <x v="1"/>
    <n v="57000"/>
  </r>
  <r>
    <n v="150874"/>
    <s v="Venitha"/>
    <s v="Shetty"/>
    <d v="2003-09-26T00:00:00"/>
    <s v="Female"/>
    <s v="Married"/>
    <x v="3"/>
    <x v="3"/>
    <n v="27000"/>
  </r>
  <r>
    <n v="150798"/>
    <s v="Tulsidas"/>
    <s v="Shetty"/>
    <d v="1977-05-31T00:00:00"/>
    <s v="Female"/>
    <s v="Married"/>
    <x v="1"/>
    <x v="0"/>
    <n v="81000"/>
  </r>
  <r>
    <n v="150830"/>
    <s v="Rajeev"/>
    <s v="Singh"/>
    <d v="1979-07-01T00:00:00"/>
    <s v="Female"/>
    <s v="Married"/>
    <x v="10"/>
    <x v="0"/>
    <n v="52000"/>
  </r>
  <r>
    <n v="150929"/>
    <s v="Bobby"/>
    <s v="Tanna"/>
    <d v="1973-03-16T00:00:00"/>
    <s v="Male"/>
    <s v="Married"/>
    <x v="3"/>
    <x v="1"/>
    <n v="58000"/>
  </r>
  <r>
    <n v="150982"/>
    <s v="Jitendra"/>
    <s v="Thacker"/>
    <d v="1997-05-24T00:00:00"/>
    <s v="Male"/>
    <s v="Married"/>
    <x v="3"/>
    <x v="2"/>
    <n v="47000"/>
  </r>
  <r>
    <n v="150821"/>
    <s v="Yashraj"/>
    <s v="Vaidya"/>
    <d v="1982-01-15T00:00:00"/>
    <s v="Male"/>
    <s v="Single"/>
    <x v="7"/>
    <x v="0"/>
    <n v="2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BD438-F7D5-4423-B2B7-1956F44B3F7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9:S42" firstHeaderRow="1" firstDataRow="2" firstDataCol="1"/>
  <pivotFields count="9">
    <pivotField showAll="0"/>
    <pivotField showAll="0"/>
    <pivotField showAll="0"/>
    <pivotField numFmtId="15" showAll="0"/>
    <pivotField showAll="0"/>
    <pivotField showAll="0"/>
    <pivotField axis="axisRow" showAll="0">
      <items count="12">
        <item x="7"/>
        <item x="6"/>
        <item x="1"/>
        <item x="4"/>
        <item x="9"/>
        <item x="0"/>
        <item x="2"/>
        <item x="5"/>
        <item x="3"/>
        <item x="8"/>
        <item x="10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dataField="1"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Basic Salar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workbookViewId="0">
      <selection activeCell="B5" sqref="B5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/>
    </row>
    <row r="4" spans="2:14" ht="14.25" customHeight="1">
      <c r="M4" s="2" t="s">
        <v>4</v>
      </c>
      <c r="N4" s="3"/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/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/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/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/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/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/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/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13C3-7468-4A6A-928F-DD3C50A1C82D}">
  <sheetPr>
    <tabColor rgb="FF00B050"/>
  </sheetPr>
  <dimension ref="C2:S47"/>
  <sheetViews>
    <sheetView tabSelected="1" topLeftCell="B1" zoomScale="75" workbookViewId="0">
      <selection activeCell="O4" sqref="O4"/>
    </sheetView>
  </sheetViews>
  <sheetFormatPr defaultRowHeight="14.4"/>
  <cols>
    <col min="3" max="3" width="7.5546875" bestFit="1" customWidth="1"/>
    <col min="4" max="5" width="13.77734375" bestFit="1" customWidth="1"/>
    <col min="6" max="6" width="10" bestFit="1" customWidth="1"/>
    <col min="7" max="7" width="7.5546875" bestFit="1" customWidth="1"/>
    <col min="8" max="8" width="9.44140625" bestFit="1" customWidth="1"/>
    <col min="9" max="9" width="22.33203125" bestFit="1" customWidth="1"/>
    <col min="10" max="10" width="9" bestFit="1" customWidth="1"/>
    <col min="11" max="11" width="11.21875" bestFit="1" customWidth="1"/>
    <col min="14" max="14" width="64.5546875" bestFit="1" customWidth="1"/>
    <col min="15" max="15" width="6.21875" bestFit="1" customWidth="1"/>
    <col min="16" max="16" width="58.6640625" bestFit="1" customWidth="1"/>
    <col min="17" max="18" width="7" bestFit="1" customWidth="1"/>
    <col min="19" max="19" width="10.77734375" bestFit="1" customWidth="1"/>
    <col min="20" max="20" width="7" bestFit="1" customWidth="1"/>
    <col min="21" max="21" width="10.6640625" bestFit="1" customWidth="1"/>
    <col min="22" max="22" width="22.21875" bestFit="1" customWidth="1"/>
    <col min="23" max="23" width="9.6640625" bestFit="1" customWidth="1"/>
    <col min="24" max="24" width="10.21875" bestFit="1" customWidth="1"/>
    <col min="25" max="25" width="7" bestFit="1" customWidth="1"/>
    <col min="26" max="26" width="10.77734375" bestFit="1" customWidth="1"/>
  </cols>
  <sheetData>
    <row r="2" spans="3:17" ht="17.399999999999999">
      <c r="C2" s="13" t="s">
        <v>0</v>
      </c>
      <c r="D2" s="13"/>
      <c r="E2" s="13"/>
      <c r="F2" s="13"/>
      <c r="G2" s="13"/>
      <c r="H2" s="13"/>
      <c r="I2" s="13"/>
      <c r="J2" s="13"/>
      <c r="K2" s="13"/>
    </row>
    <row r="4" spans="3:17" ht="17.399999999999999">
      <c r="D4" s="13" t="s">
        <v>2</v>
      </c>
      <c r="E4" s="13"/>
      <c r="F4" s="13"/>
      <c r="G4" s="13"/>
      <c r="H4" s="13"/>
      <c r="I4" s="13"/>
      <c r="J4" s="13"/>
    </row>
    <row r="6" spans="3:17" ht="15.6">
      <c r="D6" s="15" t="s">
        <v>111</v>
      </c>
      <c r="E6" s="15"/>
      <c r="F6" s="15"/>
      <c r="M6" s="14" t="s">
        <v>112</v>
      </c>
      <c r="N6" s="14"/>
      <c r="O6" s="14"/>
      <c r="P6" s="14"/>
      <c r="Q6" s="14"/>
    </row>
    <row r="8" spans="3:17">
      <c r="N8" s="12"/>
    </row>
    <row r="9" spans="3:17"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2" t="s">
        <v>12</v>
      </c>
      <c r="K9" s="2" t="s">
        <v>13</v>
      </c>
      <c r="N9" s="22" t="s">
        <v>1</v>
      </c>
      <c r="O9" s="23"/>
      <c r="P9" s="21" t="s">
        <v>113</v>
      </c>
    </row>
    <row r="10" spans="3:17">
      <c r="C10" s="4">
        <v>150834</v>
      </c>
      <c r="D10" s="5" t="s">
        <v>15</v>
      </c>
      <c r="E10" s="5" t="s">
        <v>16</v>
      </c>
      <c r="F10" s="6">
        <v>31199</v>
      </c>
      <c r="G10" s="7" t="s">
        <v>17</v>
      </c>
      <c r="H10" s="5" t="s">
        <v>18</v>
      </c>
      <c r="I10" s="5" t="s">
        <v>19</v>
      </c>
      <c r="J10" s="5" t="s">
        <v>20</v>
      </c>
      <c r="K10" s="3">
        <v>48000</v>
      </c>
      <c r="N10" s="18" t="s">
        <v>3</v>
      </c>
      <c r="O10" s="19">
        <f>SUM(Basic_Salary)</f>
        <v>2191000</v>
      </c>
      <c r="P10" s="20" t="str">
        <f ca="1">_xlfn.FORMULATEXT(O10)</f>
        <v>=SUM(Basic_Salary)</v>
      </c>
    </row>
    <row r="11" spans="3:17">
      <c r="C11" s="4">
        <v>150784</v>
      </c>
      <c r="D11" s="5" t="s">
        <v>22</v>
      </c>
      <c r="E11" s="5" t="s">
        <v>23</v>
      </c>
      <c r="F11" s="6">
        <v>28365</v>
      </c>
      <c r="G11" s="7" t="s">
        <v>17</v>
      </c>
      <c r="H11" s="5" t="s">
        <v>24</v>
      </c>
      <c r="I11" s="5" t="s">
        <v>25</v>
      </c>
      <c r="J11" s="5" t="s">
        <v>20</v>
      </c>
      <c r="K11" s="3">
        <v>35000</v>
      </c>
      <c r="N11" s="2" t="s">
        <v>4</v>
      </c>
      <c r="O11" s="16">
        <f>AVERAGE(Basic_Salary)</f>
        <v>57657.894736842107</v>
      </c>
      <c r="P11" s="20" t="str">
        <f t="shared" ref="P11:P14" ca="1" si="0">_xlfn.FORMULATEXT(O11)</f>
        <v>=AVERAGE(Basic_Salary)</v>
      </c>
    </row>
    <row r="12" spans="3:17">
      <c r="C12" s="4">
        <v>150791</v>
      </c>
      <c r="D12" s="5" t="s">
        <v>27</v>
      </c>
      <c r="E12" s="5" t="s">
        <v>28</v>
      </c>
      <c r="F12" s="6">
        <v>23346</v>
      </c>
      <c r="G12" s="7" t="s">
        <v>17</v>
      </c>
      <c r="H12" s="5" t="s">
        <v>18</v>
      </c>
      <c r="I12" s="5" t="s">
        <v>25</v>
      </c>
      <c r="J12" s="5" t="s">
        <v>20</v>
      </c>
      <c r="K12" s="3">
        <v>67000</v>
      </c>
      <c r="N12" s="2" t="s">
        <v>14</v>
      </c>
      <c r="O12" s="16">
        <f>COUNT(C_Code)</f>
        <v>38</v>
      </c>
      <c r="P12" s="20" t="str">
        <f t="shared" ca="1" si="0"/>
        <v>=COUNT(C_Code)</v>
      </c>
    </row>
    <row r="13" spans="3:17">
      <c r="C13" s="4">
        <v>150940</v>
      </c>
      <c r="D13" s="5" t="s">
        <v>29</v>
      </c>
      <c r="E13" s="5" t="s">
        <v>30</v>
      </c>
      <c r="F13" s="6">
        <v>26906</v>
      </c>
      <c r="G13" s="7" t="s">
        <v>31</v>
      </c>
      <c r="H13" s="5" t="s">
        <v>24</v>
      </c>
      <c r="I13" s="5" t="s">
        <v>32</v>
      </c>
      <c r="J13" s="5" t="s">
        <v>33</v>
      </c>
      <c r="K13" s="3">
        <v>87000</v>
      </c>
      <c r="N13" s="2" t="s">
        <v>21</v>
      </c>
      <c r="O13" s="16">
        <f>MAX(Basic_Salary)</f>
        <v>92000</v>
      </c>
      <c r="P13" s="20" t="str">
        <f t="shared" ca="1" si="0"/>
        <v>=MAX(Basic_Salary)</v>
      </c>
    </row>
    <row r="14" spans="3:17">
      <c r="C14" s="4">
        <v>150777</v>
      </c>
      <c r="D14" s="5" t="s">
        <v>35</v>
      </c>
      <c r="E14" s="5" t="s">
        <v>36</v>
      </c>
      <c r="F14" s="6">
        <v>21123</v>
      </c>
      <c r="G14" s="7" t="s">
        <v>31</v>
      </c>
      <c r="H14" s="5" t="s">
        <v>18</v>
      </c>
      <c r="I14" s="5" t="s">
        <v>37</v>
      </c>
      <c r="J14" s="5" t="s">
        <v>20</v>
      </c>
      <c r="K14" s="3">
        <v>22000</v>
      </c>
      <c r="N14" s="2" t="s">
        <v>26</v>
      </c>
      <c r="O14" s="16">
        <f>MIN(Basic_Salary)</f>
        <v>15000</v>
      </c>
      <c r="P14" s="20" t="str">
        <f t="shared" ca="1" si="0"/>
        <v>=MIN(Basic_Salary)</v>
      </c>
    </row>
    <row r="15" spans="3:17">
      <c r="C15" s="4">
        <v>150805</v>
      </c>
      <c r="D15" s="5" t="s">
        <v>27</v>
      </c>
      <c r="E15" s="5" t="s">
        <v>39</v>
      </c>
      <c r="F15" s="6">
        <v>26172</v>
      </c>
      <c r="G15" s="7" t="s">
        <v>31</v>
      </c>
      <c r="H15" s="5" t="s">
        <v>18</v>
      </c>
      <c r="I15" s="5" t="s">
        <v>40</v>
      </c>
      <c r="J15" s="5" t="s">
        <v>20</v>
      </c>
      <c r="K15" s="3">
        <v>91000</v>
      </c>
    </row>
    <row r="16" spans="3:17">
      <c r="C16" s="4">
        <v>150990</v>
      </c>
      <c r="D16" s="5" t="s">
        <v>42</v>
      </c>
      <c r="E16" s="5" t="s">
        <v>43</v>
      </c>
      <c r="F16" s="6">
        <v>36400</v>
      </c>
      <c r="G16" s="7" t="s">
        <v>31</v>
      </c>
      <c r="H16" s="5" t="s">
        <v>18</v>
      </c>
      <c r="I16" s="5" t="s">
        <v>44</v>
      </c>
      <c r="J16" s="5" t="s">
        <v>45</v>
      </c>
      <c r="K16" s="3">
        <v>77000</v>
      </c>
    </row>
    <row r="17" spans="3:19">
      <c r="C17" s="4">
        <v>150989</v>
      </c>
      <c r="D17" s="5" t="s">
        <v>47</v>
      </c>
      <c r="E17" s="5" t="s">
        <v>43</v>
      </c>
      <c r="F17" s="6">
        <v>33113</v>
      </c>
      <c r="G17" s="7" t="s">
        <v>31</v>
      </c>
      <c r="H17" s="5" t="s">
        <v>18</v>
      </c>
      <c r="I17" s="5" t="s">
        <v>25</v>
      </c>
      <c r="J17" s="5" t="s">
        <v>45</v>
      </c>
      <c r="K17" s="3">
        <v>45000</v>
      </c>
      <c r="N17" s="25" t="s">
        <v>34</v>
      </c>
      <c r="O17" s="26"/>
      <c r="P17" s="27" t="s">
        <v>113</v>
      </c>
      <c r="Q17" s="24"/>
    </row>
    <row r="18" spans="3:19">
      <c r="C18" s="4">
        <v>150881</v>
      </c>
      <c r="D18" s="5" t="s">
        <v>48</v>
      </c>
      <c r="E18" s="5" t="s">
        <v>49</v>
      </c>
      <c r="F18" s="6">
        <v>30337</v>
      </c>
      <c r="G18" s="7" t="s">
        <v>31</v>
      </c>
      <c r="H18" s="5" t="s">
        <v>24</v>
      </c>
      <c r="I18" s="5" t="s">
        <v>25</v>
      </c>
      <c r="J18" s="5" t="s">
        <v>50</v>
      </c>
      <c r="K18" s="3">
        <v>92000</v>
      </c>
      <c r="N18" s="28" t="s">
        <v>38</v>
      </c>
      <c r="O18" s="29">
        <f>COUNTIF(Region, "North")</f>
        <v>10</v>
      </c>
      <c r="P18" s="17" t="str">
        <f ca="1">_xlfn.FORMULATEXT(O18)</f>
        <v>=COUNTIF(Region, "North")</v>
      </c>
    </row>
    <row r="19" spans="3:19">
      <c r="C19" s="4">
        <v>150814</v>
      </c>
      <c r="D19" s="5" t="s">
        <v>51</v>
      </c>
      <c r="E19" s="5" t="s">
        <v>52</v>
      </c>
      <c r="F19" s="6">
        <v>26246</v>
      </c>
      <c r="G19" s="7" t="s">
        <v>31</v>
      </c>
      <c r="H19" s="5" t="s">
        <v>18</v>
      </c>
      <c r="I19" s="5" t="s">
        <v>32</v>
      </c>
      <c r="J19" s="5" t="s">
        <v>20</v>
      </c>
      <c r="K19" s="3">
        <v>50000</v>
      </c>
      <c r="N19" s="28" t="s">
        <v>41</v>
      </c>
      <c r="O19" s="29">
        <f>AVERAGEIFS(Basic_Salary, Department, "Sales", Region, "North")</f>
        <v>52000</v>
      </c>
      <c r="P19" s="17" t="str">
        <f t="shared" ref="P19:P21" ca="1" si="1">_xlfn.FORMULATEXT(O19)</f>
        <v>=AVERAGEIFS(Basic_Salary, Department, "Sales", Region, "North")</v>
      </c>
    </row>
    <row r="20" spans="3:19">
      <c r="C20" s="4">
        <v>150937</v>
      </c>
      <c r="D20" s="5" t="s">
        <v>53</v>
      </c>
      <c r="E20" s="5" t="s">
        <v>54</v>
      </c>
      <c r="F20" s="6">
        <v>24700</v>
      </c>
      <c r="G20" s="7" t="s">
        <v>31</v>
      </c>
      <c r="H20" s="5" t="s">
        <v>18</v>
      </c>
      <c r="I20" s="5" t="s">
        <v>44</v>
      </c>
      <c r="J20" s="5" t="s">
        <v>33</v>
      </c>
      <c r="K20" s="3">
        <v>37000</v>
      </c>
      <c r="N20" s="28" t="s">
        <v>46</v>
      </c>
      <c r="O20" s="29">
        <f>_xlfn.MAXIFS(Basic_Salary, Department, "Digital Marketing")</f>
        <v>92000</v>
      </c>
      <c r="P20" s="17" t="str">
        <f t="shared" ca="1" si="1"/>
        <v>=MAXIFS(Basic_Salary, Department, "Digital Marketing")</v>
      </c>
    </row>
    <row r="21" spans="3:19">
      <c r="C21" s="4">
        <v>150888</v>
      </c>
      <c r="D21" s="5" t="s">
        <v>55</v>
      </c>
      <c r="E21" s="5" t="s">
        <v>56</v>
      </c>
      <c r="F21" s="6">
        <v>29221</v>
      </c>
      <c r="G21" s="7" t="s">
        <v>31</v>
      </c>
      <c r="H21" s="5" t="s">
        <v>18</v>
      </c>
      <c r="I21" s="5" t="s">
        <v>44</v>
      </c>
      <c r="J21" s="5" t="s">
        <v>50</v>
      </c>
      <c r="K21" s="3">
        <v>43000</v>
      </c>
      <c r="N21" s="30" t="s">
        <v>57</v>
      </c>
      <c r="O21" s="17">
        <f>SUMIFS(Basic_Salary, Department, "FLM", Region, "North")</f>
        <v>48000</v>
      </c>
      <c r="P21" s="17" t="str">
        <f t="shared" ca="1" si="1"/>
        <v>=SUMIFS(Basic_Salary, Department, "FLM", Region, "North")</v>
      </c>
    </row>
    <row r="22" spans="3:19">
      <c r="C22" s="4">
        <v>150865</v>
      </c>
      <c r="D22" s="5" t="s">
        <v>58</v>
      </c>
      <c r="E22" s="5" t="s">
        <v>56</v>
      </c>
      <c r="F22" s="6">
        <v>31279</v>
      </c>
      <c r="G22" s="7" t="s">
        <v>17</v>
      </c>
      <c r="H22" s="5" t="s">
        <v>18</v>
      </c>
      <c r="I22" s="5" t="s">
        <v>59</v>
      </c>
      <c r="J22" s="5" t="s">
        <v>50</v>
      </c>
      <c r="K22" s="3">
        <v>90000</v>
      </c>
    </row>
    <row r="23" spans="3:19">
      <c r="C23" s="4">
        <v>150858</v>
      </c>
      <c r="D23" s="5" t="s">
        <v>60</v>
      </c>
      <c r="E23" s="5" t="s">
        <v>61</v>
      </c>
      <c r="F23" s="6">
        <v>34846</v>
      </c>
      <c r="G23" s="7" t="s">
        <v>31</v>
      </c>
      <c r="H23" s="5" t="s">
        <v>18</v>
      </c>
      <c r="I23" s="5" t="s">
        <v>62</v>
      </c>
      <c r="J23" s="5" t="s">
        <v>50</v>
      </c>
      <c r="K23" s="3">
        <v>34000</v>
      </c>
    </row>
    <row r="24" spans="3:19">
      <c r="C24" s="4">
        <v>150930</v>
      </c>
      <c r="D24" s="5" t="s">
        <v>63</v>
      </c>
      <c r="E24" s="5" t="s">
        <v>64</v>
      </c>
      <c r="F24" s="6">
        <v>37027</v>
      </c>
      <c r="G24" s="7" t="s">
        <v>31</v>
      </c>
      <c r="H24" s="5" t="s">
        <v>18</v>
      </c>
      <c r="I24" s="5" t="s">
        <v>25</v>
      </c>
      <c r="J24" s="5" t="s">
        <v>33</v>
      </c>
      <c r="K24" s="3">
        <v>82000</v>
      </c>
    </row>
    <row r="25" spans="3:19">
      <c r="C25" s="4">
        <v>150894</v>
      </c>
      <c r="D25" s="5" t="s">
        <v>66</v>
      </c>
      <c r="E25" s="5" t="s">
        <v>67</v>
      </c>
      <c r="F25" s="6">
        <v>37124</v>
      </c>
      <c r="G25" s="7" t="s">
        <v>31</v>
      </c>
      <c r="H25" s="5" t="s">
        <v>18</v>
      </c>
      <c r="I25" s="5" t="s">
        <v>32</v>
      </c>
      <c r="J25" s="5" t="s">
        <v>33</v>
      </c>
      <c r="K25" s="3">
        <v>67000</v>
      </c>
    </row>
    <row r="26" spans="3:19" ht="15.6">
      <c r="C26" s="4">
        <v>150947</v>
      </c>
      <c r="D26" s="5" t="s">
        <v>68</v>
      </c>
      <c r="E26" s="5" t="s">
        <v>69</v>
      </c>
      <c r="F26" s="6">
        <v>33449</v>
      </c>
      <c r="G26" s="7" t="s">
        <v>17</v>
      </c>
      <c r="H26" s="5" t="s">
        <v>18</v>
      </c>
      <c r="I26" s="5" t="s">
        <v>62</v>
      </c>
      <c r="J26" s="5" t="s">
        <v>33</v>
      </c>
      <c r="K26" s="3">
        <v>85000</v>
      </c>
      <c r="M26" s="14" t="s">
        <v>114</v>
      </c>
      <c r="N26" s="14"/>
      <c r="O26" s="14"/>
      <c r="P26" s="14"/>
      <c r="Q26" s="14"/>
    </row>
    <row r="27" spans="3:19">
      <c r="C27" s="4">
        <v>150905</v>
      </c>
      <c r="D27" s="5" t="s">
        <v>70</v>
      </c>
      <c r="E27" s="5" t="s">
        <v>71</v>
      </c>
      <c r="F27" s="6">
        <v>30819</v>
      </c>
      <c r="G27" s="7" t="s">
        <v>17</v>
      </c>
      <c r="H27" s="5" t="s">
        <v>24</v>
      </c>
      <c r="I27" s="5" t="s">
        <v>19</v>
      </c>
      <c r="J27" s="5" t="s">
        <v>33</v>
      </c>
      <c r="K27" s="3">
        <v>62000</v>
      </c>
    </row>
    <row r="28" spans="3:19">
      <c r="C28" s="4">
        <v>150995</v>
      </c>
      <c r="D28" s="5" t="s">
        <v>72</v>
      </c>
      <c r="E28" s="5" t="s">
        <v>73</v>
      </c>
      <c r="F28" s="6">
        <v>35330</v>
      </c>
      <c r="G28" s="7" t="s">
        <v>31</v>
      </c>
      <c r="H28" s="5" t="s">
        <v>18</v>
      </c>
      <c r="I28" s="5" t="s">
        <v>32</v>
      </c>
      <c r="J28" s="5" t="s">
        <v>45</v>
      </c>
      <c r="K28" s="3">
        <v>15000</v>
      </c>
    </row>
    <row r="29" spans="3:19">
      <c r="C29" s="4">
        <v>150912</v>
      </c>
      <c r="D29" s="5" t="s">
        <v>74</v>
      </c>
      <c r="E29" s="5" t="s">
        <v>75</v>
      </c>
      <c r="F29" s="6">
        <v>37629</v>
      </c>
      <c r="G29" s="7" t="s">
        <v>17</v>
      </c>
      <c r="H29" s="5" t="s">
        <v>18</v>
      </c>
      <c r="I29" s="5" t="s">
        <v>76</v>
      </c>
      <c r="J29" s="5" t="s">
        <v>33</v>
      </c>
      <c r="K29" s="3">
        <v>81000</v>
      </c>
      <c r="N29" s="31" t="s">
        <v>118</v>
      </c>
      <c r="O29" s="31" t="s">
        <v>115</v>
      </c>
    </row>
    <row r="30" spans="3:19">
      <c r="C30" s="4">
        <v>150921</v>
      </c>
      <c r="D30" s="5" t="s">
        <v>77</v>
      </c>
      <c r="E30" s="5" t="s">
        <v>78</v>
      </c>
      <c r="F30" s="6">
        <v>38092</v>
      </c>
      <c r="G30" s="7" t="s">
        <v>31</v>
      </c>
      <c r="H30" s="5" t="s">
        <v>18</v>
      </c>
      <c r="I30" s="5" t="s">
        <v>79</v>
      </c>
      <c r="J30" s="5" t="s">
        <v>33</v>
      </c>
      <c r="K30" s="3">
        <v>19000</v>
      </c>
      <c r="N30" s="31" t="s">
        <v>117</v>
      </c>
      <c r="O30" t="s">
        <v>50</v>
      </c>
      <c r="P30" t="s">
        <v>45</v>
      </c>
      <c r="Q30" t="s">
        <v>20</v>
      </c>
      <c r="R30" t="s">
        <v>33</v>
      </c>
      <c r="S30" t="s">
        <v>116</v>
      </c>
    </row>
    <row r="31" spans="3:19">
      <c r="C31" s="4">
        <v>150851</v>
      </c>
      <c r="D31" s="5" t="s">
        <v>80</v>
      </c>
      <c r="E31" s="5" t="s">
        <v>81</v>
      </c>
      <c r="F31" s="6">
        <v>29368</v>
      </c>
      <c r="G31" s="7" t="s">
        <v>31</v>
      </c>
      <c r="H31" s="5" t="s">
        <v>24</v>
      </c>
      <c r="I31" s="5" t="s">
        <v>32</v>
      </c>
      <c r="J31" s="5" t="s">
        <v>50</v>
      </c>
      <c r="K31" s="3">
        <v>75000</v>
      </c>
      <c r="N31" s="32" t="s">
        <v>62</v>
      </c>
      <c r="O31" s="33">
        <v>81000</v>
      </c>
      <c r="P31" s="33"/>
      <c r="Q31" s="33">
        <v>26000</v>
      </c>
      <c r="R31" s="33">
        <v>135000</v>
      </c>
      <c r="S31" s="33">
        <v>242000</v>
      </c>
    </row>
    <row r="32" spans="3:19">
      <c r="C32" s="4">
        <v>150867</v>
      </c>
      <c r="D32" s="5" t="s">
        <v>82</v>
      </c>
      <c r="E32" s="5" t="s">
        <v>83</v>
      </c>
      <c r="F32" s="6">
        <v>29028</v>
      </c>
      <c r="G32" s="7" t="s">
        <v>17</v>
      </c>
      <c r="H32" s="5" t="s">
        <v>24</v>
      </c>
      <c r="I32" s="5" t="s">
        <v>79</v>
      </c>
      <c r="J32" s="5" t="s">
        <v>50</v>
      </c>
      <c r="K32" s="3">
        <v>49000</v>
      </c>
      <c r="N32" s="32" t="s">
        <v>59</v>
      </c>
      <c r="O32" s="33">
        <v>90000</v>
      </c>
      <c r="P32" s="33"/>
      <c r="Q32" s="33"/>
      <c r="R32" s="33"/>
      <c r="S32" s="33">
        <v>90000</v>
      </c>
    </row>
    <row r="33" spans="3:19">
      <c r="C33" s="4">
        <v>150899</v>
      </c>
      <c r="D33" s="5" t="s">
        <v>84</v>
      </c>
      <c r="E33" s="5" t="s">
        <v>85</v>
      </c>
      <c r="F33" s="6">
        <v>37400</v>
      </c>
      <c r="G33" s="7" t="s">
        <v>31</v>
      </c>
      <c r="H33" s="5" t="s">
        <v>18</v>
      </c>
      <c r="I33" s="5" t="s">
        <v>62</v>
      </c>
      <c r="J33" s="5" t="s">
        <v>33</v>
      </c>
      <c r="K33" s="3">
        <v>50000</v>
      </c>
      <c r="N33" s="32" t="s">
        <v>25</v>
      </c>
      <c r="O33" s="33">
        <v>92000</v>
      </c>
      <c r="P33" s="33">
        <v>45000</v>
      </c>
      <c r="Q33" s="33">
        <v>183000</v>
      </c>
      <c r="R33" s="33">
        <v>82000</v>
      </c>
      <c r="S33" s="33">
        <v>402000</v>
      </c>
    </row>
    <row r="34" spans="3:19">
      <c r="C34" s="4">
        <v>150975</v>
      </c>
      <c r="D34" s="5" t="s">
        <v>86</v>
      </c>
      <c r="E34" s="5" t="s">
        <v>87</v>
      </c>
      <c r="F34" s="6">
        <v>31478</v>
      </c>
      <c r="G34" s="7" t="s">
        <v>31</v>
      </c>
      <c r="H34" s="5" t="s">
        <v>18</v>
      </c>
      <c r="I34" s="5" t="s">
        <v>79</v>
      </c>
      <c r="J34" s="5" t="s">
        <v>45</v>
      </c>
      <c r="K34" s="3">
        <v>83000</v>
      </c>
      <c r="N34" s="32" t="s">
        <v>40</v>
      </c>
      <c r="O34" s="33"/>
      <c r="P34" s="33"/>
      <c r="Q34" s="33">
        <v>91000</v>
      </c>
      <c r="R34" s="33">
        <v>87000</v>
      </c>
      <c r="S34" s="33">
        <v>178000</v>
      </c>
    </row>
    <row r="35" spans="3:19">
      <c r="C35" s="4">
        <v>150901</v>
      </c>
      <c r="D35" s="5" t="s">
        <v>88</v>
      </c>
      <c r="E35" s="5" t="s">
        <v>89</v>
      </c>
      <c r="F35" s="6">
        <v>32946</v>
      </c>
      <c r="G35" s="7" t="s">
        <v>17</v>
      </c>
      <c r="H35" s="5" t="s">
        <v>18</v>
      </c>
      <c r="I35" s="5" t="s">
        <v>90</v>
      </c>
      <c r="J35" s="5" t="s">
        <v>33</v>
      </c>
      <c r="K35" s="3">
        <v>53000</v>
      </c>
      <c r="N35" s="32" t="s">
        <v>79</v>
      </c>
      <c r="O35" s="33">
        <v>49000</v>
      </c>
      <c r="P35" s="33">
        <v>83000</v>
      </c>
      <c r="Q35" s="33">
        <v>85000</v>
      </c>
      <c r="R35" s="33">
        <v>19000</v>
      </c>
      <c r="S35" s="33">
        <v>236000</v>
      </c>
    </row>
    <row r="36" spans="3:19">
      <c r="C36" s="4">
        <v>150968</v>
      </c>
      <c r="D36" s="5" t="s">
        <v>91</v>
      </c>
      <c r="E36" s="5" t="s">
        <v>92</v>
      </c>
      <c r="F36" s="6">
        <v>37208</v>
      </c>
      <c r="G36" s="7" t="s">
        <v>31</v>
      </c>
      <c r="H36" s="5" t="s">
        <v>18</v>
      </c>
      <c r="I36" s="5" t="s">
        <v>76</v>
      </c>
      <c r="J36" s="5" t="s">
        <v>33</v>
      </c>
      <c r="K36" s="3">
        <v>65000</v>
      </c>
      <c r="N36" s="32" t="s">
        <v>19</v>
      </c>
      <c r="O36" s="33"/>
      <c r="P36" s="33"/>
      <c r="Q36" s="33">
        <v>48000</v>
      </c>
      <c r="R36" s="33">
        <v>62000</v>
      </c>
      <c r="S36" s="33">
        <v>110000</v>
      </c>
    </row>
    <row r="37" spans="3:19">
      <c r="C37" s="4">
        <v>150773</v>
      </c>
      <c r="D37" s="5" t="s">
        <v>93</v>
      </c>
      <c r="E37" s="5" t="s">
        <v>94</v>
      </c>
      <c r="F37" s="6">
        <v>26860</v>
      </c>
      <c r="G37" s="7" t="s">
        <v>31</v>
      </c>
      <c r="H37" s="5" t="s">
        <v>18</v>
      </c>
      <c r="I37" s="5" t="s">
        <v>79</v>
      </c>
      <c r="J37" s="5" t="s">
        <v>20</v>
      </c>
      <c r="K37" s="3">
        <v>85000</v>
      </c>
      <c r="N37" s="32" t="s">
        <v>32</v>
      </c>
      <c r="O37" s="33">
        <v>95000</v>
      </c>
      <c r="P37" s="33">
        <v>15000</v>
      </c>
      <c r="Q37" s="33">
        <v>50000</v>
      </c>
      <c r="R37" s="33">
        <v>154000</v>
      </c>
      <c r="S37" s="33">
        <v>314000</v>
      </c>
    </row>
    <row r="38" spans="3:19">
      <c r="C38" s="4">
        <v>150840</v>
      </c>
      <c r="D38" s="5" t="s">
        <v>63</v>
      </c>
      <c r="E38" s="5" t="s">
        <v>95</v>
      </c>
      <c r="F38" s="6">
        <v>23136</v>
      </c>
      <c r="G38" s="7" t="s">
        <v>17</v>
      </c>
      <c r="H38" s="5" t="s">
        <v>18</v>
      </c>
      <c r="I38" s="5" t="s">
        <v>32</v>
      </c>
      <c r="J38" s="5" t="s">
        <v>50</v>
      </c>
      <c r="K38" s="3">
        <v>20000</v>
      </c>
      <c r="N38" s="32" t="s">
        <v>44</v>
      </c>
      <c r="O38" s="33">
        <v>43000</v>
      </c>
      <c r="P38" s="33">
        <v>77000</v>
      </c>
      <c r="Q38" s="33"/>
      <c r="R38" s="33">
        <v>37000</v>
      </c>
      <c r="S38" s="33">
        <v>157000</v>
      </c>
    </row>
    <row r="39" spans="3:19">
      <c r="C39" s="4">
        <v>150850</v>
      </c>
      <c r="D39" s="5" t="s">
        <v>53</v>
      </c>
      <c r="E39" s="5" t="s">
        <v>96</v>
      </c>
      <c r="F39" s="6">
        <v>32027</v>
      </c>
      <c r="G39" s="7" t="s">
        <v>31</v>
      </c>
      <c r="H39" s="5" t="s">
        <v>18</v>
      </c>
      <c r="I39" s="5" t="s">
        <v>62</v>
      </c>
      <c r="J39" s="5" t="s">
        <v>50</v>
      </c>
      <c r="K39" s="3">
        <v>47000</v>
      </c>
      <c r="N39" s="32" t="s">
        <v>37</v>
      </c>
      <c r="O39" s="33">
        <v>27000</v>
      </c>
      <c r="P39" s="33">
        <v>47000</v>
      </c>
      <c r="Q39" s="33">
        <v>22000</v>
      </c>
      <c r="R39" s="33">
        <v>58000</v>
      </c>
      <c r="S39" s="33">
        <v>154000</v>
      </c>
    </row>
    <row r="40" spans="3:19">
      <c r="C40" s="4">
        <v>150962</v>
      </c>
      <c r="D40" s="5" t="s">
        <v>97</v>
      </c>
      <c r="E40" s="5" t="s">
        <v>98</v>
      </c>
      <c r="F40" s="6">
        <v>37773</v>
      </c>
      <c r="G40" s="7" t="s">
        <v>17</v>
      </c>
      <c r="H40" s="5" t="s">
        <v>18</v>
      </c>
      <c r="I40" s="5" t="s">
        <v>40</v>
      </c>
      <c r="J40" s="5" t="s">
        <v>33</v>
      </c>
      <c r="K40" s="3">
        <v>87000</v>
      </c>
      <c r="N40" s="32" t="s">
        <v>76</v>
      </c>
      <c r="O40" s="33"/>
      <c r="P40" s="33"/>
      <c r="Q40" s="33"/>
      <c r="R40" s="33">
        <v>146000</v>
      </c>
      <c r="S40" s="33">
        <v>146000</v>
      </c>
    </row>
    <row r="41" spans="3:19">
      <c r="C41" s="4">
        <v>150954</v>
      </c>
      <c r="D41" s="5" t="s">
        <v>99</v>
      </c>
      <c r="E41" s="5" t="s">
        <v>98</v>
      </c>
      <c r="F41" s="6">
        <v>35495</v>
      </c>
      <c r="G41" s="7" t="s">
        <v>17</v>
      </c>
      <c r="H41" s="5" t="s">
        <v>18</v>
      </c>
      <c r="I41" s="5" t="s">
        <v>90</v>
      </c>
      <c r="J41" s="5" t="s">
        <v>33</v>
      </c>
      <c r="K41" s="3">
        <v>57000</v>
      </c>
      <c r="N41" s="32" t="s">
        <v>90</v>
      </c>
      <c r="O41" s="33"/>
      <c r="P41" s="33"/>
      <c r="Q41" s="33">
        <v>52000</v>
      </c>
      <c r="R41" s="33">
        <v>110000</v>
      </c>
      <c r="S41" s="33">
        <v>162000</v>
      </c>
    </row>
    <row r="42" spans="3:19">
      <c r="C42" s="4">
        <v>150874</v>
      </c>
      <c r="D42" s="5" t="s">
        <v>100</v>
      </c>
      <c r="E42" s="5" t="s">
        <v>98</v>
      </c>
      <c r="F42" s="6">
        <v>37890</v>
      </c>
      <c r="G42" s="7" t="s">
        <v>17</v>
      </c>
      <c r="H42" s="5" t="s">
        <v>18</v>
      </c>
      <c r="I42" s="5" t="s">
        <v>37</v>
      </c>
      <c r="J42" s="5" t="s">
        <v>50</v>
      </c>
      <c r="K42" s="3">
        <v>27000</v>
      </c>
      <c r="N42" s="32" t="s">
        <v>116</v>
      </c>
      <c r="O42" s="33">
        <v>477000</v>
      </c>
      <c r="P42" s="33">
        <v>267000</v>
      </c>
      <c r="Q42" s="33">
        <v>557000</v>
      </c>
      <c r="R42" s="33">
        <v>890000</v>
      </c>
      <c r="S42" s="33">
        <v>2191000</v>
      </c>
    </row>
    <row r="43" spans="3:19">
      <c r="C43" s="4">
        <v>150798</v>
      </c>
      <c r="D43" s="5" t="s">
        <v>101</v>
      </c>
      <c r="E43" s="5" t="s">
        <v>98</v>
      </c>
      <c r="F43" s="6">
        <v>28276</v>
      </c>
      <c r="G43" s="7" t="s">
        <v>17</v>
      </c>
      <c r="H43" s="5" t="s">
        <v>18</v>
      </c>
      <c r="I43" s="5" t="s">
        <v>25</v>
      </c>
      <c r="J43" s="5" t="s">
        <v>20</v>
      </c>
      <c r="K43" s="3">
        <v>81000</v>
      </c>
    </row>
    <row r="44" spans="3:19">
      <c r="C44" s="4">
        <v>150830</v>
      </c>
      <c r="D44" s="5" t="s">
        <v>102</v>
      </c>
      <c r="E44" s="5" t="s">
        <v>103</v>
      </c>
      <c r="F44" s="6">
        <v>29037</v>
      </c>
      <c r="G44" s="7" t="s">
        <v>17</v>
      </c>
      <c r="H44" s="5" t="s">
        <v>18</v>
      </c>
      <c r="I44" s="5" t="s">
        <v>90</v>
      </c>
      <c r="J44" s="5" t="s">
        <v>20</v>
      </c>
      <c r="K44" s="3">
        <v>52000</v>
      </c>
    </row>
    <row r="45" spans="3:19">
      <c r="C45" s="4">
        <v>150929</v>
      </c>
      <c r="D45" s="5" t="s">
        <v>104</v>
      </c>
      <c r="E45" s="5" t="s">
        <v>105</v>
      </c>
      <c r="F45" s="6">
        <v>26739</v>
      </c>
      <c r="G45" s="7" t="s">
        <v>31</v>
      </c>
      <c r="H45" s="5" t="s">
        <v>18</v>
      </c>
      <c r="I45" s="5" t="s">
        <v>37</v>
      </c>
      <c r="J45" s="5" t="s">
        <v>33</v>
      </c>
      <c r="K45" s="3">
        <v>58000</v>
      </c>
    </row>
    <row r="46" spans="3:19">
      <c r="C46" s="4">
        <v>150982</v>
      </c>
      <c r="D46" s="5" t="s">
        <v>106</v>
      </c>
      <c r="E46" s="5" t="s">
        <v>107</v>
      </c>
      <c r="F46" s="6">
        <v>35574</v>
      </c>
      <c r="G46" s="7" t="s">
        <v>31</v>
      </c>
      <c r="H46" s="5" t="s">
        <v>18</v>
      </c>
      <c r="I46" s="5" t="s">
        <v>37</v>
      </c>
      <c r="J46" s="5" t="s">
        <v>45</v>
      </c>
      <c r="K46" s="3">
        <v>47000</v>
      </c>
    </row>
    <row r="47" spans="3:19">
      <c r="C47" s="4">
        <v>150821</v>
      </c>
      <c r="D47" s="5" t="s">
        <v>108</v>
      </c>
      <c r="E47" s="5" t="s">
        <v>109</v>
      </c>
      <c r="F47" s="6">
        <v>29966</v>
      </c>
      <c r="G47" s="7" t="s">
        <v>31</v>
      </c>
      <c r="H47" s="5" t="s">
        <v>24</v>
      </c>
      <c r="I47" s="5" t="s">
        <v>62</v>
      </c>
      <c r="J47" s="5" t="s">
        <v>20</v>
      </c>
      <c r="K47" s="3">
        <v>26000</v>
      </c>
    </row>
  </sheetData>
  <mergeCells count="7">
    <mergeCell ref="N9:O9"/>
    <mergeCell ref="N17:O17"/>
    <mergeCell ref="M26:Q26"/>
    <mergeCell ref="C2:K2"/>
    <mergeCell ref="D4:J4"/>
    <mergeCell ref="D6:F6"/>
    <mergeCell ref="M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Arithmatic Functions</vt:lpstr>
      <vt:lpstr>Answers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Pratiksha Kore</cp:lastModifiedBy>
  <dcterms:created xsi:type="dcterms:W3CDTF">2022-07-27T05:54:27Z</dcterms:created>
  <dcterms:modified xsi:type="dcterms:W3CDTF">2025-03-13T21:31:42Z</dcterms:modified>
</cp:coreProperties>
</file>