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Ex3.xml" ContentType="application/vnd.ms-office.chartex+xml"/>
  <Override PartName="/xl/charts/style4.xml" ContentType="application/vnd.ms-office.chartstyle+xml"/>
  <Override PartName="/xl/charts/colors4.xml" ContentType="application/vnd.ms-office.chartcolorstyle+xml"/>
  <Override PartName="/xl/charts/chart2.xml" ContentType="application/vnd.openxmlformats-officedocument.drawingml.chart+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Ex4.xml" ContentType="application/vnd.ms-office.chartex+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tables/table2.xml" ContentType="application/vnd.openxmlformats-officedocument.spreadsheetml.table+xml"/>
  <Override PartName="/xl/slicers/slicer3.xml" ContentType="application/vnd.ms-excel.slicer+xml"/>
  <Override PartName="/xl/charts/chartEx5.xml" ContentType="application/vnd.ms-office.chartex+xml"/>
  <Override PartName="/xl/charts/style11.xml" ContentType="application/vnd.ms-office.chartstyle+xml"/>
  <Override PartName="/xl/charts/colors11.xml" ContentType="application/vnd.ms-office.chartcolorstyle+xml"/>
  <Override PartName="/xl/charts/chartEx6.xml" ContentType="application/vnd.ms-office.chartex+xml"/>
  <Override PartName="/xl/charts/style12.xml" ContentType="application/vnd.ms-office.chartstyle+xml"/>
  <Override PartName="/xl/charts/colors12.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0.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1.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0.xml" ContentType="application/vnd.openxmlformats-officedocument.drawing+xml"/>
  <Override PartName="/xl/tables/table3.xml" ContentType="application/vnd.openxmlformats-officedocument.spreadsheetml.table+xml"/>
  <Override PartName="/xl/slicers/slicer5.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LENOVO\Documents\"/>
    </mc:Choice>
  </mc:AlternateContent>
  <xr:revisionPtr revIDLastSave="0" documentId="8_{ADFF3A74-87D9-47A8-80B0-D2ECEB8A8B4C}" xr6:coauthVersionLast="47" xr6:coauthVersionMax="47" xr10:uidLastSave="{00000000-0000-0000-0000-000000000000}"/>
  <bookViews>
    <workbookView xWindow="-108" yWindow="-108" windowWidth="23256" windowHeight="12456" xr2:uid="{C6F6657E-B5A4-4769-B79C-9402D0AAFB38}"/>
  </bookViews>
  <sheets>
    <sheet name="DASHBOARD" sheetId="16" r:id="rId1"/>
    <sheet name="Sheet5" sheetId="5" r:id="rId2"/>
    <sheet name="Sheet8" sheetId="8" r:id="rId3"/>
    <sheet name="Sheet9" sheetId="9" r:id="rId4"/>
    <sheet name="Sheet10" sheetId="10" r:id="rId5"/>
    <sheet name="Sheet12" sheetId="12" r:id="rId6"/>
    <sheet name="Sheet14" sheetId="14" r:id="rId7"/>
    <sheet name="Sheet15" sheetId="15" r:id="rId8"/>
    <sheet name="Sheet25" sheetId="25" r:id="rId9"/>
    <sheet name="Sheet1" sheetId="1" r:id="rId10"/>
  </sheets>
  <definedNames>
    <definedName name="_xlchart.v1.4" hidden="1">Sheet8!$A$12:$A$15</definedName>
    <definedName name="_xlchart.v1.5" hidden="1">Sheet8!$B$11</definedName>
    <definedName name="_xlchart.v1.6" hidden="1">Sheet8!$B$12:$B$15</definedName>
    <definedName name="_xlchart.v1.7" hidden="1">Sheet8!$A$12:$A$15</definedName>
    <definedName name="_xlchart.v1.8" hidden="1">Sheet8!$B$11</definedName>
    <definedName name="_xlchart.v1.9" hidden="1">Sheet8!$B$12:$B$15</definedName>
    <definedName name="_xlchart.v2.0" hidden="1">Sheet9!$A$11:$A$13</definedName>
    <definedName name="_xlchart.v2.1" hidden="1">Sheet9!$C$10:$C$12</definedName>
    <definedName name="_xlchart.v2.10" hidden="1">Sheet9!$A$11:$A$13</definedName>
    <definedName name="_xlchart.v2.11" hidden="1">Sheet9!$B$10:$B$12</definedName>
    <definedName name="_xlchart.v2.12" hidden="1">Sheet9!$A$11:$A$13</definedName>
    <definedName name="_xlchart.v2.13" hidden="1">Sheet9!$C$10:$C$12</definedName>
    <definedName name="_xlchart.v2.2" hidden="1">Sheet9!$A$11:$A$13</definedName>
    <definedName name="_xlchart.v2.3" hidden="1">Sheet9!$B$10:$B$12</definedName>
    <definedName name="Slicer_Column1">#N/A</definedName>
    <definedName name="Slicer_YEAR">#N/A</definedName>
    <definedName name="Slicer_YEAR1">#N/A</definedName>
  </definedNames>
  <calcPr calcId="191029" iterate="1"/>
  <pivotCaches>
    <pivotCache cacheId="0" r:id="rId11"/>
    <pivotCache cacheId="1" r:id="rId12"/>
    <pivotCache cacheId="2" r:id="rId13"/>
    <pivotCache cacheId="3"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6"/>
        <x14:slicerCache r:id="rId1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12" l="1"/>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H244" i="1"/>
  <c r="H246" i="1"/>
  <c r="H243" i="1"/>
  <c r="A242" i="1"/>
  <c r="N4" i="1"/>
  <c r="N2" i="1"/>
  <c r="N3"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A11" i="9"/>
  <c r="A14" i="15"/>
  <c r="B15" i="15"/>
  <c r="C15" i="15"/>
  <c r="B16" i="15"/>
  <c r="C16" i="15"/>
  <c r="B17" i="15"/>
  <c r="C17" i="15"/>
  <c r="B18" i="15"/>
  <c r="C18" i="15"/>
  <c r="B19" i="15"/>
  <c r="C19" i="15"/>
  <c r="B20" i="15"/>
  <c r="C20" i="15"/>
  <c r="C14" i="15"/>
  <c r="A20" i="15"/>
  <c r="A15" i="15"/>
  <c r="A16" i="15"/>
  <c r="A17" i="15"/>
  <c r="A18" i="15"/>
  <c r="A19" i="15"/>
  <c r="B14" i="15"/>
  <c r="C11" i="9"/>
  <c r="C12" i="9"/>
  <c r="B11" i="9"/>
  <c r="B12" i="9"/>
  <c r="A12" i="9"/>
  <c r="A13" i="9"/>
  <c r="C10" i="9"/>
  <c r="B10" i="9"/>
  <c r="A12" i="8"/>
  <c r="B12" i="8"/>
  <c r="B14" i="8"/>
  <c r="B13" i="8"/>
  <c r="A14" i="8"/>
  <c r="A13" i="8"/>
  <c r="B15" i="8"/>
  <c r="A15" i="8"/>
  <c r="G242" i="1"/>
  <c r="B242" i="1"/>
  <c r="C242" i="1"/>
  <c r="D242" i="1"/>
  <c r="E242" i="1"/>
  <c r="I242" i="1" l="1"/>
  <c r="N242" i="1"/>
</calcChain>
</file>

<file path=xl/sharedStrings.xml><?xml version="1.0" encoding="utf-8"?>
<sst xmlns="http://schemas.openxmlformats.org/spreadsheetml/2006/main" count="1128" uniqueCount="158">
  <si>
    <t>Runs</t>
  </si>
  <si>
    <t>BALLS FACED</t>
  </si>
  <si>
    <t>FOURS</t>
  </si>
  <si>
    <t>SIXES</t>
  </si>
  <si>
    <t>STRIKE RATE</t>
  </si>
  <si>
    <t>BATTING ORDER POSITION</t>
  </si>
  <si>
    <t>DISSIMAL</t>
  </si>
  <si>
    <t>INNINGS No.</t>
  </si>
  <si>
    <t>OPPOSITION</t>
  </si>
  <si>
    <t>GROUND</t>
  </si>
  <si>
    <t>MATCH TYPE</t>
  </si>
  <si>
    <t>START DATE</t>
  </si>
  <si>
    <t>YEAR</t>
  </si>
  <si>
    <t>caught</t>
  </si>
  <si>
    <t>Test v Australia</t>
  </si>
  <si>
    <t>Melbourne</t>
  </si>
  <si>
    <t>Test</t>
  </si>
  <si>
    <t>Sydney</t>
  </si>
  <si>
    <t>lbw</t>
  </si>
  <si>
    <t>Test v Sri Lanka</t>
  </si>
  <si>
    <t>Galle</t>
  </si>
  <si>
    <t>Colombo (PSS)</t>
  </si>
  <si>
    <t>bowled</t>
  </si>
  <si>
    <t>Colombo (SSC)</t>
  </si>
  <si>
    <t>not out</t>
  </si>
  <si>
    <t>ODI v Zimbabwe</t>
  </si>
  <si>
    <t>Harare</t>
  </si>
  <si>
    <t>ODI</t>
  </si>
  <si>
    <t>T20I v Zimbabwe</t>
  </si>
  <si>
    <t>T20</t>
  </si>
  <si>
    <t>Test v West Indies</t>
  </si>
  <si>
    <t>Kingston</t>
  </si>
  <si>
    <t>Gros Islet</t>
  </si>
  <si>
    <t>TDNB</t>
  </si>
  <si>
    <t>-</t>
  </si>
  <si>
    <t>Port of Spain</t>
  </si>
  <si>
    <t>T20I v West Indies</t>
  </si>
  <si>
    <t>Lauderhill</t>
  </si>
  <si>
    <t>DNB</t>
  </si>
  <si>
    <t>Test v New Zealand</t>
  </si>
  <si>
    <t>Kanpur</t>
  </si>
  <si>
    <t>Test v England</t>
  </si>
  <si>
    <t>Visakhapatnam</t>
  </si>
  <si>
    <t>Wankhede</t>
  </si>
  <si>
    <t>Chennai</t>
  </si>
  <si>
    <t>ODI v England</t>
  </si>
  <si>
    <t>Pune</t>
  </si>
  <si>
    <t>Cuttack</t>
  </si>
  <si>
    <t>Eden Gardens</t>
  </si>
  <si>
    <t>T20I v England</t>
  </si>
  <si>
    <t>Nagpur</t>
  </si>
  <si>
    <t>Bengaluru</t>
  </si>
  <si>
    <t>Test v Bangladesh</t>
  </si>
  <si>
    <t>Hyderabad</t>
  </si>
  <si>
    <t>Ranchi</t>
  </si>
  <si>
    <t>Dharamsala</t>
  </si>
  <si>
    <t>run out</t>
  </si>
  <si>
    <t>Pallekele</t>
  </si>
  <si>
    <t>ODI v Sri Lanka</t>
  </si>
  <si>
    <t>Dambulla</t>
  </si>
  <si>
    <t>Colombo (RPS)</t>
  </si>
  <si>
    <t>T20I v Sri Lanka</t>
  </si>
  <si>
    <t>Indore</t>
  </si>
  <si>
    <t>Test v South Africa</t>
  </si>
  <si>
    <t>Centurion</t>
  </si>
  <si>
    <t>Johannesburg</t>
  </si>
  <si>
    <t>hit wicket</t>
  </si>
  <si>
    <t>T20I v Bangladesh</t>
  </si>
  <si>
    <t>Test v Afghanistan</t>
  </si>
  <si>
    <t>T20I v Ireland</t>
  </si>
  <si>
    <t>Dublin (Malahide)</t>
  </si>
  <si>
    <t>Manchester</t>
  </si>
  <si>
    <t>Cardiff</t>
  </si>
  <si>
    <t>Bristol</t>
  </si>
  <si>
    <t>Nottingham</t>
  </si>
  <si>
    <t>Lord's</t>
  </si>
  <si>
    <t>Birmingham</t>
  </si>
  <si>
    <t>Southampton</t>
  </si>
  <si>
    <t>The Oval</t>
  </si>
  <si>
    <t>ODI v Afghanistan</t>
  </si>
  <si>
    <t>Dubai (DICS)</t>
  </si>
  <si>
    <t>Rajkot</t>
  </si>
  <si>
    <t>Lucknow</t>
  </si>
  <si>
    <t>stumped</t>
  </si>
  <si>
    <t>T20I v Australia</t>
  </si>
  <si>
    <t>Brisbane</t>
  </si>
  <si>
    <t>Adelaide</t>
  </si>
  <si>
    <t>Perth</t>
  </si>
  <si>
    <t>ODI v Australia</t>
  </si>
  <si>
    <t>Mohali</t>
  </si>
  <si>
    <t>ODI v South Africa</t>
  </si>
  <si>
    <t>ODI v Pakistan</t>
  </si>
  <si>
    <t>ODI v West Indies</t>
  </si>
  <si>
    <t>ODI v Bangladesh</t>
  </si>
  <si>
    <t>Leeds</t>
  </si>
  <si>
    <t>ODI v New Zealand</t>
  </si>
  <si>
    <t>Providence</t>
  </si>
  <si>
    <t>North Sound</t>
  </si>
  <si>
    <t>Delhi</t>
  </si>
  <si>
    <t>Thiruvananthapuram</t>
  </si>
  <si>
    <t>Guwahati</t>
  </si>
  <si>
    <t>T20I v New Zealand</t>
  </si>
  <si>
    <t>Auckland</t>
  </si>
  <si>
    <t>Hamilton</t>
  </si>
  <si>
    <t>Wellington</t>
  </si>
  <si>
    <t>Mount Maunganui</t>
  </si>
  <si>
    <t>Canberra</t>
  </si>
  <si>
    <t>Ahmedabad</t>
  </si>
  <si>
    <t>T20I v Pakistan</t>
  </si>
  <si>
    <t>T20I v Afghanistan</t>
  </si>
  <si>
    <t>Abu Dhabi</t>
  </si>
  <si>
    <t>T20I v Scotland</t>
  </si>
  <si>
    <t>T20I v Namibia</t>
  </si>
  <si>
    <t>Jaipur</t>
  </si>
  <si>
    <t>Cape Town</t>
  </si>
  <si>
    <t>Paarl</t>
  </si>
  <si>
    <t>T20I v Hong Kong</t>
  </si>
  <si>
    <t>T20I v South Africa</t>
  </si>
  <si>
    <t>T20I v Netherlands</t>
  </si>
  <si>
    <t>Mirpur</t>
  </si>
  <si>
    <t>Chattogram</t>
  </si>
  <si>
    <t>ODI v Netherlands</t>
  </si>
  <si>
    <t>Gqeberha</t>
  </si>
  <si>
    <t>No. of dissimals</t>
  </si>
  <si>
    <t>Batting Average</t>
  </si>
  <si>
    <t>Column1</t>
  </si>
  <si>
    <t>Row Labels</t>
  </si>
  <si>
    <t>Grand Total</t>
  </si>
  <si>
    <t>Sum of Runs</t>
  </si>
  <si>
    <t>INNINGS</t>
  </si>
  <si>
    <t>RUNS</t>
  </si>
  <si>
    <t>Sum of FOURS</t>
  </si>
  <si>
    <t>Sum of SIXES</t>
  </si>
  <si>
    <t>TEAM</t>
  </si>
  <si>
    <t>TOTAL RUNS</t>
  </si>
  <si>
    <t>ENGLAND</t>
  </si>
  <si>
    <t>AUSTRALIA</t>
  </si>
  <si>
    <t>WEST INDIES</t>
  </si>
  <si>
    <t>SOUTH AFRICA</t>
  </si>
  <si>
    <t>SRI LANKA</t>
  </si>
  <si>
    <t>NEW ZEALAND</t>
  </si>
  <si>
    <t>ZIMBABWE</t>
  </si>
  <si>
    <t>BANGLADESH</t>
  </si>
  <si>
    <t>PAKISTAN</t>
  </si>
  <si>
    <t>AFGHANISTAN</t>
  </si>
  <si>
    <t>NETHERLAND</t>
  </si>
  <si>
    <t>IRELAND</t>
  </si>
  <si>
    <t>NAMIBIA</t>
  </si>
  <si>
    <t>SCOTLAND</t>
  </si>
  <si>
    <t>HONG KONG</t>
  </si>
  <si>
    <t>Max of STRIKE RATE</t>
  </si>
  <si>
    <t>Sum of TOTAL RUNS</t>
  </si>
  <si>
    <t>Count of DISSIMAL</t>
  </si>
  <si>
    <t>Sum of BALLS FACED</t>
  </si>
  <si>
    <t>BOTH 4</t>
  </si>
  <si>
    <t>BOTH 4 AND 6</t>
  </si>
  <si>
    <t>Sum of BOTH 4 AND 6</t>
  </si>
  <si>
    <t>50 and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</si>
</sst>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color theme="1"/>
      <name val="Arial"/>
      <family val="2"/>
    </font>
    <font>
      <b/>
      <sz val="9"/>
      <color rgb="FF203864"/>
      <name val="Palatino Linotype"/>
      <family val="1"/>
    </font>
  </fonts>
  <fills count="3">
    <fill>
      <patternFill patternType="none"/>
    </fill>
    <fill>
      <patternFill patternType="gray125"/>
    </fill>
    <fill>
      <patternFill patternType="solid">
        <fgColor rgb="FF00174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1" xfId="0" applyBorder="1"/>
    <xf numFmtId="0" fontId="1" fillId="0" borderId="0" xfId="0" applyFont="1" applyAlignment="1">
      <alignment horizontal="right" wrapText="1"/>
    </xf>
    <xf numFmtId="0" fontId="0" fillId="2" borderId="0" xfId="0" applyFill="1"/>
    <xf numFmtId="0" fontId="2" fillId="2" borderId="0" xfId="0" applyFont="1" applyFill="1"/>
  </cellXfs>
  <cellStyles count="1">
    <cellStyle name="Normal" xfId="0" builtinId="0"/>
  </cellStyles>
  <dxfs count="4">
    <dxf>
      <numFmt numFmtId="0" formatCode="General"/>
    </dxf>
    <dxf>
      <numFmt numFmtId="19" formatCode="dd/mm/yyyy"/>
    </dxf>
    <dxf>
      <numFmt numFmtId="19" formatCode="dd/mm/yyyy"/>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dxf>
  </dxfs>
  <tableStyles count="0" defaultTableStyle="TableStyleMedium2" defaultPivotStyle="PivotStyleLight16"/>
  <colors>
    <mruColors>
      <color rgb="FFFFFFFF"/>
      <color rgb="FF001132"/>
      <color rgb="FF001746"/>
      <color rgb="FF0008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[excel_project.xlsx]Sheet5!PivotTable40</c:name>
    <c:fmtId val="4"/>
  </c:pivotSource>
  <c:chart>
    <c:title>
      <c:tx>
        <c:rich>
          <a:bodyPr rot="0" spcFirstLastPara="1" vertOverflow="ellipsis" vert="horz" wrap="square" anchor="ctr" anchorCtr="1"/>
          <a:lstStyle/>
          <a:p>
            <a:pPr>
              <a:defRPr sz="1400" b="0" i="0" u="none" strike="noStrike" kern="1200" spc="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mn-lt"/>
                <a:ea typeface="+mn-ea"/>
                <a:cs typeface="+mn-cs"/>
              </a:defRPr>
            </a:pPr>
            <a:r>
              <a:rPr lang="en-US"/>
              <a:t>Top Scores Against Different Teams</a:t>
            </a:r>
          </a:p>
        </c:rich>
      </c:tx>
      <c:overlay val="0"/>
      <c:spPr>
        <a:noFill/>
        <a:ln>
          <a:noFill/>
        </a:ln>
        <a:effectLst/>
      </c:spPr>
      <c:txPr>
        <a:bodyPr rot="0" spcFirstLastPara="1" vertOverflow="ellipsis" vert="horz" wrap="square" anchor="ctr" anchorCtr="1"/>
        <a:lstStyle/>
        <a:p>
          <a:pPr>
            <a:defRPr sz="1400" b="0" i="0" u="none" strike="noStrike" kern="1200" spc="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Sheet5!$F$10</c:f>
              <c:strCache>
                <c:ptCount val="1"/>
                <c:pt idx="0">
                  <c:v>Total</c:v>
                </c:pt>
              </c:strCache>
            </c:strRef>
          </c:tx>
          <c:spPr>
            <a:solidFill>
              <a:schemeClr val="accent1"/>
            </a:solidFill>
            <a:ln>
              <a:noFill/>
            </a:ln>
            <a:effectLst/>
          </c:spPr>
          <c:invertIfNegative val="0"/>
          <c:cat>
            <c:strRef>
              <c:f>Sheet5!$E$11:$E$21</c:f>
              <c:strCache>
                <c:ptCount val="10"/>
                <c:pt idx="0">
                  <c:v>AUSTRALIA</c:v>
                </c:pt>
                <c:pt idx="1">
                  <c:v>ENGLAND</c:v>
                </c:pt>
                <c:pt idx="2">
                  <c:v>WEST INDIES</c:v>
                </c:pt>
                <c:pt idx="3">
                  <c:v>SRI LANKA</c:v>
                </c:pt>
                <c:pt idx="4">
                  <c:v>SOUTH AFRICA</c:v>
                </c:pt>
                <c:pt idx="5">
                  <c:v>NEW ZEALAND</c:v>
                </c:pt>
                <c:pt idx="6">
                  <c:v>BANGLADESH</c:v>
                </c:pt>
                <c:pt idx="7">
                  <c:v>ZIMBABWE</c:v>
                </c:pt>
                <c:pt idx="8">
                  <c:v>AFGHANISTAN</c:v>
                </c:pt>
                <c:pt idx="9">
                  <c:v>PAKISTAN</c:v>
                </c:pt>
              </c:strCache>
            </c:strRef>
          </c:cat>
          <c:val>
            <c:numRef>
              <c:f>Sheet5!$F$11:$F$21</c:f>
              <c:numCache>
                <c:formatCode>General</c:formatCode>
                <c:ptCount val="10"/>
                <c:pt idx="0">
                  <c:v>1580</c:v>
                </c:pt>
                <c:pt idx="1">
                  <c:v>1451</c:v>
                </c:pt>
                <c:pt idx="2">
                  <c:v>1009</c:v>
                </c:pt>
                <c:pt idx="3">
                  <c:v>995</c:v>
                </c:pt>
                <c:pt idx="4">
                  <c:v>673</c:v>
                </c:pt>
                <c:pt idx="5">
                  <c:v>663</c:v>
                </c:pt>
                <c:pt idx="6">
                  <c:v>481</c:v>
                </c:pt>
                <c:pt idx="7">
                  <c:v>347</c:v>
                </c:pt>
                <c:pt idx="8">
                  <c:v>275</c:v>
                </c:pt>
                <c:pt idx="9">
                  <c:v>222</c:v>
                </c:pt>
              </c:numCache>
            </c:numRef>
          </c:val>
          <c:extLst>
            <c:ext xmlns:c16="http://schemas.microsoft.com/office/drawing/2014/chart" uri="{C3380CC4-5D6E-409C-BE32-E72D297353CC}">
              <c16:uniqueId val="{00000000-BBDC-42E9-B20C-88135316C22F}"/>
            </c:ext>
          </c:extLst>
        </c:ser>
        <c:dLbls>
          <c:showLegendKey val="0"/>
          <c:showVal val="0"/>
          <c:showCatName val="0"/>
          <c:showSerName val="0"/>
          <c:showPercent val="0"/>
          <c:showBubbleSize val="0"/>
        </c:dLbls>
        <c:gapWidth val="219"/>
        <c:overlap val="-27"/>
        <c:axId val="539423328"/>
        <c:axId val="539432928"/>
      </c:barChart>
      <c:catAx>
        <c:axId val="5394233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mn-lt"/>
                <a:ea typeface="+mn-ea"/>
                <a:cs typeface="+mn-cs"/>
              </a:defRPr>
            </a:pPr>
            <a:endParaRPr lang="en-US"/>
          </a:p>
        </c:txPr>
        <c:crossAx val="539432928"/>
        <c:crosses val="autoZero"/>
        <c:auto val="1"/>
        <c:lblAlgn val="ctr"/>
        <c:lblOffset val="100"/>
        <c:noMultiLvlLbl val="0"/>
      </c:catAx>
      <c:valAx>
        <c:axId val="539432928"/>
        <c:scaling>
          <c:orientation val="minMax"/>
        </c:scaling>
        <c:delete val="0"/>
        <c:axPos val="l"/>
        <c:majorGridlines>
          <c:spPr>
            <a:ln w="9525" cap="flat" cmpd="sng" algn="ctr">
              <a:solidFill>
                <a:schemeClr val="tx2">
                  <a:lumMod val="20000"/>
                  <a:lumOff val="80000"/>
                  <a:alpha val="3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mn-lt"/>
                <a:ea typeface="+mn-ea"/>
                <a:cs typeface="+mn-cs"/>
              </a:defRPr>
            </a:pPr>
            <a:endParaRPr lang="en-US"/>
          </a:p>
        </c:txPr>
        <c:crossAx val="53942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1"/>
        <c:ser>
          <c:idx val="0"/>
          <c:order val="0"/>
          <c:spPr>
            <a:ln w="25400">
              <a:noFill/>
            </a:ln>
          </c:spPr>
          <c:marker>
            <c:symbol val="circle"/>
            <c:size val="5"/>
            <c:spPr>
              <a:ln>
                <a:round/>
              </a:ln>
            </c:spPr>
          </c:marker>
          <c:dPt>
            <c:idx val="0"/>
            <c:marker>
              <c:symbol val="circle"/>
              <c:size val="5"/>
              <c:spPr>
                <a:solidFill>
                  <a:schemeClr val="accent1"/>
                </a:solidFill>
                <a:ln w="9525">
                  <a:solidFill>
                    <a:schemeClr val="accent1"/>
                  </a:solidFill>
                  <a:round/>
                </a:ln>
                <a:effectLst/>
              </c:spPr>
            </c:marker>
            <c:bubble3D val="0"/>
            <c:spPr>
              <a:ln w="25400" cap="rnd">
                <a:noFill/>
                <a:round/>
              </a:ln>
              <a:effectLst/>
            </c:spPr>
            <c:extLst>
              <c:ext xmlns:c16="http://schemas.microsoft.com/office/drawing/2014/chart" uri="{C3380CC4-5D6E-409C-BE32-E72D297353CC}">
                <c16:uniqueId val="{00000015-76C7-4CF7-96E1-4C97E2F4365E}"/>
              </c:ext>
            </c:extLst>
          </c:dPt>
          <c:dPt>
            <c:idx val="1"/>
            <c:marker>
              <c:symbol val="circle"/>
              <c:size val="5"/>
              <c:spPr>
                <a:solidFill>
                  <a:schemeClr val="accent2"/>
                </a:solidFill>
                <a:ln w="9525">
                  <a:solidFill>
                    <a:schemeClr val="accent2"/>
                  </a:solidFill>
                  <a:round/>
                </a:ln>
                <a:effectLst/>
              </c:spPr>
            </c:marker>
            <c:bubble3D val="0"/>
            <c:spPr>
              <a:ln w="25400" cap="rnd">
                <a:noFill/>
                <a:round/>
              </a:ln>
              <a:effectLst/>
            </c:spPr>
            <c:extLst>
              <c:ext xmlns:c16="http://schemas.microsoft.com/office/drawing/2014/chart" uri="{C3380CC4-5D6E-409C-BE32-E72D297353CC}">
                <c16:uniqueId val="{00000016-76C7-4CF7-96E1-4C97E2F4365E}"/>
              </c:ext>
            </c:extLst>
          </c:dPt>
          <c:dPt>
            <c:idx val="2"/>
            <c:marker>
              <c:symbol val="circle"/>
              <c:size val="5"/>
              <c:spPr>
                <a:solidFill>
                  <a:schemeClr val="accent3"/>
                </a:solidFill>
                <a:ln w="9525">
                  <a:solidFill>
                    <a:schemeClr val="accent3"/>
                  </a:solidFill>
                  <a:round/>
                </a:ln>
                <a:effectLst/>
              </c:spPr>
            </c:marker>
            <c:bubble3D val="0"/>
            <c:spPr>
              <a:ln w="25400" cap="rnd">
                <a:noFill/>
                <a:round/>
              </a:ln>
              <a:effectLst/>
            </c:spPr>
            <c:extLst>
              <c:ext xmlns:c16="http://schemas.microsoft.com/office/drawing/2014/chart" uri="{C3380CC4-5D6E-409C-BE32-E72D297353CC}">
                <c16:uniqueId val="{00000017-76C7-4CF7-96E1-4C97E2F4365E}"/>
              </c:ext>
            </c:extLst>
          </c:dPt>
          <c:dPt>
            <c:idx val="3"/>
            <c:marker>
              <c:symbol val="circle"/>
              <c:size val="5"/>
              <c:spPr>
                <a:solidFill>
                  <a:schemeClr val="accent4"/>
                </a:solidFill>
                <a:ln w="9525">
                  <a:solidFill>
                    <a:schemeClr val="accent4"/>
                  </a:solidFill>
                  <a:round/>
                </a:ln>
                <a:effectLst/>
              </c:spPr>
            </c:marker>
            <c:bubble3D val="0"/>
            <c:spPr>
              <a:ln w="25400" cap="rnd">
                <a:noFill/>
                <a:round/>
              </a:ln>
              <a:effectLst/>
            </c:spPr>
            <c:extLst>
              <c:ext xmlns:c16="http://schemas.microsoft.com/office/drawing/2014/chart" uri="{C3380CC4-5D6E-409C-BE32-E72D297353CC}">
                <c16:uniqueId val="{00000018-76C7-4CF7-96E1-4C97E2F4365E}"/>
              </c:ext>
            </c:extLst>
          </c:dPt>
          <c:dPt>
            <c:idx val="4"/>
            <c:marker>
              <c:symbol val="circle"/>
              <c:size val="5"/>
              <c:spPr>
                <a:solidFill>
                  <a:schemeClr val="accent5"/>
                </a:solidFill>
                <a:ln w="9525">
                  <a:solidFill>
                    <a:schemeClr val="accent5"/>
                  </a:solidFill>
                  <a:round/>
                </a:ln>
                <a:effectLst/>
              </c:spPr>
            </c:marker>
            <c:bubble3D val="0"/>
            <c:spPr>
              <a:ln w="25400" cap="rnd">
                <a:noFill/>
                <a:round/>
              </a:ln>
              <a:effectLst/>
            </c:spPr>
            <c:extLst>
              <c:ext xmlns:c16="http://schemas.microsoft.com/office/drawing/2014/chart" uri="{C3380CC4-5D6E-409C-BE32-E72D297353CC}">
                <c16:uniqueId val="{00000019-76C7-4CF7-96E1-4C97E2F4365E}"/>
              </c:ext>
            </c:extLst>
          </c:dPt>
          <c:dPt>
            <c:idx val="5"/>
            <c:marker>
              <c:symbol val="circle"/>
              <c:size val="5"/>
              <c:spPr>
                <a:solidFill>
                  <a:schemeClr val="accent6"/>
                </a:solidFill>
                <a:ln w="9525">
                  <a:solidFill>
                    <a:schemeClr val="accent6"/>
                  </a:solidFill>
                  <a:round/>
                </a:ln>
                <a:effectLst/>
              </c:spPr>
            </c:marker>
            <c:bubble3D val="0"/>
            <c:spPr>
              <a:ln w="25400" cap="rnd">
                <a:noFill/>
                <a:round/>
              </a:ln>
              <a:effectLst/>
            </c:spPr>
            <c:extLst>
              <c:ext xmlns:c16="http://schemas.microsoft.com/office/drawing/2014/chart" uri="{C3380CC4-5D6E-409C-BE32-E72D297353CC}">
                <c16:uniqueId val="{0000001A-76C7-4CF7-96E1-4C97E2F4365E}"/>
              </c:ext>
            </c:extLst>
          </c:dPt>
          <c:dPt>
            <c:idx val="6"/>
            <c:marker>
              <c:symbol val="circle"/>
              <c:size val="5"/>
              <c:spPr>
                <a:solidFill>
                  <a:schemeClr val="accent1">
                    <a:lumMod val="60000"/>
                  </a:schemeClr>
                </a:solidFill>
                <a:ln w="9525">
                  <a:solidFill>
                    <a:schemeClr val="accent1">
                      <a:lumMod val="60000"/>
                    </a:schemeClr>
                  </a:solidFill>
                  <a:round/>
                </a:ln>
                <a:effectLst/>
              </c:spPr>
            </c:marker>
            <c:bubble3D val="0"/>
            <c:spPr>
              <a:ln w="25400" cap="rnd">
                <a:noFill/>
                <a:round/>
              </a:ln>
              <a:effectLst/>
            </c:spPr>
            <c:extLst>
              <c:ext xmlns:c16="http://schemas.microsoft.com/office/drawing/2014/chart" uri="{C3380CC4-5D6E-409C-BE32-E72D297353CC}">
                <c16:uniqueId val="{0000001B-76C7-4CF7-96E1-4C97E2F4365E}"/>
              </c:ext>
            </c:extLst>
          </c:dPt>
          <c:dLbls>
            <c:dLbl>
              <c:idx val="0"/>
              <c:tx>
                <c:rich>
                  <a:bodyPr/>
                  <a:lstStyle/>
                  <a:p>
                    <a:fld id="{71D9A714-9028-4160-A364-216ACCA6A8CD}" type="CELLRANGE">
                      <a:rPr lang="en-IN"/>
                      <a:pPr/>
                      <a:t>[CELLRANGE]</a:t>
                    </a:fld>
                    <a:r>
                      <a:rPr lang="en-IN" baseline="0"/>
                      <a:t>, </a:t>
                    </a:r>
                    <a:fld id="{049ACD85-FC8C-4B36-8501-0C3F25770254}" type="YVALUE">
                      <a:rPr lang="en-IN" baseline="0"/>
                      <a:pPr/>
                      <a:t>[Y VALUE]</a:t>
                    </a:fld>
                    <a:endParaRPr lang="en-IN" baseline="0"/>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76C7-4CF7-96E1-4C97E2F4365E}"/>
                </c:ext>
              </c:extLst>
            </c:dLbl>
            <c:dLbl>
              <c:idx val="1"/>
              <c:tx>
                <c:rich>
                  <a:bodyPr/>
                  <a:lstStyle/>
                  <a:p>
                    <a:fld id="{88D757A6-1129-46D3-837E-E2C55309908B}" type="CELLRANGE">
                      <a:rPr lang="en-IN"/>
                      <a:pPr/>
                      <a:t>[CELLRANGE]</a:t>
                    </a:fld>
                    <a:r>
                      <a:rPr lang="en-IN" baseline="0"/>
                      <a:t>, </a:t>
                    </a:r>
                    <a:fld id="{CFFADED9-C436-4B07-9F56-6C60F7A65E3C}" type="YVALUE">
                      <a:rPr lang="en-IN" baseline="0"/>
                      <a:pPr/>
                      <a:t>[Y VALUE]</a:t>
                    </a:fld>
                    <a:endParaRPr lang="en-IN" baseline="0"/>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76C7-4CF7-96E1-4C97E2F4365E}"/>
                </c:ext>
              </c:extLst>
            </c:dLbl>
            <c:dLbl>
              <c:idx val="2"/>
              <c:tx>
                <c:rich>
                  <a:bodyPr/>
                  <a:lstStyle/>
                  <a:p>
                    <a:fld id="{1C1C7918-C91B-4385-AC14-0CA1BAC845F0}" type="CELLRANGE">
                      <a:rPr lang="en-IN"/>
                      <a:pPr/>
                      <a:t>[CELLRANGE]</a:t>
                    </a:fld>
                    <a:r>
                      <a:rPr lang="en-IN" baseline="0"/>
                      <a:t>, </a:t>
                    </a:r>
                    <a:fld id="{F1D3FB33-3490-406B-A458-CB0F6F583B86}" type="YVALUE">
                      <a:rPr lang="en-IN" baseline="0"/>
                      <a:pPr/>
                      <a:t>[Y VALUE]</a:t>
                    </a:fld>
                    <a:endParaRPr lang="en-IN" baseline="0"/>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76C7-4CF7-96E1-4C97E2F4365E}"/>
                </c:ext>
              </c:extLst>
            </c:dLbl>
            <c:dLbl>
              <c:idx val="3"/>
              <c:tx>
                <c:rich>
                  <a:bodyPr/>
                  <a:lstStyle/>
                  <a:p>
                    <a:fld id="{862D2523-1713-41E8-BD6B-B5B7188658C4}" type="CELLRANGE">
                      <a:rPr lang="en-IN"/>
                      <a:pPr/>
                      <a:t>[CELLRANGE]</a:t>
                    </a:fld>
                    <a:r>
                      <a:rPr lang="en-IN" baseline="0"/>
                      <a:t>, </a:t>
                    </a:r>
                    <a:fld id="{85799DCC-4EBF-4616-9912-2DBCE56390AF}" type="YVALUE">
                      <a:rPr lang="en-IN" baseline="0"/>
                      <a:pPr/>
                      <a:t>[Y VALUE]</a:t>
                    </a:fld>
                    <a:endParaRPr lang="en-IN" baseline="0"/>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76C7-4CF7-96E1-4C97E2F4365E}"/>
                </c:ext>
              </c:extLst>
            </c:dLbl>
            <c:dLbl>
              <c:idx val="4"/>
              <c:tx>
                <c:rich>
                  <a:bodyPr/>
                  <a:lstStyle/>
                  <a:p>
                    <a:fld id="{0EADDDC6-7C30-4BA1-957B-FF4F8D6E1E39}" type="CELLRANGE">
                      <a:rPr lang="en-IN"/>
                      <a:pPr/>
                      <a:t>[CELLRANGE]</a:t>
                    </a:fld>
                    <a:r>
                      <a:rPr lang="en-IN" baseline="0"/>
                      <a:t>, </a:t>
                    </a:r>
                    <a:fld id="{F3E36CF1-0AA6-4990-BA68-995F89E0110B}" type="YVALUE">
                      <a:rPr lang="en-IN" baseline="0"/>
                      <a:pPr/>
                      <a:t>[Y VALUE]</a:t>
                    </a:fld>
                    <a:endParaRPr lang="en-IN" baseline="0"/>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76C7-4CF7-96E1-4C97E2F4365E}"/>
                </c:ext>
              </c:extLst>
            </c:dLbl>
            <c:dLbl>
              <c:idx val="5"/>
              <c:tx>
                <c:rich>
                  <a:bodyPr/>
                  <a:lstStyle/>
                  <a:p>
                    <a:fld id="{78F51C4B-4184-4E3F-8D27-31FC413D6754}" type="CELLRANGE">
                      <a:rPr lang="en-IN"/>
                      <a:pPr/>
                      <a:t>[CELLRANGE]</a:t>
                    </a:fld>
                    <a:r>
                      <a:rPr lang="en-IN" baseline="0"/>
                      <a:t>, </a:t>
                    </a:r>
                    <a:fld id="{8664C9D5-76BD-4F24-AACD-B24A36CAE13D}" type="YVALUE">
                      <a:rPr lang="en-IN" baseline="0"/>
                      <a:pPr/>
                      <a:t>[Y VALUE]</a:t>
                    </a:fld>
                    <a:endParaRPr lang="en-IN" baseline="0"/>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76C7-4CF7-96E1-4C97E2F4365E}"/>
                </c:ext>
              </c:extLst>
            </c:dLbl>
            <c:dLbl>
              <c:idx val="6"/>
              <c:tx>
                <c:rich>
                  <a:bodyPr/>
                  <a:lstStyle/>
                  <a:p>
                    <a:fld id="{7C460510-F837-4D45-88E1-8FC8AEF01692}" type="CELLRANGE">
                      <a:rPr lang="en-IN"/>
                      <a:pPr/>
                      <a:t>[CELLRANGE]</a:t>
                    </a:fld>
                    <a:r>
                      <a:rPr lang="en-IN" baseline="0"/>
                      <a:t>, </a:t>
                    </a:r>
                    <a:fld id="{B2617074-3ADD-430E-B936-119BA3558B2C}" type="YVALUE">
                      <a:rPr lang="en-IN" baseline="0"/>
                      <a:pPr/>
                      <a:t>[Y VALUE]</a:t>
                    </a:fld>
                    <a:endParaRPr lang="en-IN" baseline="0"/>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76C7-4CF7-96E1-4C97E2F4365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Sheet15!$B$14:$B$20</c:f>
              <c:numCache>
                <c:formatCode>General</c:formatCode>
                <c:ptCount val="7"/>
                <c:pt idx="0">
                  <c:v>758</c:v>
                </c:pt>
                <c:pt idx="1">
                  <c:v>549</c:v>
                </c:pt>
                <c:pt idx="2">
                  <c:v>6</c:v>
                </c:pt>
                <c:pt idx="3">
                  <c:v>24</c:v>
                </c:pt>
                <c:pt idx="4">
                  <c:v>8</c:v>
                </c:pt>
                <c:pt idx="5">
                  <c:v>1345</c:v>
                </c:pt>
                <c:pt idx="6">
                  <c:v>0</c:v>
                </c:pt>
              </c:numCache>
            </c:numRef>
          </c:xVal>
          <c:yVal>
            <c:numRef>
              <c:f>Sheet15!$C$14:$C$20</c:f>
              <c:numCache>
                <c:formatCode>General</c:formatCode>
                <c:ptCount val="7"/>
                <c:pt idx="0">
                  <c:v>420</c:v>
                </c:pt>
                <c:pt idx="1">
                  <c:v>516</c:v>
                </c:pt>
                <c:pt idx="2">
                  <c:v>4</c:v>
                </c:pt>
                <c:pt idx="3">
                  <c:v>17</c:v>
                </c:pt>
                <c:pt idx="4">
                  <c:v>7</c:v>
                </c:pt>
                <c:pt idx="5">
                  <c:v>964</c:v>
                </c:pt>
                <c:pt idx="6">
                  <c:v>0</c:v>
                </c:pt>
              </c:numCache>
            </c:numRef>
          </c:yVal>
          <c:smooth val="0"/>
          <c:extLst>
            <c:ext xmlns:c15="http://schemas.microsoft.com/office/drawing/2012/chart" uri="{02D57815-91ED-43cb-92C2-25804820EDAC}">
              <c15:datalabelsRange>
                <c15:f>Sheet15!$A$14:$A$20</c15:f>
                <c15:dlblRangeCache>
                  <c:ptCount val="7"/>
                  <c:pt idx="0">
                    <c:v>1</c:v>
                  </c:pt>
                  <c:pt idx="1">
                    <c:v>2</c:v>
                  </c:pt>
                  <c:pt idx="2">
                    <c:v>3</c:v>
                  </c:pt>
                  <c:pt idx="3">
                    <c:v>4</c:v>
                  </c:pt>
                  <c:pt idx="4">
                    <c:v>5</c:v>
                  </c:pt>
                  <c:pt idx="5">
                    <c:v>Grand Total</c:v>
                  </c:pt>
                  <c:pt idx="6">
                    <c:v>0</c:v>
                  </c:pt>
                </c15:dlblRangeCache>
              </c15:datalabelsRange>
            </c:ext>
            <c:ext xmlns:c16="http://schemas.microsoft.com/office/drawing/2014/chart" uri="{C3380CC4-5D6E-409C-BE32-E72D297353CC}">
              <c16:uniqueId val="{00000000-76C7-4CF7-96E1-4C97E2F4365E}"/>
            </c:ext>
          </c:extLst>
        </c:ser>
        <c:dLbls>
          <c:showLegendKey val="0"/>
          <c:showVal val="0"/>
          <c:showCatName val="0"/>
          <c:showSerName val="0"/>
          <c:showPercent val="0"/>
          <c:showBubbleSize val="0"/>
        </c:dLbls>
        <c:axId val="539437248"/>
        <c:axId val="539443008"/>
      </c:scatterChart>
      <c:valAx>
        <c:axId val="539437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43008"/>
        <c:crosses val="autoZero"/>
        <c:crossBetween val="midCat"/>
      </c:valAx>
      <c:valAx>
        <c:axId val="53944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372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[excel_project.xlsx]Sheet25!PivotTable60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Sheet25!$B$3</c:f>
              <c:strCache>
                <c:ptCount val="1"/>
                <c:pt idx="0">
                  <c:v>Total</c:v>
                </c:pt>
              </c:strCache>
            </c:strRef>
          </c:tx>
          <c:spPr>
            <a:solidFill>
              <a:schemeClr val="accent1"/>
            </a:solidFill>
            <a:ln>
              <a:noFill/>
            </a:ln>
            <a:effectLst/>
          </c:spPr>
          <c:invertIfNegative val="0"/>
          <c:cat>
            <c:strRef>
              <c:f>Sheet25!$A$4:$A$14</c:f>
              <c:strCache>
                <c:ptCount val="10"/>
                <c:pt idx="0">
                  <c:v>Bengaluru</c:v>
                </c:pt>
                <c:pt idx="1">
                  <c:v>Centurion</c:v>
                </c:pt>
                <c:pt idx="2">
                  <c:v>Chennai</c:v>
                </c:pt>
                <c:pt idx="3">
                  <c:v>Dubai (DICS)</c:v>
                </c:pt>
                <c:pt idx="4">
                  <c:v>Harare</c:v>
                </c:pt>
                <c:pt idx="5">
                  <c:v>Nottingham</c:v>
                </c:pt>
                <c:pt idx="6">
                  <c:v>Pune</c:v>
                </c:pt>
                <c:pt idx="7">
                  <c:v>Sydney</c:v>
                </c:pt>
                <c:pt idx="8">
                  <c:v>The Oval</c:v>
                </c:pt>
                <c:pt idx="9">
                  <c:v>Wankhede</c:v>
                </c:pt>
              </c:strCache>
            </c:strRef>
          </c:cat>
          <c:val>
            <c:numRef>
              <c:f>Sheet25!$B$4:$B$14</c:f>
              <c:numCache>
                <c:formatCode>General</c:formatCode>
                <c:ptCount val="10"/>
                <c:pt idx="0">
                  <c:v>48</c:v>
                </c:pt>
                <c:pt idx="1">
                  <c:v>43</c:v>
                </c:pt>
                <c:pt idx="2">
                  <c:v>42</c:v>
                </c:pt>
                <c:pt idx="3">
                  <c:v>38</c:v>
                </c:pt>
                <c:pt idx="4">
                  <c:v>28</c:v>
                </c:pt>
                <c:pt idx="5">
                  <c:v>29</c:v>
                </c:pt>
                <c:pt idx="6">
                  <c:v>40</c:v>
                </c:pt>
                <c:pt idx="7">
                  <c:v>34</c:v>
                </c:pt>
                <c:pt idx="8">
                  <c:v>37</c:v>
                </c:pt>
                <c:pt idx="9">
                  <c:v>38</c:v>
                </c:pt>
              </c:numCache>
            </c:numRef>
          </c:val>
          <c:extLst>
            <c:ext xmlns:c16="http://schemas.microsoft.com/office/drawing/2014/chart" uri="{C3380CC4-5D6E-409C-BE32-E72D297353CC}">
              <c16:uniqueId val="{00000000-8B67-4C30-824F-7D8AEC7699AD}"/>
            </c:ext>
          </c:extLst>
        </c:ser>
        <c:dLbls>
          <c:showLegendKey val="0"/>
          <c:showVal val="0"/>
          <c:showCatName val="0"/>
          <c:showSerName val="0"/>
          <c:showPercent val="0"/>
          <c:showBubbleSize val="0"/>
        </c:dLbls>
        <c:gapWidth val="150"/>
        <c:overlap val="100"/>
        <c:axId val="556473472"/>
        <c:axId val="556488832"/>
      </c:barChart>
      <c:catAx>
        <c:axId val="55647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488832"/>
        <c:crosses val="autoZero"/>
        <c:auto val="1"/>
        <c:lblAlgn val="ctr"/>
        <c:lblOffset val="100"/>
        <c:noMultiLvlLbl val="0"/>
      </c:catAx>
      <c:valAx>
        <c:axId val="55648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47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[excel_project.xlsx]Sheet10!PivotTable37</c:name>
    <c:fmtId val="5"/>
  </c:pivotSource>
  <c:chart>
    <c:title>
      <c:tx>
        <c:rich>
          <a:bodyPr rot="0" spcFirstLastPara="1" vertOverflow="ellipsis" vert="horz" wrap="square" anchor="ctr" anchorCtr="1"/>
          <a:lstStyle/>
          <a:p>
            <a:pPr>
              <a:defRPr sz="1400" b="0" i="0" u="none" strike="noStrike" kern="1200" spc="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40000"/>
                    <a:lumOff val="60000"/>
                  </a:schemeClr>
                </a:solidFill>
                <a:latin typeface="+mn-lt"/>
                <a:ea typeface="+mn-ea"/>
                <a:cs typeface="+mn-cs"/>
              </a:defRPr>
            </a:pPr>
            <a:r>
              <a:rPr lang="en-US"/>
              <a:t>Performance Trend Over Years</a:t>
            </a:r>
          </a:p>
        </c:rich>
      </c:tx>
      <c:layout>
        <c:manualLayout>
          <c:xMode val="edge"/>
          <c:yMode val="edge"/>
          <c:x val="0.28071522309711289"/>
          <c:y val="3.6089238845144378E-3"/>
        </c:manualLayout>
      </c:layout>
      <c:overlay val="0"/>
      <c:spPr>
        <a:noFill/>
        <a:ln>
          <a:noFill/>
        </a:ln>
        <a:effectLst/>
      </c:spPr>
      <c:txPr>
        <a:bodyPr rot="0" spcFirstLastPara="1" vertOverflow="ellipsis" vert="horz" wrap="square" anchor="ctr" anchorCtr="1"/>
        <a:lstStyle/>
        <a:p>
          <a:pPr>
            <a:defRPr sz="1400" b="0" i="0" u="none" strike="noStrike" kern="1200" spc="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40000"/>
                  <a:lumOff val="6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40000"/>
                      <a:lumOff val="6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Sheet10!$B$1</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Sheet10!$A$2:$A$13</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Sheet10!$B$2:$B$13</c:f>
              <c:numCache>
                <c:formatCode>General</c:formatCode>
                <c:ptCount val="11"/>
                <c:pt idx="0">
                  <c:v>37.5</c:v>
                </c:pt>
                <c:pt idx="1">
                  <c:v>100</c:v>
                </c:pt>
                <c:pt idx="2">
                  <c:v>215.68</c:v>
                </c:pt>
                <c:pt idx="3">
                  <c:v>181.63</c:v>
                </c:pt>
                <c:pt idx="4">
                  <c:v>200</c:v>
                </c:pt>
                <c:pt idx="5">
                  <c:v>366.66</c:v>
                </c:pt>
                <c:pt idx="6">
                  <c:v>207.4</c:v>
                </c:pt>
                <c:pt idx="7">
                  <c:v>263.14999999999998</c:v>
                </c:pt>
                <c:pt idx="8">
                  <c:v>203.57</c:v>
                </c:pt>
                <c:pt idx="9">
                  <c:v>195</c:v>
                </c:pt>
                <c:pt idx="10">
                  <c:v>115.78</c:v>
                </c:pt>
              </c:numCache>
            </c:numRef>
          </c:val>
          <c:smooth val="0"/>
          <c:extLst>
            <c:ext xmlns:c16="http://schemas.microsoft.com/office/drawing/2014/chart" uri="{C3380CC4-5D6E-409C-BE32-E72D297353CC}">
              <c16:uniqueId val="{00000001-9B99-432C-95C3-82D3F7CD411F}"/>
            </c:ext>
          </c:extLst>
        </c:ser>
        <c:dLbls>
          <c:showLegendKey val="0"/>
          <c:showVal val="0"/>
          <c:showCatName val="0"/>
          <c:showSerName val="0"/>
          <c:showPercent val="0"/>
          <c:showBubbleSize val="0"/>
        </c:dLbls>
        <c:smooth val="0"/>
        <c:axId val="1524510384"/>
        <c:axId val="1524510864"/>
      </c:lineChart>
      <c:catAx>
        <c:axId val="15245103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40000"/>
                    <a:lumOff val="60000"/>
                  </a:schemeClr>
                </a:solidFill>
                <a:latin typeface="+mn-lt"/>
                <a:ea typeface="+mn-ea"/>
                <a:cs typeface="+mn-cs"/>
              </a:defRPr>
            </a:pPr>
            <a:endParaRPr lang="en-US"/>
          </a:p>
        </c:txPr>
        <c:crossAx val="1524510864"/>
        <c:crosses val="autoZero"/>
        <c:auto val="1"/>
        <c:lblAlgn val="ctr"/>
        <c:lblOffset val="100"/>
        <c:noMultiLvlLbl val="0"/>
      </c:catAx>
      <c:valAx>
        <c:axId val="1524510864"/>
        <c:scaling>
          <c:orientation val="minMax"/>
        </c:scaling>
        <c:delete val="0"/>
        <c:axPos val="l"/>
        <c:majorGridlines>
          <c:spPr>
            <a:ln w="9525" cap="flat" cmpd="sng" algn="ctr">
              <a:solidFill>
                <a:schemeClr val="bg2">
                  <a:alpha val="2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40000"/>
                    <a:lumOff val="60000"/>
                  </a:schemeClr>
                </a:solidFill>
                <a:latin typeface="+mn-lt"/>
                <a:ea typeface="+mn-ea"/>
                <a:cs typeface="+mn-cs"/>
              </a:defRPr>
            </a:pPr>
            <a:endParaRPr lang="en-US"/>
          </a:p>
        </c:txPr>
        <c:crossAx val="1524510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40000"/>
              <a:lumOff val="6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[excel_project.xlsx]Sheet14!PivotTable42</c:name>
    <c:fmtId val="2"/>
  </c:pivotSource>
  <c:chart>
    <c:title>
      <c:tx>
        <c:rich>
          <a:bodyPr rot="0" spcFirstLastPara="1" vertOverflow="ellipsis" vert="horz" wrap="square" anchor="ctr" anchorCtr="1"/>
          <a:lstStyle/>
          <a:p>
            <a:pPr>
              <a:defRPr sz="1400" b="0" i="0" u="none" strike="noStrike" kern="1200" spc="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1">
                    <a:lumMod val="20000"/>
                    <a:lumOff val="80000"/>
                  </a:schemeClr>
                </a:solidFill>
                <a:latin typeface="+mn-lt"/>
                <a:ea typeface="+mn-ea"/>
                <a:cs typeface="+mn-cs"/>
              </a:defRPr>
            </a:pPr>
            <a:r>
              <a:rPr lang="en-US"/>
              <a:t>Analysis of Dissimal Type</a:t>
            </a:r>
          </a:p>
        </c:rich>
      </c:tx>
      <c:overlay val="0"/>
      <c:spPr>
        <a:noFill/>
        <a:ln>
          <a:noFill/>
        </a:ln>
        <a:effectLst/>
      </c:spPr>
      <c:txPr>
        <a:bodyPr rot="0" spcFirstLastPara="1" vertOverflow="ellipsis" vert="horz" wrap="square" anchor="ctr" anchorCtr="1"/>
        <a:lstStyle/>
        <a:p>
          <a:pPr>
            <a:defRPr sz="1400" b="0" i="0" u="none" strike="noStrike" kern="1200" spc="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1">
                  <a:lumMod val="20000"/>
                  <a:lumOff val="8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1">
                      <a:lumMod val="20000"/>
                      <a:lumOff val="8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Sheet14!$B$3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C1F-41FC-94EE-A9635B7E174E}"/>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FC1F-41FC-94EE-A9635B7E174E}"/>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FC1F-41FC-94EE-A9635B7E174E}"/>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FC1F-41FC-94EE-A9635B7E174E}"/>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FC1F-41FC-94EE-A9635B7E174E}"/>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FC1F-41FC-94EE-A9635B7E174E}"/>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FC1F-41FC-94EE-A9635B7E174E}"/>
              </c:ext>
            </c:extLst>
          </c:dPt>
          <c:cat>
            <c:strRef>
              <c:f>Sheet14!$A$4:$A$9</c:f>
              <c:strCache>
                <c:ptCount val="5"/>
                <c:pt idx="0">
                  <c:v>bowled</c:v>
                </c:pt>
                <c:pt idx="1">
                  <c:v>caught</c:v>
                </c:pt>
                <c:pt idx="2">
                  <c:v>lbw</c:v>
                </c:pt>
                <c:pt idx="3">
                  <c:v>not out</c:v>
                </c:pt>
                <c:pt idx="4">
                  <c:v>run out</c:v>
                </c:pt>
              </c:strCache>
            </c:strRef>
          </c:cat>
          <c:val>
            <c:numRef>
              <c:f>Sheet14!$B$4:$B$9</c:f>
              <c:numCache>
                <c:formatCode>General</c:formatCode>
                <c:ptCount val="5"/>
                <c:pt idx="0">
                  <c:v>7</c:v>
                </c:pt>
                <c:pt idx="1">
                  <c:v>16</c:v>
                </c:pt>
                <c:pt idx="2">
                  <c:v>2</c:v>
                </c:pt>
                <c:pt idx="3">
                  <c:v>1</c:v>
                </c:pt>
                <c:pt idx="4">
                  <c:v>1</c:v>
                </c:pt>
              </c:numCache>
            </c:numRef>
          </c:val>
          <c:extLst>
            <c:ext xmlns:c16="http://schemas.microsoft.com/office/drawing/2014/chart" uri="{C3380CC4-5D6E-409C-BE32-E72D297353CC}">
              <c16:uniqueId val="{0000000E-FC1F-41FC-94EE-A9635B7E174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8434343434343448"/>
          <c:y val="0.30557432593653061"/>
          <c:w val="0.27892561983471076"/>
          <c:h val="0.60957718921498449"/>
        </c:manualLayout>
      </c:layout>
      <c:overlay val="0"/>
      <c:spPr>
        <a:noFill/>
        <a:ln>
          <a:noFill/>
        </a:ln>
        <a:effectLst/>
      </c:spPr>
      <c:txPr>
        <a:bodyPr rot="0" spcFirstLastPara="1" vertOverflow="ellipsis" vert="horz" wrap="square" anchor="ctr" anchorCtr="1"/>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1">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1">
              <a:lumMod val="20000"/>
              <a:lumOff val="8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mn-lt"/>
                <a:ea typeface="+mn-ea"/>
                <a:cs typeface="+mn-cs"/>
              </a:defRPr>
            </a:pPr>
            <a:r>
              <a:rPr lang="en-IN"/>
              <a:t>BATTING ORDER x RUNS</a:t>
            </a:r>
          </a:p>
        </c:rich>
      </c:tx>
      <c:overlay val="0"/>
      <c:spPr>
        <a:noFill/>
        <a:ln>
          <a:noFill/>
        </a:ln>
        <a:effectLst/>
      </c:spPr>
      <c:txPr>
        <a:bodyPr rot="0" spcFirstLastPara="1" vertOverflow="ellipsis" vert="horz" wrap="square" anchor="ctr" anchorCtr="1"/>
        <a:lstStyle/>
        <a:p>
          <a:pPr>
            <a:defRPr sz="1400" b="0" i="0" u="none" strike="noStrike" kern="1200" spc="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mn-lt"/>
              <a:ea typeface="+mn-ea"/>
              <a:cs typeface="+mn-cs"/>
            </a:defRPr>
          </a:pPr>
          <a:endParaRPr lang="en-US"/>
        </a:p>
      </c:txPr>
    </c:title>
    <c:autoTitleDeleted val="0"/>
    <c:plotArea>
      <c:layout/>
      <c:scatterChart>
        <c:scatterStyle val="lineMarker"/>
        <c:varyColors val="1"/>
        <c:ser>
          <c:idx val="0"/>
          <c:order val="0"/>
          <c:spPr>
            <a:ln w="25400">
              <a:noFill/>
            </a:ln>
          </c:spPr>
          <c:marker>
            <c:symbol val="circle"/>
            <c:size val="5"/>
            <c:spPr>
              <a:ln>
                <a:round/>
              </a:ln>
            </c:spPr>
          </c:marker>
          <c:dPt>
            <c:idx val="0"/>
            <c:marker>
              <c:symbol val="circle"/>
              <c:size val="5"/>
              <c:spPr>
                <a:solidFill>
                  <a:schemeClr val="accent1"/>
                </a:solidFill>
                <a:ln w="9525">
                  <a:solidFill>
                    <a:schemeClr val="accent1"/>
                  </a:solidFill>
                  <a:round/>
                </a:ln>
                <a:effectLst/>
              </c:spPr>
            </c:marker>
            <c:bubble3D val="0"/>
            <c:spPr>
              <a:ln w="25400" cap="rnd">
                <a:noFill/>
                <a:round/>
              </a:ln>
              <a:effectLst/>
            </c:spPr>
            <c:extLst>
              <c:ext xmlns:c16="http://schemas.microsoft.com/office/drawing/2014/chart" uri="{C3380CC4-5D6E-409C-BE32-E72D297353CC}">
                <c16:uniqueId val="{00000001-CAAE-42BF-8B77-D7E199DE1388}"/>
              </c:ext>
            </c:extLst>
          </c:dPt>
          <c:dPt>
            <c:idx val="1"/>
            <c:marker>
              <c:symbol val="circle"/>
              <c:size val="5"/>
              <c:spPr>
                <a:solidFill>
                  <a:schemeClr val="accent2"/>
                </a:solidFill>
                <a:ln w="9525">
                  <a:solidFill>
                    <a:schemeClr val="accent2"/>
                  </a:solidFill>
                  <a:round/>
                </a:ln>
                <a:effectLst/>
              </c:spPr>
            </c:marker>
            <c:bubble3D val="0"/>
            <c:spPr>
              <a:ln w="25400" cap="rnd">
                <a:noFill/>
                <a:round/>
              </a:ln>
              <a:effectLst/>
            </c:spPr>
            <c:extLst>
              <c:ext xmlns:c16="http://schemas.microsoft.com/office/drawing/2014/chart" uri="{C3380CC4-5D6E-409C-BE32-E72D297353CC}">
                <c16:uniqueId val="{00000003-CAAE-42BF-8B77-D7E199DE1388}"/>
              </c:ext>
            </c:extLst>
          </c:dPt>
          <c:dPt>
            <c:idx val="2"/>
            <c:marker>
              <c:symbol val="circle"/>
              <c:size val="5"/>
              <c:spPr>
                <a:solidFill>
                  <a:schemeClr val="accent3"/>
                </a:solidFill>
                <a:ln w="9525">
                  <a:solidFill>
                    <a:schemeClr val="accent3"/>
                  </a:solidFill>
                  <a:round/>
                </a:ln>
                <a:effectLst/>
              </c:spPr>
            </c:marker>
            <c:bubble3D val="0"/>
            <c:spPr>
              <a:ln w="25400" cap="rnd">
                <a:noFill/>
                <a:round/>
              </a:ln>
              <a:effectLst/>
            </c:spPr>
            <c:extLst>
              <c:ext xmlns:c16="http://schemas.microsoft.com/office/drawing/2014/chart" uri="{C3380CC4-5D6E-409C-BE32-E72D297353CC}">
                <c16:uniqueId val="{00000005-CAAE-42BF-8B77-D7E199DE1388}"/>
              </c:ext>
            </c:extLst>
          </c:dPt>
          <c:dPt>
            <c:idx val="3"/>
            <c:marker>
              <c:symbol val="circle"/>
              <c:size val="5"/>
              <c:spPr>
                <a:solidFill>
                  <a:schemeClr val="accent4"/>
                </a:solidFill>
                <a:ln w="9525">
                  <a:solidFill>
                    <a:schemeClr val="accent4"/>
                  </a:solidFill>
                  <a:round/>
                </a:ln>
                <a:effectLst/>
              </c:spPr>
            </c:marker>
            <c:bubble3D val="0"/>
            <c:spPr>
              <a:ln w="25400" cap="rnd">
                <a:noFill/>
                <a:round/>
              </a:ln>
              <a:effectLst/>
            </c:spPr>
            <c:extLst>
              <c:ext xmlns:c16="http://schemas.microsoft.com/office/drawing/2014/chart" uri="{C3380CC4-5D6E-409C-BE32-E72D297353CC}">
                <c16:uniqueId val="{00000007-CAAE-42BF-8B77-D7E199DE1388}"/>
              </c:ext>
            </c:extLst>
          </c:dPt>
          <c:dPt>
            <c:idx val="4"/>
            <c:marker>
              <c:symbol val="circle"/>
              <c:size val="5"/>
              <c:spPr>
                <a:solidFill>
                  <a:schemeClr val="accent5"/>
                </a:solidFill>
                <a:ln w="9525">
                  <a:solidFill>
                    <a:schemeClr val="accent5"/>
                  </a:solidFill>
                  <a:round/>
                </a:ln>
                <a:effectLst/>
              </c:spPr>
            </c:marker>
            <c:bubble3D val="0"/>
            <c:spPr>
              <a:ln w="25400" cap="rnd">
                <a:noFill/>
                <a:round/>
              </a:ln>
              <a:effectLst/>
            </c:spPr>
            <c:extLst>
              <c:ext xmlns:c16="http://schemas.microsoft.com/office/drawing/2014/chart" uri="{C3380CC4-5D6E-409C-BE32-E72D297353CC}">
                <c16:uniqueId val="{00000009-CAAE-42BF-8B77-D7E199DE1388}"/>
              </c:ext>
            </c:extLst>
          </c:dPt>
          <c:dPt>
            <c:idx val="5"/>
            <c:marker>
              <c:symbol val="circle"/>
              <c:size val="5"/>
              <c:spPr>
                <a:solidFill>
                  <a:schemeClr val="accent6"/>
                </a:solidFill>
                <a:ln w="9525">
                  <a:solidFill>
                    <a:schemeClr val="accent6"/>
                  </a:solidFill>
                  <a:round/>
                </a:ln>
                <a:effectLst/>
              </c:spPr>
            </c:marker>
            <c:bubble3D val="0"/>
            <c:spPr>
              <a:ln w="25400" cap="rnd">
                <a:noFill/>
                <a:round/>
              </a:ln>
              <a:effectLst/>
            </c:spPr>
            <c:extLst>
              <c:ext xmlns:c16="http://schemas.microsoft.com/office/drawing/2014/chart" uri="{C3380CC4-5D6E-409C-BE32-E72D297353CC}">
                <c16:uniqueId val="{0000000B-CAAE-42BF-8B77-D7E199DE1388}"/>
              </c:ext>
            </c:extLst>
          </c:dPt>
          <c:dPt>
            <c:idx val="6"/>
            <c:marker>
              <c:symbol val="circle"/>
              <c:size val="5"/>
              <c:spPr>
                <a:solidFill>
                  <a:schemeClr val="accent1">
                    <a:lumMod val="60000"/>
                  </a:schemeClr>
                </a:solidFill>
                <a:ln w="9525">
                  <a:solidFill>
                    <a:schemeClr val="accent1">
                      <a:lumMod val="60000"/>
                    </a:schemeClr>
                  </a:solidFill>
                  <a:round/>
                </a:ln>
                <a:effectLst/>
              </c:spPr>
            </c:marker>
            <c:bubble3D val="0"/>
            <c:spPr>
              <a:ln w="25400" cap="rnd">
                <a:noFill/>
                <a:round/>
              </a:ln>
              <a:effectLst/>
            </c:spPr>
            <c:extLst>
              <c:ext xmlns:c16="http://schemas.microsoft.com/office/drawing/2014/chart" uri="{C3380CC4-5D6E-409C-BE32-E72D297353CC}">
                <c16:uniqueId val="{0000000D-CAAE-42BF-8B77-D7E199DE1388}"/>
              </c:ext>
            </c:extLst>
          </c:dPt>
          <c:dLbls>
            <c:dLbl>
              <c:idx val="0"/>
              <c:tx>
                <c:rich>
                  <a:bodyPr/>
                  <a:lstStyle/>
                  <a:p>
                    <a:fld id="{75533656-04D7-4BB5-9C83-2E4ED7B786F8}" type="CELLRANGE">
                      <a:rPr lang="en-US"/>
                      <a:pPr/>
                      <a:t>[CELLRANGE]</a:t>
                    </a:fld>
                    <a:r>
                      <a:rPr lang="en-US" baseline="0"/>
                      <a:t>, </a:t>
                    </a:r>
                    <a:fld id="{F85739B6-1F6E-45ED-94B1-68F568221775}" type="YVALUE">
                      <a:rPr lang="en-US" baseline="0"/>
                      <a:pPr/>
                      <a:t>[Y VALUE]</a:t>
                    </a:fld>
                    <a:endParaRPr lang="en-US" baseline="0"/>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AAE-42BF-8B77-D7E199DE1388}"/>
                </c:ext>
              </c:extLst>
            </c:dLbl>
            <c:dLbl>
              <c:idx val="1"/>
              <c:tx>
                <c:rich>
                  <a:bodyPr/>
                  <a:lstStyle/>
                  <a:p>
                    <a:fld id="{E7438E3A-FF98-4BE1-93F9-D3A4A5331F54}" type="CELLRANGE">
                      <a:rPr lang="en-US"/>
                      <a:pPr/>
                      <a:t>[CELLRANGE]</a:t>
                    </a:fld>
                    <a:r>
                      <a:rPr lang="en-US" baseline="0"/>
                      <a:t>, </a:t>
                    </a:r>
                    <a:fld id="{A604AC40-09A6-4301-ABA1-1608A6030762}" type="YVALUE">
                      <a:rPr lang="en-US" baseline="0"/>
                      <a:pPr/>
                      <a:t>[Y VALUE]</a:t>
                    </a:fld>
                    <a:endParaRPr lang="en-US" baseline="0"/>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AAE-42BF-8B77-D7E199DE1388}"/>
                </c:ext>
              </c:extLst>
            </c:dLbl>
            <c:dLbl>
              <c:idx val="2"/>
              <c:tx>
                <c:rich>
                  <a:bodyPr/>
                  <a:lstStyle/>
                  <a:p>
                    <a:fld id="{C3AEDF75-0C84-4800-BAA6-3BD99B26ED8E}" type="CELLRANGE">
                      <a:rPr lang="en-US"/>
                      <a:pPr/>
                      <a:t>[CELLRANGE]</a:t>
                    </a:fld>
                    <a:r>
                      <a:rPr lang="en-US" baseline="0"/>
                      <a:t>, </a:t>
                    </a:r>
                    <a:fld id="{099B146F-8EEF-4B7E-968E-3D2910FC7BD7}" type="YVALUE">
                      <a:rPr lang="en-US" baseline="0"/>
                      <a:pPr/>
                      <a:t>[Y VALUE]</a:t>
                    </a:fld>
                    <a:endParaRPr lang="en-US" baseline="0"/>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AAE-42BF-8B77-D7E199DE1388}"/>
                </c:ext>
              </c:extLst>
            </c:dLbl>
            <c:dLbl>
              <c:idx val="3"/>
              <c:tx>
                <c:rich>
                  <a:bodyPr/>
                  <a:lstStyle/>
                  <a:p>
                    <a:fld id="{5992E2E3-81FC-4672-B494-B02D99EB7D89}" type="CELLRANGE">
                      <a:rPr lang="en-US"/>
                      <a:pPr/>
                      <a:t>[CELLRANGE]</a:t>
                    </a:fld>
                    <a:r>
                      <a:rPr lang="en-US" baseline="0"/>
                      <a:t>, </a:t>
                    </a:r>
                    <a:fld id="{9733819D-EFD2-4FA0-816B-74FA1A918D12}" type="YVALUE">
                      <a:rPr lang="en-US" baseline="0"/>
                      <a:pPr/>
                      <a:t>[Y VALUE]</a:t>
                    </a:fld>
                    <a:endParaRPr lang="en-US" baseline="0"/>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AAE-42BF-8B77-D7E199DE1388}"/>
                </c:ext>
              </c:extLst>
            </c:dLbl>
            <c:dLbl>
              <c:idx val="4"/>
              <c:tx>
                <c:rich>
                  <a:bodyPr/>
                  <a:lstStyle/>
                  <a:p>
                    <a:fld id="{2D64C56F-1CDA-4E22-9805-3D54FFD33C64}" type="CELLRANGE">
                      <a:rPr lang="en-US"/>
                      <a:pPr/>
                      <a:t>[CELLRANGE]</a:t>
                    </a:fld>
                    <a:r>
                      <a:rPr lang="en-US" baseline="0"/>
                      <a:t>, </a:t>
                    </a:r>
                    <a:fld id="{6BC70AF0-3C92-40F4-A5BD-2893AE6A3776}" type="YVALUE">
                      <a:rPr lang="en-US" baseline="0"/>
                      <a:pPr/>
                      <a:t>[Y VALUE]</a:t>
                    </a:fld>
                    <a:endParaRPr lang="en-US" baseline="0"/>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AAE-42BF-8B77-D7E199DE1388}"/>
                </c:ext>
              </c:extLst>
            </c:dLbl>
            <c:dLbl>
              <c:idx val="5"/>
              <c:tx>
                <c:rich>
                  <a:bodyPr/>
                  <a:lstStyle/>
                  <a:p>
                    <a:fld id="{52D5721A-E88D-4E7D-B4C8-2A688CFC3CD1}" type="CELLRANGE">
                      <a:rPr lang="en-US"/>
                      <a:pPr/>
                      <a:t>[CELLRANGE]</a:t>
                    </a:fld>
                    <a:r>
                      <a:rPr lang="en-US" baseline="0"/>
                      <a:t>, </a:t>
                    </a:r>
                    <a:fld id="{196D6C46-7E88-401D-B53A-33804C3A9728}" type="YVALUE">
                      <a:rPr lang="en-US" baseline="0"/>
                      <a:pPr/>
                      <a:t>[Y VALUE]</a:t>
                    </a:fld>
                    <a:endParaRPr lang="en-US" baseline="0"/>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AAE-42BF-8B77-D7E199DE1388}"/>
                </c:ext>
              </c:extLst>
            </c:dLbl>
            <c:dLbl>
              <c:idx val="6"/>
              <c:tx>
                <c:rich>
                  <a:bodyPr/>
                  <a:lstStyle/>
                  <a:p>
                    <a:fld id="{65D278C0-A1A1-4852-9FE8-572C5F31B586}" type="CELLRANGE">
                      <a:rPr lang="en-US"/>
                      <a:pPr/>
                      <a:t>[CELLRANGE]</a:t>
                    </a:fld>
                    <a:r>
                      <a:rPr lang="en-US" baseline="0"/>
                      <a:t>, </a:t>
                    </a:r>
                    <a:fld id="{DAB41066-2FCC-4615-837B-F5C502A89196}" type="YVALUE">
                      <a:rPr lang="en-US" baseline="0"/>
                      <a:pPr/>
                      <a:t>[Y VALUE]</a:t>
                    </a:fld>
                    <a:endParaRPr lang="en-US" baseline="0"/>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CAAE-42BF-8B77-D7E199DE1388}"/>
                </c:ext>
              </c:extLst>
            </c:dLbl>
            <c:spPr>
              <a:noFill/>
              <a:ln>
                <a:noFill/>
              </a:ln>
              <a:effectLst/>
            </c:spPr>
            <c:txPr>
              <a:bodyPr rot="0" spcFirstLastPara="1" vertOverflow="ellipsis" vert="horz" wrap="square" anchor="ctr" anchorCtr="1"/>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mn-lt"/>
                    <a:ea typeface="+mn-ea"/>
                    <a:cs typeface="+mn-cs"/>
                  </a:defRPr>
                </a:pPr>
                <a:endParaRPr lang="en-US"/>
              </a:p>
            </c:txPr>
            <c:dLblPos val="r"/>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Sheet15!$B$14:$B$20</c:f>
              <c:numCache>
                <c:formatCode>General</c:formatCode>
                <c:ptCount val="7"/>
                <c:pt idx="0">
                  <c:v>758</c:v>
                </c:pt>
                <c:pt idx="1">
                  <c:v>549</c:v>
                </c:pt>
                <c:pt idx="2">
                  <c:v>6</c:v>
                </c:pt>
                <c:pt idx="3">
                  <c:v>24</c:v>
                </c:pt>
                <c:pt idx="4">
                  <c:v>8</c:v>
                </c:pt>
                <c:pt idx="5">
                  <c:v>1345</c:v>
                </c:pt>
                <c:pt idx="6">
                  <c:v>0</c:v>
                </c:pt>
              </c:numCache>
            </c:numRef>
          </c:xVal>
          <c:yVal>
            <c:numRef>
              <c:f>Sheet15!$C$14:$C$20</c:f>
              <c:numCache>
                <c:formatCode>General</c:formatCode>
                <c:ptCount val="7"/>
                <c:pt idx="0">
                  <c:v>420</c:v>
                </c:pt>
                <c:pt idx="1">
                  <c:v>516</c:v>
                </c:pt>
                <c:pt idx="2">
                  <c:v>4</c:v>
                </c:pt>
                <c:pt idx="3">
                  <c:v>17</c:v>
                </c:pt>
                <c:pt idx="4">
                  <c:v>7</c:v>
                </c:pt>
                <c:pt idx="5">
                  <c:v>964</c:v>
                </c:pt>
                <c:pt idx="6">
                  <c:v>0</c:v>
                </c:pt>
              </c:numCache>
            </c:numRef>
          </c:yVal>
          <c:smooth val="0"/>
          <c:extLst>
            <c:ext xmlns:c15="http://schemas.microsoft.com/office/drawing/2012/chart" uri="{02D57815-91ED-43cb-92C2-25804820EDAC}">
              <c15:datalabelsRange>
                <c15:f>Sheet15!$A$14:$A$20</c15:f>
                <c15:dlblRangeCache>
                  <c:ptCount val="7"/>
                  <c:pt idx="0">
                    <c:v>1</c:v>
                  </c:pt>
                  <c:pt idx="1">
                    <c:v>2</c:v>
                  </c:pt>
                  <c:pt idx="2">
                    <c:v>3</c:v>
                  </c:pt>
                  <c:pt idx="3">
                    <c:v>4</c:v>
                  </c:pt>
                  <c:pt idx="4">
                    <c:v>5</c:v>
                  </c:pt>
                  <c:pt idx="5">
                    <c:v>Grand Total</c:v>
                  </c:pt>
                  <c:pt idx="6">
                    <c:v>0</c:v>
                  </c:pt>
                </c15:dlblRangeCache>
              </c15:datalabelsRange>
            </c:ext>
            <c:ext xmlns:c16="http://schemas.microsoft.com/office/drawing/2014/chart" uri="{C3380CC4-5D6E-409C-BE32-E72D297353CC}">
              <c16:uniqueId val="{0000000E-CAAE-42BF-8B77-D7E199DE1388}"/>
            </c:ext>
          </c:extLst>
        </c:ser>
        <c:dLbls>
          <c:showLegendKey val="0"/>
          <c:showVal val="0"/>
          <c:showCatName val="0"/>
          <c:showSerName val="0"/>
          <c:showPercent val="0"/>
          <c:showBubbleSize val="0"/>
        </c:dLbls>
        <c:axId val="539437248"/>
        <c:axId val="539443008"/>
      </c:scatterChart>
      <c:valAx>
        <c:axId val="539437248"/>
        <c:scaling>
          <c:orientation val="minMax"/>
        </c:scaling>
        <c:delete val="0"/>
        <c:axPos val="b"/>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mn-lt"/>
                <a:ea typeface="+mn-ea"/>
                <a:cs typeface="+mn-cs"/>
              </a:defRPr>
            </a:pPr>
            <a:endParaRPr lang="en-US"/>
          </a:p>
        </c:txPr>
        <c:crossAx val="539443008"/>
        <c:crosses val="autoZero"/>
        <c:crossBetween val="midCat"/>
      </c:valAx>
      <c:valAx>
        <c:axId val="539443008"/>
        <c:scaling>
          <c:orientation val="minMax"/>
        </c:scaling>
        <c:delete val="0"/>
        <c:axPos val="l"/>
        <c:majorGridlines>
          <c:spPr>
            <a:ln w="9525" cap="flat" cmpd="sng" algn="ctr">
              <a:solidFill>
                <a:schemeClr val="accent3">
                  <a:lumMod val="20000"/>
                  <a:lumOff val="80000"/>
                  <a:alpha val="21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mn-lt"/>
                <a:ea typeface="+mn-ea"/>
                <a:cs typeface="+mn-cs"/>
              </a:defRPr>
            </a:pPr>
            <a:endParaRPr lang="en-US"/>
          </a:p>
        </c:txPr>
        <c:crossAx val="539437248"/>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[excel_project.xlsx]Sheet12!PivotTable39</c:name>
    <c:fmtId val="10"/>
  </c:pivotSource>
  <c:chart>
    <c:title>
      <c:tx>
        <c:rich>
          <a:bodyPr rot="0" spcFirstLastPara="1" vertOverflow="ellipsis" vert="horz" wrap="square" anchor="ctr" anchorCtr="1"/>
          <a:lstStyle/>
          <a:p>
            <a:pPr>
              <a:defRPr sz="1600" b="1" i="0" u="none" strike="noStrike" kern="1200" spc="1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effectLst>
                  <a:outerShdw blurRad="50800" dist="38100" dir="5400000" algn="t" rotWithShape="0">
                    <a:prstClr val="black">
                      <a:alpha val="40000"/>
                    </a:prstClr>
                  </a:outerShdw>
                </a:effectLst>
                <a:latin typeface="+mn-lt"/>
                <a:ea typeface="+mn-ea"/>
                <a:cs typeface="+mn-cs"/>
              </a:defRPr>
            </a:pPr>
            <a:r>
              <a:rPr lang="en-IN"/>
              <a:t>Venues</a:t>
            </a:r>
            <a:r>
              <a:rPr lang="en-IN" baseline="0"/>
              <a:t> with most fours &amp; sixes</a:t>
            </a:r>
            <a:endParaRPr lang="en-IN"/>
          </a:p>
        </c:rich>
      </c:tx>
      <c:layout>
        <c:manualLayout>
          <c:xMode val="edge"/>
          <c:yMode val="edge"/>
          <c:x val="0.17664899882214369"/>
          <c:y val="7.4194415457104007E-2"/>
        </c:manualLayout>
      </c:layout>
      <c:overlay val="0"/>
      <c:spPr>
        <a:noFill/>
        <a:ln>
          <a:noFill/>
        </a:ln>
        <a:effectLst/>
      </c:spPr>
      <c:txPr>
        <a:bodyPr rot="0" spcFirstLastPara="1" vertOverflow="ellipsis" vert="horz" wrap="square" anchor="ctr" anchorCtr="1"/>
        <a:lstStyle/>
        <a:p>
          <a:pPr>
            <a:defRPr sz="1600" b="1" i="0" u="none" strike="noStrike" kern="1200" spc="1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269812203707093E-2"/>
          <c:y val="4.6895482338450707E-2"/>
          <c:w val="0.9294442478398065"/>
          <c:h val="0.54831327390382512"/>
        </c:manualLayout>
      </c:layout>
      <c:barChart>
        <c:barDir val="col"/>
        <c:grouping val="stacked"/>
        <c:varyColors val="0"/>
        <c:ser>
          <c:idx val="0"/>
          <c:order val="0"/>
          <c:tx>
            <c:strRef>
              <c:f>Sheet12!$B$3</c:f>
              <c:strCache>
                <c:ptCount val="1"/>
                <c:pt idx="0">
                  <c:v>Sum of FOURS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Sheet12!$A$4:$A$14</c:f>
              <c:strCache>
                <c:ptCount val="10"/>
                <c:pt idx="0">
                  <c:v>Bengaluru</c:v>
                </c:pt>
                <c:pt idx="1">
                  <c:v>Centurion</c:v>
                </c:pt>
                <c:pt idx="2">
                  <c:v>Chennai</c:v>
                </c:pt>
                <c:pt idx="3">
                  <c:v>Colombo (RPS)</c:v>
                </c:pt>
                <c:pt idx="4">
                  <c:v>Dubai (DICS)</c:v>
                </c:pt>
                <c:pt idx="5">
                  <c:v>Nottingham</c:v>
                </c:pt>
                <c:pt idx="6">
                  <c:v>Pune</c:v>
                </c:pt>
                <c:pt idx="7">
                  <c:v>Sydney</c:v>
                </c:pt>
                <c:pt idx="8">
                  <c:v>The Oval</c:v>
                </c:pt>
                <c:pt idx="9">
                  <c:v>Wankhede</c:v>
                </c:pt>
              </c:strCache>
            </c:strRef>
          </c:cat>
          <c:val>
            <c:numRef>
              <c:f>Sheet12!$B$4:$B$14</c:f>
              <c:numCache>
                <c:formatCode>General</c:formatCode>
                <c:ptCount val="10"/>
                <c:pt idx="0">
                  <c:v>39</c:v>
                </c:pt>
                <c:pt idx="1">
                  <c:v>38</c:v>
                </c:pt>
                <c:pt idx="2">
                  <c:v>36</c:v>
                </c:pt>
                <c:pt idx="3">
                  <c:v>24</c:v>
                </c:pt>
                <c:pt idx="4">
                  <c:v>26</c:v>
                </c:pt>
                <c:pt idx="5">
                  <c:v>29</c:v>
                </c:pt>
                <c:pt idx="6">
                  <c:v>31</c:v>
                </c:pt>
                <c:pt idx="7">
                  <c:v>26</c:v>
                </c:pt>
                <c:pt idx="8">
                  <c:v>34</c:v>
                </c:pt>
                <c:pt idx="9">
                  <c:v>31</c:v>
                </c:pt>
              </c:numCache>
            </c:numRef>
          </c:val>
          <c:extLst>
            <c:ext xmlns:c16="http://schemas.microsoft.com/office/drawing/2014/chart" uri="{C3380CC4-5D6E-409C-BE32-E72D297353CC}">
              <c16:uniqueId val="{00000000-7363-4469-8C27-13DB66B8730D}"/>
            </c:ext>
          </c:extLst>
        </c:ser>
        <c:ser>
          <c:idx val="1"/>
          <c:order val="1"/>
          <c:tx>
            <c:strRef>
              <c:f>Sheet12!$C$3</c:f>
              <c:strCache>
                <c:ptCount val="1"/>
                <c:pt idx="0">
                  <c:v>Sum of SIXES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Sheet12!$A$4:$A$14</c:f>
              <c:strCache>
                <c:ptCount val="10"/>
                <c:pt idx="0">
                  <c:v>Bengaluru</c:v>
                </c:pt>
                <c:pt idx="1">
                  <c:v>Centurion</c:v>
                </c:pt>
                <c:pt idx="2">
                  <c:v>Chennai</c:v>
                </c:pt>
                <c:pt idx="3">
                  <c:v>Colombo (RPS)</c:v>
                </c:pt>
                <c:pt idx="4">
                  <c:v>Dubai (DICS)</c:v>
                </c:pt>
                <c:pt idx="5">
                  <c:v>Nottingham</c:v>
                </c:pt>
                <c:pt idx="6">
                  <c:v>Pune</c:v>
                </c:pt>
                <c:pt idx="7">
                  <c:v>Sydney</c:v>
                </c:pt>
                <c:pt idx="8">
                  <c:v>The Oval</c:v>
                </c:pt>
                <c:pt idx="9">
                  <c:v>Wankhede</c:v>
                </c:pt>
              </c:strCache>
            </c:strRef>
          </c:cat>
          <c:val>
            <c:numRef>
              <c:f>Sheet12!$C$4:$C$14</c:f>
              <c:numCache>
                <c:formatCode>General</c:formatCode>
                <c:ptCount val="10"/>
                <c:pt idx="0">
                  <c:v>9</c:v>
                </c:pt>
                <c:pt idx="1">
                  <c:v>5</c:v>
                </c:pt>
                <c:pt idx="2">
                  <c:v>6</c:v>
                </c:pt>
                <c:pt idx="3">
                  <c:v>3</c:v>
                </c:pt>
                <c:pt idx="4">
                  <c:v>12</c:v>
                </c:pt>
                <c:pt idx="5">
                  <c:v>0</c:v>
                </c:pt>
                <c:pt idx="6">
                  <c:v>9</c:v>
                </c:pt>
                <c:pt idx="7">
                  <c:v>8</c:v>
                </c:pt>
                <c:pt idx="8">
                  <c:v>3</c:v>
                </c:pt>
                <c:pt idx="9">
                  <c:v>7</c:v>
                </c:pt>
              </c:numCache>
            </c:numRef>
          </c:val>
          <c:extLst>
            <c:ext xmlns:c16="http://schemas.microsoft.com/office/drawing/2014/chart" uri="{C3380CC4-5D6E-409C-BE32-E72D297353CC}">
              <c16:uniqueId val="{00000001-7363-4469-8C27-13DB66B8730D}"/>
            </c:ext>
          </c:extLst>
        </c:ser>
        <c:dLbls>
          <c:showLegendKey val="0"/>
          <c:showVal val="0"/>
          <c:showCatName val="0"/>
          <c:showSerName val="0"/>
          <c:showPercent val="0"/>
          <c:showBubbleSize val="0"/>
        </c:dLbls>
        <c:gapWidth val="150"/>
        <c:overlap val="100"/>
        <c:axId val="491729216"/>
        <c:axId val="491737376"/>
      </c:barChart>
      <c:catAx>
        <c:axId val="49172921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mn-lt"/>
                <a:ea typeface="+mn-ea"/>
                <a:cs typeface="+mn-cs"/>
              </a:defRPr>
            </a:pPr>
            <a:endParaRPr lang="en-US"/>
          </a:p>
        </c:txPr>
        <c:crossAx val="491737376"/>
        <c:crosses val="autoZero"/>
        <c:auto val="1"/>
        <c:lblAlgn val="ctr"/>
        <c:lblOffset val="100"/>
        <c:noMultiLvlLbl val="0"/>
      </c:catAx>
      <c:valAx>
        <c:axId val="491737376"/>
        <c:scaling>
          <c:orientation val="minMax"/>
        </c:scaling>
        <c:delete val="0"/>
        <c:axPos val="l"/>
        <c:majorGridlines>
          <c:spPr>
            <a:ln w="9525" cap="flat" cmpd="sng" algn="ctr">
              <a:solidFill>
                <a:schemeClr val="tx2">
                  <a:lumMod val="20000"/>
                  <a:lumOff val="80000"/>
                  <a:alpha val="2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mn-lt"/>
                <a:ea typeface="+mn-ea"/>
                <a:cs typeface="+mn-cs"/>
              </a:defRPr>
            </a:pPr>
            <a:endParaRPr lang="en-US"/>
          </a:p>
        </c:txPr>
        <c:crossAx val="49172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solidFill>
        <a:schemeClr val="tx2">
          <a:lumMod val="20000"/>
          <a:lumOff val="80000"/>
        </a:schemeClr>
      </a:solidFill>
    </a:ln>
    <a:effectLst/>
  </c:spPr>
  <c:txPr>
    <a:bodyPr/>
    <a:lstStyle/>
    <a:p>
      <a:pPr>
        <a:defR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[excel_project.xlsx]Sheet5!PivotTable40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runs against teams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Sheet5!$F$10</c:f>
              <c:strCache>
                <c:ptCount val="1"/>
                <c:pt idx="0">
                  <c:v>Total</c:v>
                </c:pt>
              </c:strCache>
            </c:strRef>
          </c:tx>
          <c:spPr>
            <a:solidFill>
              <a:schemeClr val="accent1"/>
            </a:solidFill>
            <a:ln>
              <a:noFill/>
            </a:ln>
            <a:effectLst/>
          </c:spPr>
          <c:invertIfNegative val="0"/>
          <c:cat>
            <c:strRef>
              <c:f>Sheet5!$E$11:$E$21</c:f>
              <c:strCache>
                <c:ptCount val="10"/>
                <c:pt idx="0">
                  <c:v>AUSTRALIA</c:v>
                </c:pt>
                <c:pt idx="1">
                  <c:v>ENGLAND</c:v>
                </c:pt>
                <c:pt idx="2">
                  <c:v>WEST INDIES</c:v>
                </c:pt>
                <c:pt idx="3">
                  <c:v>SRI LANKA</c:v>
                </c:pt>
                <c:pt idx="4">
                  <c:v>SOUTH AFRICA</c:v>
                </c:pt>
                <c:pt idx="5">
                  <c:v>NEW ZEALAND</c:v>
                </c:pt>
                <c:pt idx="6">
                  <c:v>BANGLADESH</c:v>
                </c:pt>
                <c:pt idx="7">
                  <c:v>ZIMBABWE</c:v>
                </c:pt>
                <c:pt idx="8">
                  <c:v>AFGHANISTAN</c:v>
                </c:pt>
                <c:pt idx="9">
                  <c:v>PAKISTAN</c:v>
                </c:pt>
              </c:strCache>
            </c:strRef>
          </c:cat>
          <c:val>
            <c:numRef>
              <c:f>Sheet5!$F$11:$F$21</c:f>
              <c:numCache>
                <c:formatCode>General</c:formatCode>
                <c:ptCount val="10"/>
                <c:pt idx="0">
                  <c:v>1580</c:v>
                </c:pt>
                <c:pt idx="1">
                  <c:v>1451</c:v>
                </c:pt>
                <c:pt idx="2">
                  <c:v>1009</c:v>
                </c:pt>
                <c:pt idx="3">
                  <c:v>995</c:v>
                </c:pt>
                <c:pt idx="4">
                  <c:v>673</c:v>
                </c:pt>
                <c:pt idx="5">
                  <c:v>663</c:v>
                </c:pt>
                <c:pt idx="6">
                  <c:v>481</c:v>
                </c:pt>
                <c:pt idx="7">
                  <c:v>347</c:v>
                </c:pt>
                <c:pt idx="8">
                  <c:v>275</c:v>
                </c:pt>
                <c:pt idx="9">
                  <c:v>222</c:v>
                </c:pt>
              </c:numCache>
            </c:numRef>
          </c:val>
          <c:extLst>
            <c:ext xmlns:c16="http://schemas.microsoft.com/office/drawing/2014/chart" uri="{C3380CC4-5D6E-409C-BE32-E72D297353CC}">
              <c16:uniqueId val="{00000000-2C99-465E-A016-F23D50919027}"/>
            </c:ext>
          </c:extLst>
        </c:ser>
        <c:dLbls>
          <c:showLegendKey val="0"/>
          <c:showVal val="0"/>
          <c:showCatName val="0"/>
          <c:showSerName val="0"/>
          <c:showPercent val="0"/>
          <c:showBubbleSize val="0"/>
        </c:dLbls>
        <c:gapWidth val="219"/>
        <c:overlap val="-27"/>
        <c:axId val="539423328"/>
        <c:axId val="539432928"/>
      </c:barChart>
      <c:catAx>
        <c:axId val="53942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32928"/>
        <c:crosses val="autoZero"/>
        <c:auto val="1"/>
        <c:lblAlgn val="ctr"/>
        <c:lblOffset val="100"/>
        <c:noMultiLvlLbl val="0"/>
      </c:catAx>
      <c:valAx>
        <c:axId val="539432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2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[excel_project.xlsx]Sheet10!PivotTable37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a:t>
            </a:r>
            <a:r>
              <a:rPr lang="en-US" baseline="0"/>
              <a:t> Trend in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Sheet10!$B$1</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Sheet10!$A$2:$A$13</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Sheet10!$B$2:$B$13</c:f>
              <c:numCache>
                <c:formatCode>General</c:formatCode>
                <c:ptCount val="11"/>
                <c:pt idx="0">
                  <c:v>37.5</c:v>
                </c:pt>
                <c:pt idx="1">
                  <c:v>100</c:v>
                </c:pt>
                <c:pt idx="2">
                  <c:v>215.68</c:v>
                </c:pt>
                <c:pt idx="3">
                  <c:v>181.63</c:v>
                </c:pt>
                <c:pt idx="4">
                  <c:v>200</c:v>
                </c:pt>
                <c:pt idx="5">
                  <c:v>366.66</c:v>
                </c:pt>
                <c:pt idx="6">
                  <c:v>207.4</c:v>
                </c:pt>
                <c:pt idx="7">
                  <c:v>263.14999999999998</c:v>
                </c:pt>
                <c:pt idx="8">
                  <c:v>203.57</c:v>
                </c:pt>
                <c:pt idx="9">
                  <c:v>195</c:v>
                </c:pt>
                <c:pt idx="10">
                  <c:v>115.78</c:v>
                </c:pt>
              </c:numCache>
            </c:numRef>
          </c:val>
          <c:smooth val="0"/>
          <c:extLst>
            <c:ext xmlns:c16="http://schemas.microsoft.com/office/drawing/2014/chart" uri="{C3380CC4-5D6E-409C-BE32-E72D297353CC}">
              <c16:uniqueId val="{00000002-B85C-4BC5-8B50-B40EC443EB97}"/>
            </c:ext>
          </c:extLst>
        </c:ser>
        <c:dLbls>
          <c:showLegendKey val="0"/>
          <c:showVal val="0"/>
          <c:showCatName val="0"/>
          <c:showSerName val="0"/>
          <c:showPercent val="0"/>
          <c:showBubbleSize val="0"/>
        </c:dLbls>
        <c:smooth val="0"/>
        <c:axId val="1524510384"/>
        <c:axId val="1524510864"/>
      </c:lineChart>
      <c:catAx>
        <c:axId val="15245103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510864"/>
        <c:crosses val="autoZero"/>
        <c:auto val="1"/>
        <c:lblAlgn val="ctr"/>
        <c:lblOffset val="100"/>
        <c:noMultiLvlLbl val="0"/>
      </c:catAx>
      <c:valAx>
        <c:axId val="152451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510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[excel_project.xlsx]Sheet12!PivotTable39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VENUES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204537635042812E-2"/>
          <c:y val="6.3308584174725888E-2"/>
          <c:w val="0.9294442478398065"/>
          <c:h val="0.54831327390382512"/>
        </c:manualLayout>
      </c:layout>
      <c:barChart>
        <c:barDir val="col"/>
        <c:grouping val="stacked"/>
        <c:varyColors val="0"/>
        <c:ser>
          <c:idx val="0"/>
          <c:order val="0"/>
          <c:tx>
            <c:strRef>
              <c:f>Sheet12!$B$3</c:f>
              <c:strCache>
                <c:ptCount val="1"/>
                <c:pt idx="0">
                  <c:v>Sum of FOURS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Sheet12!$A$4:$A$14</c:f>
              <c:strCache>
                <c:ptCount val="10"/>
                <c:pt idx="0">
                  <c:v>Bengaluru</c:v>
                </c:pt>
                <c:pt idx="1">
                  <c:v>Centurion</c:v>
                </c:pt>
                <c:pt idx="2">
                  <c:v>Chennai</c:v>
                </c:pt>
                <c:pt idx="3">
                  <c:v>Colombo (RPS)</c:v>
                </c:pt>
                <c:pt idx="4">
                  <c:v>Dubai (DICS)</c:v>
                </c:pt>
                <c:pt idx="5">
                  <c:v>Nottingham</c:v>
                </c:pt>
                <c:pt idx="6">
                  <c:v>Pune</c:v>
                </c:pt>
                <c:pt idx="7">
                  <c:v>Sydney</c:v>
                </c:pt>
                <c:pt idx="8">
                  <c:v>The Oval</c:v>
                </c:pt>
                <c:pt idx="9">
                  <c:v>Wankhede</c:v>
                </c:pt>
              </c:strCache>
            </c:strRef>
          </c:cat>
          <c:val>
            <c:numRef>
              <c:f>Sheet12!$B$4:$B$14</c:f>
              <c:numCache>
                <c:formatCode>General</c:formatCode>
                <c:ptCount val="10"/>
                <c:pt idx="0">
                  <c:v>39</c:v>
                </c:pt>
                <c:pt idx="1">
                  <c:v>38</c:v>
                </c:pt>
                <c:pt idx="2">
                  <c:v>36</c:v>
                </c:pt>
                <c:pt idx="3">
                  <c:v>24</c:v>
                </c:pt>
                <c:pt idx="4">
                  <c:v>26</c:v>
                </c:pt>
                <c:pt idx="5">
                  <c:v>29</c:v>
                </c:pt>
                <c:pt idx="6">
                  <c:v>31</c:v>
                </c:pt>
                <c:pt idx="7">
                  <c:v>26</c:v>
                </c:pt>
                <c:pt idx="8">
                  <c:v>34</c:v>
                </c:pt>
                <c:pt idx="9">
                  <c:v>31</c:v>
                </c:pt>
              </c:numCache>
            </c:numRef>
          </c:val>
          <c:extLst>
            <c:ext xmlns:c16="http://schemas.microsoft.com/office/drawing/2014/chart" uri="{C3380CC4-5D6E-409C-BE32-E72D297353CC}">
              <c16:uniqueId val="{00000000-AB00-4A3A-89FF-E843ED47096B}"/>
            </c:ext>
          </c:extLst>
        </c:ser>
        <c:ser>
          <c:idx val="1"/>
          <c:order val="1"/>
          <c:tx>
            <c:strRef>
              <c:f>Sheet12!$C$3</c:f>
              <c:strCache>
                <c:ptCount val="1"/>
                <c:pt idx="0">
                  <c:v>Sum of SIXES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Sheet12!$A$4:$A$14</c:f>
              <c:strCache>
                <c:ptCount val="10"/>
                <c:pt idx="0">
                  <c:v>Bengaluru</c:v>
                </c:pt>
                <c:pt idx="1">
                  <c:v>Centurion</c:v>
                </c:pt>
                <c:pt idx="2">
                  <c:v>Chennai</c:v>
                </c:pt>
                <c:pt idx="3">
                  <c:v>Colombo (RPS)</c:v>
                </c:pt>
                <c:pt idx="4">
                  <c:v>Dubai (DICS)</c:v>
                </c:pt>
                <c:pt idx="5">
                  <c:v>Nottingham</c:v>
                </c:pt>
                <c:pt idx="6">
                  <c:v>Pune</c:v>
                </c:pt>
                <c:pt idx="7">
                  <c:v>Sydney</c:v>
                </c:pt>
                <c:pt idx="8">
                  <c:v>The Oval</c:v>
                </c:pt>
                <c:pt idx="9">
                  <c:v>Wankhede</c:v>
                </c:pt>
              </c:strCache>
            </c:strRef>
          </c:cat>
          <c:val>
            <c:numRef>
              <c:f>Sheet12!$C$4:$C$14</c:f>
              <c:numCache>
                <c:formatCode>General</c:formatCode>
                <c:ptCount val="10"/>
                <c:pt idx="0">
                  <c:v>9</c:v>
                </c:pt>
                <c:pt idx="1">
                  <c:v>5</c:v>
                </c:pt>
                <c:pt idx="2">
                  <c:v>6</c:v>
                </c:pt>
                <c:pt idx="3">
                  <c:v>3</c:v>
                </c:pt>
                <c:pt idx="4">
                  <c:v>12</c:v>
                </c:pt>
                <c:pt idx="5">
                  <c:v>0</c:v>
                </c:pt>
                <c:pt idx="6">
                  <c:v>9</c:v>
                </c:pt>
                <c:pt idx="7">
                  <c:v>8</c:v>
                </c:pt>
                <c:pt idx="8">
                  <c:v>3</c:v>
                </c:pt>
                <c:pt idx="9">
                  <c:v>7</c:v>
                </c:pt>
              </c:numCache>
            </c:numRef>
          </c:val>
          <c:extLst>
            <c:ext xmlns:c16="http://schemas.microsoft.com/office/drawing/2014/chart" uri="{C3380CC4-5D6E-409C-BE32-E72D297353CC}">
              <c16:uniqueId val="{00000001-AB00-4A3A-89FF-E843ED47096B}"/>
            </c:ext>
          </c:extLst>
        </c:ser>
        <c:dLbls>
          <c:showLegendKey val="0"/>
          <c:showVal val="0"/>
          <c:showCatName val="0"/>
          <c:showSerName val="0"/>
          <c:showPercent val="0"/>
          <c:showBubbleSize val="0"/>
        </c:dLbls>
        <c:gapWidth val="150"/>
        <c:overlap val="100"/>
        <c:axId val="491729216"/>
        <c:axId val="491737376"/>
      </c:barChart>
      <c:catAx>
        <c:axId val="4917292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1737376"/>
        <c:crosses val="autoZero"/>
        <c:auto val="1"/>
        <c:lblAlgn val="ctr"/>
        <c:lblOffset val="100"/>
        <c:noMultiLvlLbl val="0"/>
      </c:catAx>
      <c:valAx>
        <c:axId val="4917373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172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[excel_project.xlsx]Sheet14!PivotTable42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Sheet14!$B$3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155-4CCA-A878-E0880E0B42E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155-4CCA-A878-E0880E0B42E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155-4CCA-A878-E0880E0B42E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155-4CCA-A878-E0880E0B42E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155-4CCA-A878-E0880E0B42E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155-4CCA-A878-E0880E0B42E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155-4CCA-A878-E0880E0B42EB}"/>
              </c:ext>
            </c:extLst>
          </c:dPt>
          <c:cat>
            <c:strRef>
              <c:f>Sheet14!$A$4:$A$9</c:f>
              <c:strCache>
                <c:ptCount val="5"/>
                <c:pt idx="0">
                  <c:v>bowled</c:v>
                </c:pt>
                <c:pt idx="1">
                  <c:v>caught</c:v>
                </c:pt>
                <c:pt idx="2">
                  <c:v>lbw</c:v>
                </c:pt>
                <c:pt idx="3">
                  <c:v>not out</c:v>
                </c:pt>
                <c:pt idx="4">
                  <c:v>run out</c:v>
                </c:pt>
              </c:strCache>
            </c:strRef>
          </c:cat>
          <c:val>
            <c:numRef>
              <c:f>Sheet14!$B$4:$B$9</c:f>
              <c:numCache>
                <c:formatCode>General</c:formatCode>
                <c:ptCount val="5"/>
                <c:pt idx="0">
                  <c:v>7</c:v>
                </c:pt>
                <c:pt idx="1">
                  <c:v>16</c:v>
                </c:pt>
                <c:pt idx="2">
                  <c:v>2</c:v>
                </c:pt>
                <c:pt idx="3">
                  <c:v>1</c:v>
                </c:pt>
                <c:pt idx="4">
                  <c:v>1</c:v>
                </c:pt>
              </c:numCache>
            </c:numRef>
          </c:val>
          <c:extLst>
            <c:ext xmlns:c16="http://schemas.microsoft.com/office/drawing/2014/chart" uri="{C3380CC4-5D6E-409C-BE32-E72D297353CC}">
              <c16:uniqueId val="{00000000-2A3A-4F0A-A416-8DDAFD95351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_xlchart.v1.6</cx:f>
      </cx:numDim>
    </cx:data>
  </cx:chartData>
  <cx:chart>
    <cx:title pos="t" align="ctr" overlay="0">
      <cx:tx>
        <cx:txData>
          <cx:v>Runs In Different Innings</cx:v>
        </cx:txData>
      </cx:tx>
      <cx:txPr>
        <a:bodyPr spcFirstLastPara="1" vertOverflow="ellipsis" horzOverflow="overflow" wrap="square" lIns="0" tIns="0" rIns="0" bIns="0" anchor="ctr" anchorCtr="1"/>
        <a:lstStyle/>
        <a:p>
          <a:pPr algn="ctr" rtl="0">
            <a:defR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defRPr>
          </a:pPr>
          <a:r>
            <a:rPr lang="en-US" sz="1400" b="0" i="0" u="none" strike="noStrike"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Calibri" panose="020F0502020204030204"/>
            </a:rPr>
            <a:t>Runs In Different Innings</a:t>
          </a:r>
        </a:p>
      </cx:txPr>
    </cx:title>
    <cx:plotArea>
      <cx:plotAreaRegion>
        <cx:series layoutId="treemap" uniqueId="{2C1A60A1-493B-4775-8029-66A4962050B1}" formatIdx="1">
          <cx:tx>
            <cx:txData>
              <cx:f>_xlchart.v1.5</cx:f>
              <cx:v>RUNS</cx:v>
            </cx:txData>
          </cx:tx>
          <cx:dataLabels>
            <cx:txPr>
              <a:bodyPr vertOverflow="overflow" horzOverflow="overflow" wrap="square" lIns="0" tIns="0" rIns="0" bIns="0"/>
              <a:lstStyle/>
              <a:p>
                <a:pPr algn="ctr" rtl="0">
                  <a:defRPr sz="900" b="0" i="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Calibri" panose="020F0502020204030204" pitchFamily="34" charset="0"/>
                    <a:ea typeface="Calibri" panose="020F0502020204030204" pitchFamily="34" charset="0"/>
                    <a:cs typeface="Calibri" panose="020F0502020204030204" pitchFamily="34" charset="0"/>
                  </a:defRPr>
                </a:pPr>
                <a:endParaRPr lang="en-IN">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endParaRPr>
              </a:p>
            </cx:txPr>
            <cx:visibility seriesName="0" categoryName="0" value="1"/>
          </cx:dataLabels>
          <cx:dataId val="0"/>
          <cx:layoutPr/>
        </cx:series>
      </cx:plotAreaRegion>
    </cx:plotArea>
    <cx:legend pos="r" align="ctr" overlay="0">
      <cx:txPr>
        <a:bodyPr vertOverflow="overflow" horzOverflow="overflow" wrap="square" lIns="0" tIns="0" rIns="0" bIns="0"/>
        <a:lstStyle/>
        <a:p>
          <a:pPr algn="ctr" rtl="0">
            <a:defRPr sz="900" b="0" i="0">
              <a:solidFill>
                <a:schemeClr val="accent5">
                  <a:lumMod val="20000"/>
                  <a:lumOff val="80000"/>
                </a:schemeClr>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accent5">
                <a:lumMod val="20000"/>
                <a:lumOff val="80000"/>
              </a:schemeClr>
            </a:solidFill>
          </a:endParaRPr>
        </a:p>
      </cx:txPr>
    </cx:legend>
  </cx:chart>
  <cx:spPr>
    <a:no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FOURS V/S MATCH TYPE</cx:v>
        </cx:txData>
      </cx:tx>
      <cx:txPr>
        <a:bodyPr spcFirstLastPara="1" vertOverflow="ellipsis" horzOverflow="overflow" wrap="square" lIns="0" tIns="0" rIns="0" bIns="0" anchor="ctr" anchorCtr="1"/>
        <a:lstStyle/>
        <a:p>
          <a:pPr algn="ctr" rtl="0">
            <a:defR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defRPr>
          </a:pPr>
          <a:r>
            <a:rPr lang="en-US" sz="1400" b="0" i="0" u="none" strike="noStrike"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Calibri" panose="020F0502020204030204"/>
            </a:rPr>
            <a:t>FOURS V/S MATCH TYPE</a:t>
          </a:r>
        </a:p>
      </cx:txPr>
    </cx:title>
    <cx:plotArea>
      <cx:plotAreaRegion>
        <cx:plotSurface>
          <cx:spPr>
            <a:noFill/>
            <a:ln>
              <a:solidFill>
                <a:schemeClr val="tx2">
                  <a:lumMod val="20000"/>
                  <a:lumOff val="80000"/>
                </a:schemeClr>
              </a:solidFill>
            </a:ln>
          </cx:spPr>
        </cx:plotSurface>
        <cx:series layoutId="funnel" uniqueId="{BC199EF6-BFE6-4DB0-80D7-2F940B91BC4A}">
          <cx:dataLabels pos="ctr">
            <cx:txPr>
              <a:bodyPr vertOverflow="overflow" horzOverflow="overflow" wrap="square" lIns="0" tIns="0" rIns="0" bIns="0"/>
              <a:lstStyle/>
              <a:p>
                <a:pPr algn="ctr" rtl="0">
                  <a:defRPr sz="900" b="0" i="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Calibri" panose="020F0502020204030204" pitchFamily="34" charset="0"/>
                    <a:ea typeface="Calibri" panose="020F0502020204030204" pitchFamily="34" charset="0"/>
                    <a:cs typeface="Calibri" panose="020F0502020204030204" pitchFamily="34" charset="0"/>
                  </a:defRPr>
                </a:pPr>
                <a:endParaRPr lang="en-IN">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endParaRPr>
              </a:p>
            </cx:txPr>
            <cx:visibility seriesName="0" categoryName="0" value="1"/>
          </cx:dataLabels>
          <cx:dataId val="0"/>
        </cx:series>
      </cx:plotAreaRegion>
      <cx:axis id="0">
        <cx:catScaling gapWidth="0.0599999987"/>
        <cx:tickLabels/>
        <cx:txPr>
          <a:bodyPr vertOverflow="overflow" horzOverflow="overflow" wrap="square" lIns="0" tIns="0" rIns="0" bIns="0"/>
          <a:lstStyle/>
          <a:p>
            <a:pPr algn="ctr" rtl="0">
              <a:defRPr sz="900" b="0" i="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Calibri" panose="020F0502020204030204" pitchFamily="34" charset="0"/>
                <a:ea typeface="Calibri" panose="020F0502020204030204" pitchFamily="34" charset="0"/>
                <a:cs typeface="Calibri" panose="020F0502020204030204" pitchFamily="34" charset="0"/>
              </a:defRPr>
            </a:pPr>
            <a:endParaRPr lang="en-IN">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endParaRPr>
          </a:p>
        </cx:txPr>
      </cx:axis>
    </cx:plotArea>
  </cx:chart>
  <cx:spPr>
    <a:noFill/>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SIXES V/S MATCH TYPE</cx:v>
        </cx:txData>
      </cx:tx>
      <cx:txPr>
        <a:bodyPr spcFirstLastPara="1" vertOverflow="ellipsis" horzOverflow="overflow" wrap="square" lIns="0" tIns="0" rIns="0" bIns="0" anchor="ctr" anchorCtr="1"/>
        <a:lstStyle/>
        <a:p>
          <a:pPr algn="ctr" rtl="0">
            <a:defR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defRPr>
          </a:pPr>
          <a:r>
            <a:rPr lang="en-US" sz="1400" b="0" i="0" u="none" strike="noStrike"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Calibri" panose="020F0502020204030204"/>
            </a:rPr>
            <a:t>SIXES V/S MATCH TYPE</a:t>
          </a:r>
        </a:p>
      </cx:txPr>
    </cx:title>
    <cx:plotArea>
      <cx:plotAreaRegion>
        <cx:plotSurface>
          <cx:spPr>
            <a:noFill/>
          </cx:spPr>
        </cx:plotSurface>
        <cx:series layoutId="funnel" uniqueId="{6C56AA76-A072-4741-9302-6279F6981C76}">
          <cx:dataLabels>
            <cx:txPr>
              <a:bodyPr vertOverflow="overflow" horzOverflow="overflow" wrap="square" lIns="0" tIns="0" rIns="0" bIns="0"/>
              <a:lstStyle/>
              <a:p>
                <a:pPr algn="ctr" rtl="0">
                  <a:defRPr sz="900" b="0" i="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Calibri" panose="020F0502020204030204" pitchFamily="34" charset="0"/>
                    <a:ea typeface="Calibri" panose="020F0502020204030204" pitchFamily="34" charset="0"/>
                    <a:cs typeface="Calibri" panose="020F0502020204030204" pitchFamily="34" charset="0"/>
                  </a:defRPr>
                </a:pPr>
                <a:endParaRPr lang="en-IN">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endParaRPr>
              </a:p>
            </cx:txPr>
            <cx:visibility seriesName="0" categoryName="0" value="1"/>
          </cx:dataLabels>
          <cx:dataId val="0"/>
        </cx:series>
      </cx:plotAreaRegion>
      <cx:axis id="0">
        <cx:catScaling gapWidth="0.5"/>
        <cx:tickLabels/>
        <cx:txPr>
          <a:bodyPr vertOverflow="overflow" horzOverflow="overflow" wrap="square" lIns="0" tIns="0" rIns="0" bIns="0"/>
          <a:lstStyle/>
          <a:p>
            <a:pPr algn="ctr" rtl="0">
              <a:defRPr sz="900" b="0" i="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Calibri" panose="020F0502020204030204" pitchFamily="34" charset="0"/>
                <a:ea typeface="Calibri" panose="020F0502020204030204" pitchFamily="34" charset="0"/>
                <a:cs typeface="Calibri" panose="020F0502020204030204" pitchFamily="34" charset="0"/>
              </a:defRPr>
            </a:pPr>
            <a:endParaRPr lang="en-IN">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endParaRPr>
          </a:p>
        </cx:txPr>
      </cx:axis>
    </cx:plotArea>
    <cx:legend pos="t" align="ctr" overlay="0">
      <cx:txPr>
        <a:bodyPr vertOverflow="overflow" horzOverflow="overflow" wrap="square" lIns="0" tIns="0" rIns="0" bIns="0"/>
        <a:lstStyle/>
        <a:p>
          <a:pPr algn="ctr" rtl="0">
            <a:defRPr sz="900" b="0" i="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Calibri" panose="020F0502020204030204" pitchFamily="34" charset="0"/>
              <a:ea typeface="Calibri" panose="020F0502020204030204" pitchFamily="34" charset="0"/>
              <a:cs typeface="Calibri" panose="020F0502020204030204" pitchFamily="34" charset="0"/>
            </a:defRPr>
          </a:pPr>
          <a:endParaRPr lang="en-IN">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endParaRPr>
        </a:p>
      </cx:txPr>
    </cx:legend>
  </cx:chart>
  <cx:spPr>
    <a:noFill/>
    <a:ln>
      <a:solidFill>
        <a:schemeClr val="tx2">
          <a:lumMod val="20000"/>
          <a:lumOff val="80000"/>
        </a:schemeClr>
      </a:solid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size">
        <cx:f>_xlchart.v1.9</cx:f>
      </cx:numDim>
    </cx:data>
  </cx:chartData>
  <cx:chart>
    <cx:title pos="t" align="ctr" overlay="0">
      <cx:tx>
        <cx:txData>
          <cx:v>Runs in different Innings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Runs in different Innings</a:t>
          </a:r>
        </a:p>
      </cx:txPr>
    </cx:title>
    <cx:plotArea>
      <cx:plotAreaRegion>
        <cx:series layoutId="treemap" uniqueId="{2C1A60A1-493B-4775-8029-66A4962050B1}" formatIdx="1">
          <cx:tx>
            <cx:txData>
              <cx:f>_xlchart.v1.8</cx:f>
              <cx:v>RUNS</cx:v>
            </cx:txData>
          </cx:tx>
          <cx:dataLabels>
            <cx:txPr>
              <a:bodyPr vertOverflow="overflow" horzOverflow="overflow" wrap="square" lIns="0" tIns="0" rIns="0" bIns="0"/>
              <a:lstStyle/>
              <a:p>
                <a:pPr algn="ctr" rtl="0">
                  <a:defRPr sz="9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bg1"/>
                  </a:solidFill>
                </a:endParaRPr>
              </a:p>
            </cx:txPr>
            <cx:visibility seriesName="0" categoryName="0" value="1"/>
          </cx:dataLabels>
          <cx:dataId val="0"/>
          <cx:layoutPr/>
        </cx:series>
      </cx:plotAreaRegion>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_xlchart.v2.10</cx:f>
      </cx:strDim>
      <cx:numDim type="val">
        <cx:f>_xlchart.v2.11</cx:f>
      </cx:numDim>
    </cx:data>
  </cx:chartData>
  <cx:chart>
    <cx:title pos="t" align="ctr" overlay="0">
      <cx:tx>
        <cx:txData>
          <cx:v>FOURS V/S MATCH TYPE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FOURS V/S MATCH TYPE</a:t>
          </a:r>
        </a:p>
      </cx:txPr>
    </cx:title>
    <cx:plotArea>
      <cx:plotAreaRegion>
        <cx:series layoutId="funnel" uniqueId="{BC199EF6-BFE6-4DB0-80D7-2F940B91BC4A}">
          <cx:dataLabels pos="ctr">
            <cx:visibility seriesName="0" categoryName="0" value="1"/>
          </cx:dataLabels>
          <cx:dataId val="0"/>
        </cx:series>
      </cx:plotAreaRegion>
      <cx:axis id="0">
        <cx:catScaling gapWidth="0.0599999987"/>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_xlchart.v2.12</cx:f>
      </cx:strDim>
      <cx:numDim type="val">
        <cx:f>_xlchart.v2.13</cx:f>
      </cx:numDim>
    </cx:data>
  </cx:chartData>
  <cx:chart>
    <cx:title pos="t" align="ctr" overlay="0">
      <cx:tx>
        <cx:txData>
          <cx:v>SIXES V/S MATCH TYPE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SIXES V/S MATCH TYPE</a:t>
          </a:r>
        </a:p>
      </cx:txPr>
    </cx:title>
    <cx:plotArea>
      <cx:plotAreaRegion>
        <cx:series layoutId="funnel" uniqueId="{6C56AA76-A072-4741-9302-6279F6981C76}">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microsoft.com/office/2014/relationships/chartEx" Target="../charts/chartEx2.xml"/><Relationship Id="rId7" Type="http://schemas.openxmlformats.org/officeDocument/2006/relationships/chart" Target="../charts/chart4.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3.xml"/><Relationship Id="rId5" Type="http://schemas.openxmlformats.org/officeDocument/2006/relationships/chart" Target="../charts/chart2.xml"/><Relationship Id="rId10" Type="http://schemas.openxmlformats.org/officeDocument/2006/relationships/image" Target="../media/image2.svg"/><Relationship Id="rId4" Type="http://schemas.microsoft.com/office/2014/relationships/chartEx" Target="../charts/chartEx3.xml"/><Relationship Id="rId9"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microsoft.com/office/2014/relationships/chartEx" Target="../charts/chartEx4.xml"/></Relationships>
</file>

<file path=xl/drawings/_rels/drawing4.xml.rels><?xml version="1.0" encoding="UTF-8" standalone="yes"?>
<Relationships xmlns="http://schemas.openxmlformats.org/package/2006/relationships"><Relationship Id="rId2" Type="http://schemas.microsoft.com/office/2014/relationships/chartEx" Target="../charts/chartEx6.xml"/><Relationship Id="rId1" Type="http://schemas.microsoft.com/office/2014/relationships/chartEx" Target="../charts/chartEx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15240</xdr:colOff>
      <xdr:row>0</xdr:row>
      <xdr:rowOff>76200</xdr:rowOff>
    </xdr:from>
    <xdr:to>
      <xdr:col>23</xdr:col>
      <xdr:colOff>99060</xdr:colOff>
      <xdr:row>5</xdr:row>
      <xdr:rowOff>0</xdr:rowOff>
    </xdr:to>
    <xdr:sp macro="" textlink="">
      <xdr:nvSpPr>
        <xdr:cNvPr id="5" name="Rectangle: Rounded Corners 4">
          <a:extLst>
            <a:ext uri="{FF2B5EF4-FFF2-40B4-BE49-F238E27FC236}">
              <a16:creationId xmlns:a16="http://schemas.microsoft.com/office/drawing/2014/main" id="{F49D32F2-BC4A-B877-FB86-76292BAF48A5}"/>
            </a:ext>
          </a:extLst>
        </xdr:cNvPr>
        <xdr:cNvSpPr/>
      </xdr:nvSpPr>
      <xdr:spPr>
        <a:xfrm>
          <a:off x="15240" y="76200"/>
          <a:ext cx="14104620" cy="8382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latin typeface="Century Schoolbook" panose="02040604050505020304" pitchFamily="18" charset="0"/>
            </a:rPr>
            <a:t>                 KL RAHUL's </a:t>
          </a:r>
        </a:p>
        <a:p>
          <a:pPr algn="l"/>
          <a:r>
            <a:rPr lang="en-IN" sz="2000" b="1">
              <a:latin typeface="Century Schoolbook" panose="02040604050505020304" pitchFamily="18" charset="0"/>
            </a:rPr>
            <a:t>     PERFORMANCE</a:t>
          </a:r>
          <a:r>
            <a:rPr lang="en-IN" sz="2000" b="1" baseline="0">
              <a:latin typeface="Century Schoolbook" panose="02040604050505020304" pitchFamily="18" charset="0"/>
            </a:rPr>
            <a:t> ANALYSIS</a:t>
          </a:r>
          <a:endParaRPr lang="en-IN" sz="2000" b="1">
            <a:latin typeface="Century Schoolbook" panose="02040604050505020304" pitchFamily="18" charset="0"/>
          </a:endParaRPr>
        </a:p>
      </xdr:txBody>
    </xdr:sp>
    <xdr:clientData/>
  </xdr:twoCellAnchor>
  <xdr:twoCellAnchor editAs="absolute">
    <xdr:from>
      <xdr:col>7</xdr:col>
      <xdr:colOff>15240</xdr:colOff>
      <xdr:row>0</xdr:row>
      <xdr:rowOff>129540</xdr:rowOff>
    </xdr:from>
    <xdr:to>
      <xdr:col>9</xdr:col>
      <xdr:colOff>472440</xdr:colOff>
      <xdr:row>4</xdr:row>
      <xdr:rowOff>82020</xdr:rowOff>
    </xdr:to>
    <mc:AlternateContent xmlns:mc="http://schemas.openxmlformats.org/markup-compatibility/2006" xmlns:sle15="http://schemas.microsoft.com/office/drawing/2012/slicer">
      <mc:Choice Requires="sle15">
        <xdr:graphicFrame macro="">
          <xdr:nvGraphicFramePr>
            <xdr:cNvPr id="6" name="MATCH TYPE">
              <a:extLst>
                <a:ext uri="{FF2B5EF4-FFF2-40B4-BE49-F238E27FC236}">
                  <a16:creationId xmlns:a16="http://schemas.microsoft.com/office/drawing/2014/main" id="{88CEFFA2-BE5A-47A5-A215-5636B3B2A40D}"/>
                </a:ext>
              </a:extLst>
            </xdr:cNvPr>
            <xdr:cNvGraphicFramePr/>
          </xdr:nvGraphicFramePr>
          <xdr:xfrm>
            <a:off x="0" y="0"/>
            <a:ext cx="0" cy="0"/>
          </xdr:xfrm>
          <a:graphic>
            <a:graphicData uri="http://schemas.microsoft.com/office/drawing/2010/slicer">
              <sle:slicer xmlns:sle="http://schemas.microsoft.com/office/drawing/2010/slicer" name="MATCH TYPE"/>
            </a:graphicData>
          </a:graphic>
        </xdr:graphicFrame>
      </mc:Choice>
      <mc:Fallback xmlns="">
        <xdr:sp macro="" textlink="">
          <xdr:nvSpPr>
            <xdr:cNvPr id="0" name=""/>
            <xdr:cNvSpPr>
              <a:spLocks noTextEdit="1"/>
            </xdr:cNvSpPr>
          </xdr:nvSpPr>
          <xdr:spPr>
            <a:xfrm>
              <a:off x="4282440" y="129540"/>
              <a:ext cx="1676400" cy="684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0</xdr:col>
      <xdr:colOff>15240</xdr:colOff>
      <xdr:row>4</xdr:row>
      <xdr:rowOff>160020</xdr:rowOff>
    </xdr:from>
    <xdr:to>
      <xdr:col>5</xdr:col>
      <xdr:colOff>320040</xdr:colOff>
      <xdr:row>17</xdr:row>
      <xdr:rowOff>91440</xdr:rowOff>
    </xdr:to>
    <xdr:graphicFrame macro="">
      <xdr:nvGraphicFramePr>
        <xdr:cNvPr id="7" name="Chart 6">
          <a:extLst>
            <a:ext uri="{FF2B5EF4-FFF2-40B4-BE49-F238E27FC236}">
              <a16:creationId xmlns:a16="http://schemas.microsoft.com/office/drawing/2014/main" id="{771716BA-0E01-4552-B20C-C7BA840E7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xdr:colOff>
      <xdr:row>17</xdr:row>
      <xdr:rowOff>91440</xdr:rowOff>
    </xdr:from>
    <xdr:to>
      <xdr:col>5</xdr:col>
      <xdr:colOff>320040</xdr:colOff>
      <xdr:row>28</xdr:row>
      <xdr:rowOff>160020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0787B53C-8EEB-462E-8FFC-86243C9FC61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5240" y="3200400"/>
              <a:ext cx="3352800" cy="20955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53340</xdr:colOff>
      <xdr:row>18</xdr:row>
      <xdr:rowOff>137160</xdr:rowOff>
    </xdr:from>
    <xdr:to>
      <xdr:col>21</xdr:col>
      <xdr:colOff>289560</xdr:colOff>
      <xdr:row>29</xdr:row>
      <xdr:rowOff>38100</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B17A51F6-E304-4710-8F8D-E1807C53990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416540" y="3429000"/>
              <a:ext cx="2674620" cy="19278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198120</xdr:colOff>
      <xdr:row>18</xdr:row>
      <xdr:rowOff>137160</xdr:rowOff>
    </xdr:from>
    <xdr:to>
      <xdr:col>17</xdr:col>
      <xdr:colOff>53340</xdr:colOff>
      <xdr:row>31</xdr:row>
      <xdr:rowOff>7620</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0F423EE6-7E6C-4F6C-BFCD-A0E690B83EE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513320" y="3429000"/>
              <a:ext cx="2903220" cy="22631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320040</xdr:colOff>
      <xdr:row>18</xdr:row>
      <xdr:rowOff>129540</xdr:rowOff>
    </xdr:from>
    <xdr:to>
      <xdr:col>12</xdr:col>
      <xdr:colOff>198120</xdr:colOff>
      <xdr:row>30</xdr:row>
      <xdr:rowOff>22860</xdr:rowOff>
    </xdr:to>
    <xdr:graphicFrame macro="">
      <xdr:nvGraphicFramePr>
        <xdr:cNvPr id="11" name="Chart 10">
          <a:extLst>
            <a:ext uri="{FF2B5EF4-FFF2-40B4-BE49-F238E27FC236}">
              <a16:creationId xmlns:a16="http://schemas.microsoft.com/office/drawing/2014/main" id="{C6CD9386-D41B-4C07-83AE-D7EAC62E4A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320040</xdr:colOff>
      <xdr:row>4</xdr:row>
      <xdr:rowOff>160020</xdr:rowOff>
    </xdr:from>
    <xdr:to>
      <xdr:col>9</xdr:col>
      <xdr:colOff>563880</xdr:colOff>
      <xdr:row>16</xdr:row>
      <xdr:rowOff>60960</xdr:rowOff>
    </xdr:to>
    <xdr:graphicFrame macro="">
      <xdr:nvGraphicFramePr>
        <xdr:cNvPr id="13" name="Chart 12">
          <a:extLst>
            <a:ext uri="{FF2B5EF4-FFF2-40B4-BE49-F238E27FC236}">
              <a16:creationId xmlns:a16="http://schemas.microsoft.com/office/drawing/2014/main" id="{8B43D621-A1DE-47A9-93FD-07A232C1EB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563880</xdr:colOff>
      <xdr:row>4</xdr:row>
      <xdr:rowOff>160020</xdr:rowOff>
    </xdr:from>
    <xdr:to>
      <xdr:col>16</xdr:col>
      <xdr:colOff>60960</xdr:colOff>
      <xdr:row>18</xdr:row>
      <xdr:rowOff>129540</xdr:rowOff>
    </xdr:to>
    <xdr:graphicFrame macro="">
      <xdr:nvGraphicFramePr>
        <xdr:cNvPr id="14" name="Chart 13">
          <a:extLst>
            <a:ext uri="{FF2B5EF4-FFF2-40B4-BE49-F238E27FC236}">
              <a16:creationId xmlns:a16="http://schemas.microsoft.com/office/drawing/2014/main" id="{51F67AC4-4875-48B6-92BC-9D7D546D59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53340</xdr:colOff>
      <xdr:row>4</xdr:row>
      <xdr:rowOff>160020</xdr:rowOff>
    </xdr:from>
    <xdr:to>
      <xdr:col>23</xdr:col>
      <xdr:colOff>99060</xdr:colOff>
      <xdr:row>18</xdr:row>
      <xdr:rowOff>129540</xdr:rowOff>
    </xdr:to>
    <xdr:graphicFrame macro="">
      <xdr:nvGraphicFramePr>
        <xdr:cNvPr id="16" name="Chart 15">
          <a:extLst>
            <a:ext uri="{FF2B5EF4-FFF2-40B4-BE49-F238E27FC236}">
              <a16:creationId xmlns:a16="http://schemas.microsoft.com/office/drawing/2014/main" id="{BA617A75-C61B-4300-BE94-C562606E76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9</xdr:col>
      <xdr:colOff>472440</xdr:colOff>
      <xdr:row>0</xdr:row>
      <xdr:rowOff>129540</xdr:rowOff>
    </xdr:from>
    <xdr:to>
      <xdr:col>19</xdr:col>
      <xdr:colOff>548640</xdr:colOff>
      <xdr:row>4</xdr:row>
      <xdr:rowOff>82020</xdr:rowOff>
    </xdr:to>
    <mc:AlternateContent xmlns:mc="http://schemas.openxmlformats.org/markup-compatibility/2006" xmlns:a14="http://schemas.microsoft.com/office/drawing/2010/main">
      <mc:Choice Requires="a14">
        <xdr:graphicFrame macro="">
          <xdr:nvGraphicFramePr>
            <xdr:cNvPr id="22" name="YEAR 2">
              <a:extLst>
                <a:ext uri="{FF2B5EF4-FFF2-40B4-BE49-F238E27FC236}">
                  <a16:creationId xmlns:a16="http://schemas.microsoft.com/office/drawing/2014/main" id="{B01CA7EF-8BAE-4D61-93F2-98E7E11094B9}"/>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5958840" y="129540"/>
              <a:ext cx="6172200" cy="68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0</xdr:colOff>
      <xdr:row>0</xdr:row>
      <xdr:rowOff>121920</xdr:rowOff>
    </xdr:from>
    <xdr:to>
      <xdr:col>23</xdr:col>
      <xdr:colOff>45720</xdr:colOff>
      <xdr:row>4</xdr:row>
      <xdr:rowOff>127740</xdr:rowOff>
    </xdr:to>
    <xdr:sp macro="" textlink="">
      <xdr:nvSpPr>
        <xdr:cNvPr id="28" name="Rectangle: Rounded Corners 27">
          <a:extLst>
            <a:ext uri="{FF2B5EF4-FFF2-40B4-BE49-F238E27FC236}">
              <a16:creationId xmlns:a16="http://schemas.microsoft.com/office/drawing/2014/main" id="{B31B34F7-ED77-84A4-B567-77D49BB02078}"/>
            </a:ext>
          </a:extLst>
        </xdr:cNvPr>
        <xdr:cNvSpPr/>
      </xdr:nvSpPr>
      <xdr:spPr>
        <a:xfrm>
          <a:off x="12192000" y="121920"/>
          <a:ext cx="1874520" cy="737340"/>
        </a:xfrm>
        <a:prstGeom prst="round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800" b="1" i="0">
              <a:ln>
                <a:noFill/>
              </a:ln>
              <a:solidFill>
                <a:srgbClr val="002060"/>
              </a:solidFill>
              <a:latin typeface="Palatino Linotype" panose="02040502050505030304" pitchFamily="18" charset="0"/>
            </a:rPr>
            <a:t>Key Metrics:-</a:t>
          </a:r>
        </a:p>
        <a:p>
          <a:pPr algn="l"/>
          <a:r>
            <a:rPr lang="en-IN" sz="800" b="1" i="0">
              <a:ln>
                <a:noFill/>
              </a:ln>
              <a:solidFill>
                <a:srgbClr val="002060"/>
              </a:solidFill>
              <a:latin typeface="Palatino Linotype" panose="02040502050505030304" pitchFamily="18" charset="0"/>
            </a:rPr>
            <a:t>Batting Avg : 308.35</a:t>
          </a:r>
        </a:p>
        <a:p>
          <a:pPr algn="l"/>
          <a:r>
            <a:rPr lang="en-IN" sz="800" b="1" i="0">
              <a:ln>
                <a:noFill/>
              </a:ln>
              <a:solidFill>
                <a:srgbClr val="002060"/>
              </a:solidFill>
              <a:latin typeface="Palatino Linotype" panose="02040502050505030304" pitchFamily="18" charset="0"/>
            </a:rPr>
            <a:t>50s</a:t>
          </a:r>
          <a:r>
            <a:rPr lang="en-IN" sz="800" b="1" i="0" baseline="0">
              <a:ln>
                <a:noFill/>
              </a:ln>
              <a:solidFill>
                <a:srgbClr val="002060"/>
              </a:solidFill>
              <a:latin typeface="Palatino Linotype" panose="02040502050505030304" pitchFamily="18" charset="0"/>
            </a:rPr>
            <a:t>,100s &amp;above : 11&amp;16</a:t>
          </a:r>
        </a:p>
        <a:p>
          <a:pPr algn="l"/>
          <a:r>
            <a:rPr lang="en-IN" sz="800" b="1" i="0" baseline="0">
              <a:ln>
                <a:noFill/>
              </a:ln>
              <a:solidFill>
                <a:srgbClr val="002060"/>
              </a:solidFill>
              <a:latin typeface="Palatino Linotype" panose="02040502050505030304" pitchFamily="18" charset="0"/>
            </a:rPr>
            <a:t>Boundaries : 951</a:t>
          </a:r>
        </a:p>
      </xdr:txBody>
    </xdr:sp>
    <xdr:clientData/>
  </xdr:twoCellAnchor>
  <xdr:twoCellAnchor editAs="oneCell">
    <xdr:from>
      <xdr:col>0</xdr:col>
      <xdr:colOff>0</xdr:colOff>
      <xdr:row>0</xdr:row>
      <xdr:rowOff>160020</xdr:rowOff>
    </xdr:from>
    <xdr:to>
      <xdr:col>0</xdr:col>
      <xdr:colOff>548640</xdr:colOff>
      <xdr:row>3</xdr:row>
      <xdr:rowOff>135904</xdr:rowOff>
    </xdr:to>
    <xdr:pic>
      <xdr:nvPicPr>
        <xdr:cNvPr id="3" name="Graphic 2" descr="Cricket">
          <a:extLst>
            <a:ext uri="{FF2B5EF4-FFF2-40B4-BE49-F238E27FC236}">
              <a16:creationId xmlns:a16="http://schemas.microsoft.com/office/drawing/2014/main" id="{96EFF912-396D-B205-F31F-2FB82C8976B5}"/>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0" y="160020"/>
          <a:ext cx="548640" cy="52452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14</xdr:col>
      <xdr:colOff>0</xdr:colOff>
      <xdr:row>6</xdr:row>
      <xdr:rowOff>47625</xdr:rowOff>
    </xdr:from>
    <xdr:to>
      <xdr:col>17</xdr:col>
      <xdr:colOff>0</xdr:colOff>
      <xdr:row>27</xdr:row>
      <xdr:rowOff>0</xdr:rowOff>
    </xdr:to>
    <mc:AlternateContent xmlns:mc="http://schemas.openxmlformats.org/markup-compatibility/2006" xmlns:sle15="http://schemas.microsoft.com/office/drawing/2012/slicer">
      <mc:Choice Requires="sle15">
        <xdr:graphicFrame macro="">
          <xdr:nvGraphicFramePr>
            <xdr:cNvPr id="6" name="YEAR 1">
              <a:extLst>
                <a:ext uri="{FF2B5EF4-FFF2-40B4-BE49-F238E27FC236}">
                  <a16:creationId xmlns:a16="http://schemas.microsoft.com/office/drawing/2014/main" id="{C1C0E560-06E1-C181-8456-22A375DF6307}"/>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1841480" y="1144905"/>
              <a:ext cx="1828800" cy="342709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114300</xdr:colOff>
      <xdr:row>4</xdr:row>
      <xdr:rowOff>137160</xdr:rowOff>
    </xdr:from>
    <xdr:to>
      <xdr:col>9</xdr:col>
      <xdr:colOff>350520</xdr:colOff>
      <xdr:row>19</xdr:row>
      <xdr:rowOff>137160</xdr:rowOff>
    </xdr:to>
    <xdr:graphicFrame macro="">
      <xdr:nvGraphicFramePr>
        <xdr:cNvPr id="11" name="Chart 10">
          <a:extLst>
            <a:ext uri="{FF2B5EF4-FFF2-40B4-BE49-F238E27FC236}">
              <a16:creationId xmlns:a16="http://schemas.microsoft.com/office/drawing/2014/main" id="{DC9BE7A7-C580-00B8-3DE9-3B392AA286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22860</xdr:colOff>
      <xdr:row>6</xdr:row>
      <xdr:rowOff>160020</xdr:rowOff>
    </xdr:from>
    <xdr:to>
      <xdr:col>32</xdr:col>
      <xdr:colOff>137160</xdr:colOff>
      <xdr:row>21</xdr:row>
      <xdr:rowOff>160020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84A205D-080C-8EE6-4D21-63435A8E506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44240" y="12573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99060</xdr:colOff>
      <xdr:row>7</xdr:row>
      <xdr:rowOff>15240</xdr:rowOff>
    </xdr:from>
    <xdr:to>
      <xdr:col>11</xdr:col>
      <xdr:colOff>403860</xdr:colOff>
      <xdr:row>22</xdr:row>
      <xdr:rowOff>15240</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4A079A7F-EAD9-9731-B75B-12435DF28C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307080" y="1295400"/>
              <a:ext cx="4572000" cy="23774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403860</xdr:colOff>
      <xdr:row>7</xdr:row>
      <xdr:rowOff>7620</xdr:rowOff>
    </xdr:from>
    <xdr:to>
      <xdr:col>19</xdr:col>
      <xdr:colOff>99060</xdr:colOff>
      <xdr:row>22</xdr:row>
      <xdr:rowOff>7620</xdr:rowOff>
    </xdr:to>
    <mc:AlternateContent xmlns:mc="http://schemas.openxmlformats.org/markup-compatibility/2006">
      <mc:Choice xmlns:cx2="http://schemas.microsoft.com/office/drawing/2015/10/21/chartex" Requires="cx2">
        <xdr:graphicFrame macro="">
          <xdr:nvGraphicFramePr>
            <xdr:cNvPr id="5" name="Chart 4">
              <a:extLst>
                <a:ext uri="{FF2B5EF4-FFF2-40B4-BE49-F238E27FC236}">
                  <a16:creationId xmlns:a16="http://schemas.microsoft.com/office/drawing/2014/main" id="{20F431A8-5DCA-D777-2B48-3F5C5BD4E9F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879080" y="1287780"/>
              <a:ext cx="4572000" cy="23774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9</xdr:col>
      <xdr:colOff>45720</xdr:colOff>
      <xdr:row>7</xdr:row>
      <xdr:rowOff>121920</xdr:rowOff>
    </xdr:from>
    <xdr:to>
      <xdr:col>12</xdr:col>
      <xdr:colOff>45720</xdr:colOff>
      <xdr:row>23</xdr:row>
      <xdr:rowOff>28575</xdr:rowOff>
    </xdr:to>
    <mc:AlternateContent xmlns:mc="http://schemas.openxmlformats.org/markup-compatibility/2006" xmlns:sle15="http://schemas.microsoft.com/office/drawing/2012/slicer">
      <mc:Choice Requires="sle15">
        <xdr:graphicFrame macro="">
          <xdr:nvGraphicFramePr>
            <xdr:cNvPr id="2" name="Column1">
              <a:extLst>
                <a:ext uri="{FF2B5EF4-FFF2-40B4-BE49-F238E27FC236}">
                  <a16:creationId xmlns:a16="http://schemas.microsoft.com/office/drawing/2014/main" id="{4D45E1AE-D5AE-F7A2-BAEC-8F0A1C468068}"/>
                </a:ext>
              </a:extLst>
            </xdr:cNvPr>
            <xdr:cNvGraphicFramePr/>
          </xdr:nvGraphicFramePr>
          <xdr:xfrm>
            <a:off x="0" y="0"/>
            <a:ext cx="0" cy="0"/>
          </xdr:xfrm>
          <a:graphic>
            <a:graphicData uri="http://schemas.microsoft.com/office/drawing/2010/slicer">
              <sle:slicer xmlns:sle="http://schemas.microsoft.com/office/drawing/2010/slicer" name="Column1"/>
            </a:graphicData>
          </a:graphic>
        </xdr:graphicFrame>
      </mc:Choice>
      <mc:Fallback xmlns="">
        <xdr:sp macro="" textlink="">
          <xdr:nvSpPr>
            <xdr:cNvPr id="0" name=""/>
            <xdr:cNvSpPr>
              <a:spLocks noTextEdit="1"/>
            </xdr:cNvSpPr>
          </xdr:nvSpPr>
          <xdr:spPr>
            <a:xfrm>
              <a:off x="630174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449580</xdr:colOff>
      <xdr:row>2</xdr:row>
      <xdr:rowOff>68580</xdr:rowOff>
    </xdr:from>
    <xdr:to>
      <xdr:col>11</xdr:col>
      <xdr:colOff>144780</xdr:colOff>
      <xdr:row>17</xdr:row>
      <xdr:rowOff>68580</xdr:rowOff>
    </xdr:to>
    <xdr:graphicFrame macro="">
      <xdr:nvGraphicFramePr>
        <xdr:cNvPr id="2" name="Chart 1">
          <a:extLst>
            <a:ext uri="{FF2B5EF4-FFF2-40B4-BE49-F238E27FC236}">
              <a16:creationId xmlns:a16="http://schemas.microsoft.com/office/drawing/2014/main" id="{1A4FF888-494B-6D3A-E209-F1A59EE18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0</xdr:colOff>
      <xdr:row>4</xdr:row>
      <xdr:rowOff>30480</xdr:rowOff>
    </xdr:from>
    <xdr:to>
      <xdr:col>15</xdr:col>
      <xdr:colOff>0</xdr:colOff>
      <xdr:row>23</xdr:row>
      <xdr:rowOff>0</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7E1881BB-8431-5560-72C4-05A7ADC5A7D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199120" y="762000"/>
              <a:ext cx="1828800" cy="3444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5</xdr:row>
      <xdr:rowOff>0</xdr:rowOff>
    </xdr:from>
    <xdr:to>
      <xdr:col>23</xdr:col>
      <xdr:colOff>533400</xdr:colOff>
      <xdr:row>18</xdr:row>
      <xdr:rowOff>160020</xdr:rowOff>
    </xdr:to>
    <xdr:graphicFrame macro="">
      <xdr:nvGraphicFramePr>
        <xdr:cNvPr id="2" name="Chart 1">
          <a:extLst>
            <a:ext uri="{FF2B5EF4-FFF2-40B4-BE49-F238E27FC236}">
              <a16:creationId xmlns:a16="http://schemas.microsoft.com/office/drawing/2014/main" id="{2568C858-D085-35E1-6349-9F4B3E6E70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144780</xdr:colOff>
      <xdr:row>0</xdr:row>
      <xdr:rowOff>99060</xdr:rowOff>
    </xdr:from>
    <xdr:to>
      <xdr:col>10</xdr:col>
      <xdr:colOff>449580</xdr:colOff>
      <xdr:row>15</xdr:row>
      <xdr:rowOff>99060</xdr:rowOff>
    </xdr:to>
    <xdr:graphicFrame macro="">
      <xdr:nvGraphicFramePr>
        <xdr:cNvPr id="2" name="Chart 1">
          <a:extLst>
            <a:ext uri="{FF2B5EF4-FFF2-40B4-BE49-F238E27FC236}">
              <a16:creationId xmlns:a16="http://schemas.microsoft.com/office/drawing/2014/main" id="{55CB4D08-BD98-B734-8AF1-174D00536F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510540</xdr:colOff>
      <xdr:row>6</xdr:row>
      <xdr:rowOff>160020</xdr:rowOff>
    </xdr:from>
    <xdr:to>
      <xdr:col>8</xdr:col>
      <xdr:colOff>251460</xdr:colOff>
      <xdr:row>23</xdr:row>
      <xdr:rowOff>106680</xdr:rowOff>
    </xdr:to>
    <xdr:graphicFrame macro="">
      <xdr:nvGraphicFramePr>
        <xdr:cNvPr id="5" name="Chart 4">
          <a:extLst>
            <a:ext uri="{FF2B5EF4-FFF2-40B4-BE49-F238E27FC236}">
              <a16:creationId xmlns:a16="http://schemas.microsoft.com/office/drawing/2014/main" id="{F0B193E4-8C8D-A8FB-1602-0C2223C1EA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53340</xdr:colOff>
      <xdr:row>6</xdr:row>
      <xdr:rowOff>160020</xdr:rowOff>
    </xdr:from>
    <xdr:to>
      <xdr:col>15</xdr:col>
      <xdr:colOff>0</xdr:colOff>
      <xdr:row>26</xdr:row>
      <xdr:rowOff>91440</xdr:rowOff>
    </xdr:to>
    <xdr:graphicFrame macro="">
      <xdr:nvGraphicFramePr>
        <xdr:cNvPr id="2" name="Chart 1">
          <a:extLst>
            <a:ext uri="{FF2B5EF4-FFF2-40B4-BE49-F238E27FC236}">
              <a16:creationId xmlns:a16="http://schemas.microsoft.com/office/drawing/2014/main" id="{0AA08BFD-A58E-FF5E-464E-FE6995C3D3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IN SHARMA" refreshedDate="45563.957615162035" createdVersion="8" refreshedVersion="8" minRefreshableVersion="3" recordCount="239" xr:uid="{DF22529C-ECE3-4469-BBE6-F479DDD9EDD6}">
  <cacheSource type="worksheet">
    <worksheetSource ref="A1:M240" sheet="Sheet1"/>
  </cacheSource>
  <cacheFields count="14">
    <cacheField name="Runs" numFmtId="0">
      <sharedItems containsMixedTypes="1" containsNumber="1" containsInteger="1" minValue="0" maxValue="199" count="90">
        <n v="3"/>
        <n v="1"/>
        <n v="110"/>
        <n v="16"/>
        <n v="7"/>
        <n v="5"/>
        <n v="108"/>
        <n v="2"/>
        <n v="100"/>
        <n v="33"/>
        <n v="63"/>
        <n v="0"/>
        <n v="47"/>
        <n v="22"/>
        <n v="158"/>
        <n v="50"/>
        <n v="28"/>
        <s v="TDNB"/>
        <s v="DNB"/>
        <n v="32"/>
        <n v="38"/>
        <n v="10"/>
        <n v="24"/>
        <n v="199"/>
        <n v="8"/>
        <n v="11"/>
        <n v="71"/>
        <n v="64"/>
        <n v="90"/>
        <n v="51"/>
        <n v="67"/>
        <n v="60"/>
        <n v="57"/>
        <n v="85"/>
        <n v="4"/>
        <n v="17"/>
        <n v="79"/>
        <n v="61"/>
        <n v="89"/>
        <n v="18"/>
        <n v="54"/>
        <n v="70"/>
        <n v="101"/>
        <n v="6"/>
        <n v="19"/>
        <n v="9"/>
        <n v="13"/>
        <n v="23"/>
        <n v="36"/>
        <n v="37"/>
        <n v="149"/>
        <n v="26"/>
        <n v="14"/>
        <n v="44"/>
        <n v="30"/>
        <n v="48"/>
        <n v="77"/>
        <n v="111"/>
        <n v="20"/>
        <n v="15"/>
        <n v="52"/>
        <n v="62"/>
        <n v="91"/>
        <n v="102"/>
        <n v="45"/>
        <n v="80"/>
        <n v="56"/>
        <n v="27"/>
        <n v="39"/>
        <n v="88"/>
        <n v="112"/>
        <n v="12"/>
        <n v="76"/>
        <n v="84"/>
        <n v="129"/>
        <n v="46"/>
        <n v="69"/>
        <n v="65"/>
        <n v="123"/>
        <n v="55"/>
        <n v="49"/>
        <n v="73"/>
        <n v="75"/>
        <n v="58"/>
        <n v="97"/>
        <n v="34"/>
        <n v="21"/>
        <n v="66"/>
        <n v="86"/>
        <n v="31"/>
      </sharedItems>
    </cacheField>
    <cacheField name="BALLS FACED" numFmtId="0">
      <sharedItems containsMixedTypes="1" containsNumber="1" containsInteger="1" minValue="1" maxValue="311"/>
    </cacheField>
    <cacheField name="FOURS" numFmtId="0">
      <sharedItems containsMixedTypes="1" containsNumber="1" containsInteger="1" minValue="0" maxValue="20" count="20">
        <n v="0"/>
        <n v="13"/>
        <n v="3"/>
        <n v="7"/>
        <n v="4"/>
        <n v="2"/>
        <n v="15"/>
        <n v="6"/>
        <s v="-"/>
        <n v="12"/>
        <n v="8"/>
        <n v="16"/>
        <n v="1"/>
        <n v="10"/>
        <n v="9"/>
        <n v="5"/>
        <n v="20"/>
        <n v="11"/>
        <n v="17"/>
        <n v="14"/>
      </sharedItems>
    </cacheField>
    <cacheField name="SIXES" numFmtId="0">
      <sharedItems containsMixedTypes="1" containsNumber="1" containsInteger="1" minValue="0" maxValue="8" count="9">
        <n v="0"/>
        <n v="1"/>
        <n v="2"/>
        <n v="3"/>
        <s v="-"/>
        <n v="5"/>
        <n v="8"/>
        <n v="6"/>
        <n v="4"/>
      </sharedItems>
    </cacheField>
    <cacheField name="STRIKE RATE" numFmtId="0">
      <sharedItems containsMixedTypes="1" containsNumber="1" minValue="0" maxValue="366.66"/>
    </cacheField>
    <cacheField name="BATTING ORDER POSITION" numFmtId="0">
      <sharedItems containsMixedTypes="1" containsNumber="1" containsInteger="1" minValue="1" maxValue="7" count="8">
        <n v="6"/>
        <n v="3"/>
        <n v="2"/>
        <n v="1"/>
        <s v="-"/>
        <n v="4"/>
        <n v="5"/>
        <n v="7"/>
      </sharedItems>
    </cacheField>
    <cacheField name="DISSIMAL" numFmtId="0">
      <sharedItems/>
    </cacheField>
    <cacheField name="INNINGS No." numFmtId="0">
      <sharedItems containsMixedTypes="1" containsNumber="1" containsInteger="1" minValue="1" maxValue="4" count="5">
        <n v="2"/>
        <n v="4"/>
        <n v="1"/>
        <n v="3"/>
        <s v="-"/>
      </sharedItems>
    </cacheField>
    <cacheField name="OPPOSITION" numFmtId="0">
      <sharedItems count="34">
        <s v="Test v Australia"/>
        <s v="Test v Sri Lanka"/>
        <s v="ODI v Zimbabwe"/>
        <s v="T20I v Zimbabwe"/>
        <s v="Test v West Indies"/>
        <s v="T20I v West Indies"/>
        <s v="Test v New Zealand"/>
        <s v="Test v England"/>
        <s v="ODI v England"/>
        <s v="T20I v England"/>
        <s v="Test v Bangladesh"/>
        <s v="ODI v Sri Lanka"/>
        <s v="T20I v Sri Lanka"/>
        <s v="Test v South Africa"/>
        <s v="T20I v Bangladesh"/>
        <s v="Test v Afghanistan"/>
        <s v="T20I v Ireland"/>
        <s v="ODI v Afghanistan"/>
        <s v="T20I v Australia"/>
        <s v="ODI v Australia"/>
        <s v="ODI v South Africa"/>
        <s v="ODI v Pakistan"/>
        <s v="ODI v West Indies"/>
        <s v="ODI v Bangladesh"/>
        <s v="ODI v New Zealand"/>
        <s v="T20I v New Zealand"/>
        <s v="T20I v Pakistan"/>
        <s v="T20I v Afghanistan"/>
        <s v="T20I v Scotland"/>
        <s v="T20I v Namibia"/>
        <s v="T20I v Hong Kong"/>
        <s v="T20I v South Africa"/>
        <s v="T20I v Netherlands"/>
        <s v="ODI v Netherlands"/>
      </sharedItems>
    </cacheField>
    <cacheField name="GROUND" numFmtId="0">
      <sharedItems count="63">
        <s v="Melbourne"/>
        <s v="Sydney"/>
        <s v="Galle"/>
        <s v="Colombo (PSS)"/>
        <s v="Colombo (SSC)"/>
        <s v="Harare"/>
        <s v="Kingston"/>
        <s v="Gros Islet"/>
        <s v="Port of Spain"/>
        <s v="Lauderhill"/>
        <s v="Kanpur"/>
        <s v="Visakhapatnam"/>
        <s v="Wankhede"/>
        <s v="Chennai"/>
        <s v="Pune"/>
        <s v="Cuttack"/>
        <s v="Eden Gardens"/>
        <s v="Nagpur"/>
        <s v="Bengaluru"/>
        <s v="Hyderabad"/>
        <s v="Ranchi"/>
        <s v="Dharamsala"/>
        <s v="Pallekele"/>
        <s v="Dambulla"/>
        <s v="Colombo (RPS)"/>
        <s v="Indore"/>
        <s v="Centurion"/>
        <s v="Johannesburg"/>
        <s v="Dublin (Malahide)"/>
        <s v="Manchester"/>
        <s v="Cardiff"/>
        <s v="Bristol"/>
        <s v="Nottingham"/>
        <s v="Lord's"/>
        <s v="Birmingham"/>
        <s v="Southampton"/>
        <s v="The Oval"/>
        <s v="Dubai (DICS)"/>
        <s v="Rajkot"/>
        <s v="Lucknow"/>
        <s v="Brisbane"/>
        <s v="Adelaide"/>
        <s v="Perth"/>
        <s v="Mohali"/>
        <s v="Leeds"/>
        <s v="Providence"/>
        <s v="North Sound"/>
        <s v="Delhi"/>
        <s v="Thiruvananthapuram"/>
        <s v="Guwahati"/>
        <s v="Auckland"/>
        <s v="Hamilton"/>
        <s v="Wellington"/>
        <s v="Mount Maunganui"/>
        <s v="Canberra"/>
        <s v="Ahmedabad"/>
        <s v="Abu Dhabi"/>
        <s v="Jaipur"/>
        <s v="Cape Town"/>
        <s v="Paarl"/>
        <s v="Mirpur"/>
        <s v="Chattogram"/>
        <s v="Gqeberha"/>
      </sharedItems>
    </cacheField>
    <cacheField name="MATCH TYPE" numFmtId="0">
      <sharedItems/>
    </cacheField>
    <cacheField name="START DATE" numFmtId="14">
      <sharedItems containsSemiMixedTypes="0" containsNonDate="0" containsDate="1" containsString="0" minDate="2014-12-26T00:00:00" maxDate="2024-09-20T00:00:00" count="200">
        <d v="2014-12-26T00:00:00"/>
        <d v="2015-01-06T00:00:00"/>
        <d v="2015-08-12T00:00:00"/>
        <d v="2015-08-20T00:00:00"/>
        <d v="2015-08-28T00:00:00"/>
        <d v="2016-06-11T00:00:00"/>
        <d v="2016-06-13T00:00:00"/>
        <d v="2016-06-15T00:00:00"/>
        <d v="2016-06-18T00:00:00"/>
        <d v="2016-06-20T00:00:00"/>
        <d v="2016-06-22T00:00:00"/>
        <d v="2016-07-30T00:00:00"/>
        <d v="2016-08-09T00:00:00"/>
        <d v="2016-08-18T00:00:00"/>
        <d v="2016-08-27T00:00:00"/>
        <d v="2016-08-28T00:00:00"/>
        <d v="2016-09-22T00:00:00"/>
        <d v="2016-11-17T00:00:00"/>
        <d v="2016-12-08T00:00:00"/>
        <d v="2016-12-16T00:00:00"/>
        <d v="2017-01-15T00:00:00"/>
        <d v="2017-01-19T00:00:00"/>
        <d v="2017-01-22T00:00:00"/>
        <d v="2017-01-26T00:00:00"/>
        <d v="2017-01-29T00:00:00"/>
        <d v="2017-02-01T00:00:00"/>
        <d v="2017-02-09T00:00:00"/>
        <d v="2017-02-23T00:00:00"/>
        <d v="2017-03-04T00:00:00"/>
        <d v="2017-03-16T00:00:00"/>
        <d v="2017-03-25T00:00:00"/>
        <d v="2017-08-03T00:00:00"/>
        <d v="2017-08-12T00:00:00"/>
        <d v="2017-08-20T00:00:00"/>
        <d v="2017-08-24T00:00:00"/>
        <d v="2017-08-27T00:00:00"/>
        <d v="2017-08-31T00:00:00"/>
        <d v="2017-09-06T00:00:00"/>
        <d v="2017-11-16T00:00:00"/>
        <d v="2017-11-24T00:00:00"/>
        <d v="2017-12-20T00:00:00"/>
        <d v="2017-12-22T00:00:00"/>
        <d v="2017-12-24T00:00:00"/>
        <d v="2018-01-13T00:00:00"/>
        <d v="2018-01-24T00:00:00"/>
        <d v="2018-03-12T00:00:00"/>
        <d v="2018-03-14T00:00:00"/>
        <d v="2018-03-18T00:00:00"/>
        <d v="2018-06-14T00:00:00"/>
        <d v="2018-06-29T00:00:00"/>
        <d v="2018-07-03T00:00:00"/>
        <d v="2018-07-06T00:00:00"/>
        <d v="2018-07-08T00:00:00"/>
        <d v="2018-07-12T00:00:00"/>
        <d v="2018-07-14T00:00:00"/>
        <d v="2018-08-01T00:00:00"/>
        <d v="2018-08-09T00:00:00"/>
        <d v="2018-08-18T00:00:00"/>
        <d v="2018-08-30T00:00:00"/>
        <d v="2018-09-07T00:00:00"/>
        <d v="2018-09-25T00:00:00"/>
        <d v="2018-10-04T00:00:00"/>
        <d v="2018-10-12T00:00:00"/>
        <d v="2018-11-04T00:00:00"/>
        <d v="2018-11-06T00:00:00"/>
        <d v="2018-11-11T00:00:00"/>
        <d v="2018-11-21T00:00:00"/>
        <d v="2018-11-23T00:00:00"/>
        <d v="2018-11-25T00:00:00"/>
        <d v="2018-12-06T00:00:00"/>
        <d v="2018-12-14T00:00:00"/>
        <d v="2019-01-03T00:00:00"/>
        <d v="2019-02-24T00:00:00"/>
        <d v="2019-02-27T00:00:00"/>
        <d v="2019-03-10T00:00:00"/>
        <d v="2019-06-05T00:00:00"/>
        <d v="2019-06-09T00:00:00"/>
        <d v="2019-06-16T00:00:00"/>
        <d v="2019-06-22T00:00:00"/>
        <d v="2019-06-27T00:00:00"/>
        <d v="2019-06-30T00:00:00"/>
        <d v="2019-07-02T00:00:00"/>
        <d v="2019-07-06T00:00:00"/>
        <d v="2019-07-09T00:00:00"/>
        <d v="2019-08-06T00:00:00"/>
        <d v="2019-08-22T00:00:00"/>
        <d v="2019-08-30T00:00:00"/>
        <d v="2019-11-03T00:00:00"/>
        <d v="2019-11-07T00:00:00"/>
        <d v="2019-11-10T00:00:00"/>
        <d v="2019-12-06T00:00:00"/>
        <d v="2019-12-08T00:00:00"/>
        <d v="2019-12-11T00:00:00"/>
        <d v="2019-12-15T00:00:00"/>
        <d v="2019-12-18T00:00:00"/>
        <d v="2019-12-22T00:00:00"/>
        <d v="2020-01-05T00:00:00"/>
        <d v="2020-01-07T00:00:00"/>
        <d v="2020-01-10T00:00:00"/>
        <d v="2020-01-14T00:00:00"/>
        <d v="2020-01-17T00:00:00"/>
        <d v="2020-01-19T00:00:00"/>
        <d v="2020-01-24T00:00:00"/>
        <d v="2020-01-26T00:00:00"/>
        <d v="2020-01-29T00:00:00"/>
        <d v="2020-01-31T00:00:00"/>
        <d v="2020-02-02T00:00:00"/>
        <d v="2020-02-05T00:00:00"/>
        <d v="2020-02-08T00:00:00"/>
        <d v="2020-02-11T00:00:00"/>
        <d v="2020-11-27T00:00:00"/>
        <d v="2020-11-29T00:00:00"/>
        <d v="2020-12-02T00:00:00"/>
        <d v="2020-12-04T00:00:00"/>
        <d v="2020-12-06T00:00:00"/>
        <d v="2020-12-08T00:00:00"/>
        <d v="2021-03-12T00:00:00"/>
        <d v="2021-03-14T00:00:00"/>
        <d v="2021-03-16T00:00:00"/>
        <d v="2021-03-18T00:00:00"/>
        <d v="2021-03-23T00:00:00"/>
        <d v="2021-03-26T00:00:00"/>
        <d v="2021-03-28T00:00:00"/>
        <d v="2021-08-04T00:00:00"/>
        <d v="2021-08-12T00:00:00"/>
        <d v="2021-08-25T00:00:00"/>
        <d v="2021-09-02T00:00:00"/>
        <d v="2021-10-24T00:00:00"/>
        <d v="2021-10-31T00:00:00"/>
        <d v="2021-11-03T00:00:00"/>
        <d v="2021-11-05T00:00:00"/>
        <d v="2021-11-08T00:00:00"/>
        <d v="2021-11-17T00:00:00"/>
        <d v="2021-11-19T00:00:00"/>
        <d v="2021-12-26T00:00:00"/>
        <d v="2022-01-03T00:00:00"/>
        <d v="2022-01-11T00:00:00"/>
        <d v="2022-01-19T00:00:00"/>
        <d v="2022-01-21T00:00:00"/>
        <d v="2022-01-23T00:00:00"/>
        <d v="2022-02-09T00:00:00"/>
        <d v="2022-08-18T00:00:00"/>
        <d v="2022-08-20T00:00:00"/>
        <d v="2022-08-22T00:00:00"/>
        <d v="2022-08-28T00:00:00"/>
        <d v="2022-08-31T00:00:00"/>
        <d v="2022-09-04T00:00:00"/>
        <d v="2022-09-06T00:00:00"/>
        <d v="2022-09-08T00:00:00"/>
        <d v="2022-09-20T00:00:00"/>
        <d v="2022-09-23T00:00:00"/>
        <d v="2022-09-25T00:00:00"/>
        <d v="2022-09-28T00:00:00"/>
        <d v="2022-10-02T00:00:00"/>
        <d v="2022-10-23T00:00:00"/>
        <d v="2022-10-27T00:00:00"/>
        <d v="2022-10-30T00:00:00"/>
        <d v="2022-11-02T00:00:00"/>
        <d v="2022-11-06T00:00:00"/>
        <d v="2022-11-10T00:00:00"/>
        <d v="2022-12-04T00:00:00"/>
        <d v="2022-12-07T00:00:00"/>
        <d v="2022-12-10T00:00:00"/>
        <d v="2022-12-14T00:00:00"/>
        <d v="2022-12-22T00:00:00"/>
        <d v="2023-01-10T00:00:00"/>
        <d v="2023-01-12T00:00:00"/>
        <d v="2023-01-15T00:00:00"/>
        <d v="2023-02-09T00:00:00"/>
        <d v="2023-02-17T00:00:00"/>
        <d v="2023-03-17T00:00:00"/>
        <d v="2023-03-19T00:00:00"/>
        <d v="2023-03-22T00:00:00"/>
        <d v="2023-09-10T00:00:00"/>
        <d v="2023-09-12T00:00:00"/>
        <d v="2023-09-15T00:00:00"/>
        <d v="2023-09-17T00:00:00"/>
        <d v="2023-09-22T00:00:00"/>
        <d v="2023-09-24T00:00:00"/>
        <d v="2023-09-27T00:00:00"/>
        <d v="2023-10-08T00:00:00"/>
        <d v="2023-10-11T00:00:00"/>
        <d v="2023-10-14T00:00:00"/>
        <d v="2023-10-19T00:00:00"/>
        <d v="2023-10-22T00:00:00"/>
        <d v="2023-10-29T00:00:00"/>
        <d v="2023-11-02T00:00:00"/>
        <d v="2023-11-05T00:00:00"/>
        <d v="2023-11-12T00:00:00"/>
        <d v="2023-11-15T00:00:00"/>
        <d v="2023-11-19T00:00:00"/>
        <d v="2023-12-17T00:00:00"/>
        <d v="2023-12-19T00:00:00"/>
        <d v="2023-12-21T00:00:00"/>
        <d v="2023-12-26T00:00:00"/>
        <d v="2024-01-03T00:00:00"/>
        <d v="2024-01-25T00:00:00"/>
        <d v="2024-08-02T00:00:00"/>
        <d v="2024-08-04T00:00:00"/>
        <d v="2024-09-19T00:00:00"/>
      </sharedItems>
    </cacheField>
    <cacheField name="YEAR" numFmtId="0">
      <sharedItems containsSemiMixedTypes="0" containsString="0" containsNumber="1" containsInteger="1" minValue="2014" maxValue="2024" count="11">
        <n v="2014"/>
        <n v="2015"/>
        <n v="2016"/>
        <n v="2017"/>
        <n v="2018"/>
        <n v="2019"/>
        <n v="2020"/>
        <n v="2021"/>
        <n v="2022"/>
        <n v="2023"/>
        <n v="2024"/>
      </sharedItems>
    </cacheField>
    <cacheField name="Column1" numFmtId="0">
      <sharedItems containsNonDate="0" containsString="0" containsBlank="1" count="1">
        <m/>
      </sharedItems>
    </cacheField>
  </cacheFields>
  <extLst>
    <ext xmlns:x14="http://schemas.microsoft.com/office/spreadsheetml/2009/9/main" uri="{725AE2AE-9491-48be-B2B4-4EB974FC3084}">
      <x14:pivotCacheDefinition pivotCacheId="94134234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IN SHARMA" refreshedDate="45563.985786226855" createdVersion="8" refreshedVersion="8" minRefreshableVersion="3" recordCount="239" xr:uid="{6BDDA1D1-079A-4AF5-A2F2-CA42B20160E2}">
  <cacheSource type="worksheet">
    <worksheetSource ref="A1:M240" sheet="Sheet1"/>
  </cacheSource>
  <cacheFields count="13">
    <cacheField name="Runs" numFmtId="0">
      <sharedItems containsMixedTypes="1" containsNumber="1" containsInteger="1" minValue="0" maxValue="199" count="90">
        <n v="3"/>
        <n v="1"/>
        <n v="110"/>
        <n v="16"/>
        <n v="7"/>
        <n v="5"/>
        <n v="108"/>
        <n v="2"/>
        <n v="100"/>
        <n v="33"/>
        <n v="63"/>
        <n v="0"/>
        <n v="47"/>
        <n v="22"/>
        <n v="158"/>
        <n v="50"/>
        <n v="28"/>
        <s v="TDNB"/>
        <s v="DNB"/>
        <n v="32"/>
        <n v="38"/>
        <n v="10"/>
        <n v="24"/>
        <n v="199"/>
        <n v="8"/>
        <n v="11"/>
        <n v="71"/>
        <n v="64"/>
        <n v="90"/>
        <n v="51"/>
        <n v="67"/>
        <n v="60"/>
        <n v="57"/>
        <n v="85"/>
        <n v="4"/>
        <n v="17"/>
        <n v="79"/>
        <n v="61"/>
        <n v="89"/>
        <n v="18"/>
        <n v="54"/>
        <n v="70"/>
        <n v="101"/>
        <n v="6"/>
        <n v="19"/>
        <n v="9"/>
        <n v="13"/>
        <n v="23"/>
        <n v="36"/>
        <n v="37"/>
        <n v="149"/>
        <n v="26"/>
        <n v="14"/>
        <n v="44"/>
        <n v="30"/>
        <n v="48"/>
        <n v="77"/>
        <n v="111"/>
        <n v="20"/>
        <n v="15"/>
        <n v="52"/>
        <n v="62"/>
        <n v="91"/>
        <n v="102"/>
        <n v="45"/>
        <n v="80"/>
        <n v="56"/>
        <n v="27"/>
        <n v="39"/>
        <n v="88"/>
        <n v="112"/>
        <n v="12"/>
        <n v="76"/>
        <n v="84"/>
        <n v="129"/>
        <n v="46"/>
        <n v="69"/>
        <n v="65"/>
        <n v="123"/>
        <n v="55"/>
        <n v="49"/>
        <n v="73"/>
        <n v="75"/>
        <n v="58"/>
        <n v="97"/>
        <n v="34"/>
        <n v="21"/>
        <n v="66"/>
        <n v="86"/>
        <n v="31"/>
      </sharedItems>
    </cacheField>
    <cacheField name="BALLS FACED" numFmtId="0">
      <sharedItems containsMixedTypes="1" containsNumber="1" containsInteger="1" minValue="1" maxValue="311" count="99">
        <n v="8"/>
        <n v="5"/>
        <n v="262"/>
        <n v="40"/>
        <n v="7"/>
        <n v="14"/>
        <n v="190"/>
        <n v="3"/>
        <n v="2"/>
        <n v="115"/>
        <n v="50"/>
        <n v="70"/>
        <n v="1"/>
        <n v="20"/>
        <n v="303"/>
        <n v="65"/>
        <n v="24"/>
        <s v="-"/>
        <n v="51"/>
        <n v="39"/>
        <n v="31"/>
        <n v="41"/>
        <n v="311"/>
        <n v="18"/>
        <n v="11"/>
        <n v="9"/>
        <n v="47"/>
        <n v="4"/>
        <n v="17"/>
        <n v="97"/>
        <n v="205"/>
        <n v="85"/>
        <n v="102"/>
        <n v="124"/>
        <n v="76"/>
        <n v="82"/>
        <n v="135"/>
        <n v="6"/>
        <n v="125"/>
        <n v="13"/>
        <n v="48"/>
        <n v="49"/>
        <n v="21"/>
        <n v="29"/>
        <n v="44"/>
        <n v="64"/>
        <n v="36"/>
        <n v="54"/>
        <n v="10"/>
        <n v="16"/>
        <n v="53"/>
        <n v="33"/>
        <n v="224"/>
        <n v="66"/>
        <n v="25"/>
        <n v="22"/>
        <n v="12"/>
        <n v="67"/>
        <n v="26"/>
        <n v="42"/>
        <n v="78"/>
        <n v="92"/>
        <n v="118"/>
        <n v="63"/>
        <n v="35"/>
        <n v="56"/>
        <n v="15"/>
        <n v="104"/>
        <n v="89"/>
        <n v="32"/>
        <n v="61"/>
        <n v="52"/>
        <n v="27"/>
        <n v="19"/>
        <n v="113"/>
        <n v="43"/>
        <n v="114"/>
        <n v="214"/>
        <n v="38"/>
        <n v="250"/>
        <n v="30"/>
        <n v="101"/>
        <n v="260"/>
        <n v="74"/>
        <n v="133"/>
        <n v="79"/>
        <n v="46"/>
        <n v="28"/>
        <n v="62"/>
        <n v="45"/>
        <n v="103"/>
        <n v="71"/>
        <n v="91"/>
        <n v="106"/>
        <n v="34"/>
        <n v="58"/>
        <n v="107"/>
        <n v="137"/>
        <n v="123"/>
      </sharedItems>
    </cacheField>
    <cacheField name="FOURS" numFmtId="0">
      <sharedItems containsMixedTypes="1" containsNumber="1" containsInteger="1" minValue="0" maxValue="20" count="20">
        <n v="0"/>
        <n v="13"/>
        <n v="3"/>
        <n v="7"/>
        <n v="4"/>
        <n v="2"/>
        <n v="15"/>
        <n v="6"/>
        <s v="-"/>
        <n v="12"/>
        <n v="8"/>
        <n v="16"/>
        <n v="1"/>
        <n v="10"/>
        <n v="9"/>
        <n v="5"/>
        <n v="20"/>
        <n v="11"/>
        <n v="17"/>
        <n v="14"/>
      </sharedItems>
    </cacheField>
    <cacheField name="SIXES" numFmtId="0">
      <sharedItems containsMixedTypes="1" containsNumber="1" containsInteger="1" minValue="0" maxValue="8" count="9">
        <n v="0"/>
        <n v="1"/>
        <n v="2"/>
        <n v="3"/>
        <s v="-"/>
        <n v="5"/>
        <n v="8"/>
        <n v="6"/>
        <n v="4"/>
      </sharedItems>
    </cacheField>
    <cacheField name="STRIKE RATE" numFmtId="0">
      <sharedItems containsMixedTypes="1" containsNumber="1" minValue="0" maxValue="366.66" count="180">
        <n v="37.5"/>
        <n v="20"/>
        <n v="41.98"/>
        <n v="40"/>
        <n v="100"/>
        <n v="35.71"/>
        <n v="56.84"/>
        <n v="66.66"/>
        <n v="25"/>
        <n v="86.95"/>
        <n v="66"/>
        <n v="90"/>
        <n v="0"/>
        <n v="117.5"/>
        <n v="110"/>
        <n v="52.14"/>
        <n v="76.92"/>
        <n v="116.66"/>
        <s v="-"/>
        <n v="215.68"/>
        <n v="82.05"/>
        <n v="76"/>
        <n v="32.25"/>
        <n v="58.53"/>
        <n v="63.98"/>
        <n v="44.44"/>
        <n v="88.88"/>
        <n v="151.06"/>
        <n v="122.22"/>
        <n v="50"/>
        <n v="58.82"/>
        <n v="65.97"/>
        <n v="111.11"/>
        <n v="43.9"/>
        <n v="60"/>
        <n v="65.680000000000007"/>
        <n v="48.38"/>
        <n v="67.099999999999994"/>
        <n v="69.510000000000005"/>
        <n v="62.96"/>
        <n v="70.83"/>
        <n v="87.5"/>
        <n v="133.33000000000001"/>
        <n v="63.2"/>
        <n v="53.84"/>
        <n v="127.08"/>
        <n v="181.63"/>
        <n v="47.61"/>
        <n v="13.79"/>
        <n v="36.36"/>
        <n v="105.88"/>
        <n v="171.42"/>
        <n v="84.37"/>
        <n v="194.44"/>
        <n v="187.03"/>
        <n v="75"/>
        <n v="190"/>
        <n v="200"/>
        <n v="54.16"/>
        <n v="57.14"/>
        <n v="62.5"/>
        <n v="43.39"/>
        <n v="109.09"/>
        <n v="79.16"/>
        <n v="69.81"/>
        <n v="66.510000000000005"/>
        <n v="90.9"/>
        <n v="16"/>
        <n v="62.26"/>
        <n v="72.72"/>
        <n v="185.71"/>
        <n v="170"/>
        <n v="108.33"/>
        <n v="70"/>
        <n v="65.67"/>
        <n v="11.76"/>
        <n v="150"/>
        <n v="138.88"/>
        <n v="180.76"/>
        <n v="83.87"/>
        <n v="61.9"/>
        <n v="366.66"/>
        <n v="73.069999999999993"/>
        <n v="56.6"/>
        <n v="83.69"/>
        <n v="94.06"/>
        <n v="14.28"/>
        <n v="45.36"/>
        <n v="44.7"/>
        <n v="9.52"/>
        <n v="88.23"/>
        <n v="148.57"/>
        <n v="155"/>
        <n v="162.5"/>
        <n v="98.07"/>
        <n v="86.51"/>
        <n v="140.62"/>
        <n v="77.040000000000006"/>
        <n v="153.84"/>
        <n v="70.37"/>
        <n v="207.4"/>
        <n v="114"/>
        <n v="142.1"/>
        <n v="136.36000000000001"/>
        <n v="137.5"/>
        <n v="99.11"/>
        <n v="80"/>
        <n v="115.15"/>
        <n v="45.45"/>
        <n v="127.5"/>
        <n v="82.35"/>
        <n v="144.18"/>
        <n v="94.73"/>
        <n v="38.880000000000003"/>
        <n v="39.25"/>
        <n v="68.42"/>
        <n v="51.6"/>
        <n v="16.66"/>
        <n v="14.81"/>
        <n v="38.630000000000003"/>
        <n v="45.54"/>
        <n v="112.5"/>
        <n v="143.75"/>
        <n v="263.14999999999998"/>
        <n v="107.14"/>
        <n v="132.65"/>
        <n v="47.3"/>
        <n v="31.08"/>
        <n v="37.590000000000003"/>
        <n v="38.090000000000003"/>
        <n v="34.28"/>
        <n v="70.58"/>
        <n v="69.62"/>
        <n v="102.08"/>
        <n v="65.209999999999994"/>
        <n v="92.3"/>
        <n v="140"/>
        <n v="85.71"/>
        <n v="151.21"/>
        <n v="157.13999999999999"/>
        <n v="166.66"/>
        <n v="91.07"/>
        <n v="203.57"/>
        <n v="64.28"/>
        <n v="156.25"/>
        <n v="145.71"/>
        <n v="104.28"/>
        <n v="40.74"/>
        <n v="37.090000000000003"/>
        <n v="22.22"/>
        <n v="28.57"/>
        <n v="134.47999999999999"/>
        <n v="62.13"/>
        <n v="28.16"/>
        <n v="41.46"/>
        <n v="33.33"/>
        <n v="82.41"/>
        <n v="64"/>
        <n v="104.71"/>
        <n v="88.63"/>
        <n v="48.71"/>
        <n v="92.06"/>
        <n v="136.84"/>
        <n v="86.66"/>
        <n v="84.34"/>
        <n v="65.510000000000005"/>
        <n v="77.14"/>
        <n v="67.239999999999995"/>
        <n v="110.52"/>
        <n v="47.05"/>
        <n v="159.37"/>
        <n v="195"/>
        <n v="61.68"/>
        <n v="73.72"/>
        <n v="24.24"/>
        <n v="69.91"/>
        <n v="45.83"/>
        <n v="72.09"/>
        <n v="30.76"/>
        <n v="115.78"/>
      </sharedItems>
    </cacheField>
    <cacheField name="BATTING ORDER POSITION" numFmtId="0">
      <sharedItems containsMixedTypes="1" containsNumber="1" containsInteger="1" minValue="1" maxValue="7" count="8">
        <n v="6"/>
        <n v="3"/>
        <n v="2"/>
        <n v="1"/>
        <s v="-"/>
        <n v="4"/>
        <n v="5"/>
        <n v="7"/>
      </sharedItems>
    </cacheField>
    <cacheField name="DISSIMAL" numFmtId="0">
      <sharedItems count="8">
        <s v="caught"/>
        <s v="lbw"/>
        <s v="bowled"/>
        <s v="not out"/>
        <s v="-"/>
        <s v="run out"/>
        <s v="hit wicket"/>
        <s v="stumped"/>
      </sharedItems>
    </cacheField>
    <cacheField name="INNINGS No." numFmtId="0">
      <sharedItems containsMixedTypes="1" containsNumber="1" containsInteger="1" minValue="1" maxValue="4" count="5">
        <n v="2"/>
        <n v="4"/>
        <n v="1"/>
        <n v="3"/>
        <s v="-"/>
      </sharedItems>
    </cacheField>
    <cacheField name="OPPOSITION" numFmtId="0">
      <sharedItems/>
    </cacheField>
    <cacheField name="GROUND" numFmtId="0">
      <sharedItems/>
    </cacheField>
    <cacheField name="MATCH TYPE" numFmtId="0">
      <sharedItems count="3">
        <s v="Test"/>
        <s v="ODI"/>
        <s v="T20"/>
      </sharedItems>
    </cacheField>
    <cacheField name="START DATE" numFmtId="14">
      <sharedItems containsSemiMixedTypes="0" containsNonDate="0" containsDate="1" containsString="0" minDate="2014-12-26T00:00:00" maxDate="2024-09-20T00:00:00" count="200">
        <d v="2014-12-26T00:00:00"/>
        <d v="2015-01-06T00:00:00"/>
        <d v="2015-08-12T00:00:00"/>
        <d v="2015-08-20T00:00:00"/>
        <d v="2015-08-28T00:00:00"/>
        <d v="2016-06-11T00:00:00"/>
        <d v="2016-06-13T00:00:00"/>
        <d v="2016-06-15T00:00:00"/>
        <d v="2016-06-18T00:00:00"/>
        <d v="2016-06-20T00:00:00"/>
        <d v="2016-06-22T00:00:00"/>
        <d v="2016-07-30T00:00:00"/>
        <d v="2016-08-09T00:00:00"/>
        <d v="2016-08-18T00:00:00"/>
        <d v="2016-08-27T00:00:00"/>
        <d v="2016-08-28T00:00:00"/>
        <d v="2016-09-22T00:00:00"/>
        <d v="2016-11-17T00:00:00"/>
        <d v="2016-12-08T00:00:00"/>
        <d v="2016-12-16T00:00:00"/>
        <d v="2017-01-15T00:00:00"/>
        <d v="2017-01-19T00:00:00"/>
        <d v="2017-01-22T00:00:00"/>
        <d v="2017-01-26T00:00:00"/>
        <d v="2017-01-29T00:00:00"/>
        <d v="2017-02-01T00:00:00"/>
        <d v="2017-02-09T00:00:00"/>
        <d v="2017-02-23T00:00:00"/>
        <d v="2017-03-04T00:00:00"/>
        <d v="2017-03-16T00:00:00"/>
        <d v="2017-03-25T00:00:00"/>
        <d v="2017-08-03T00:00:00"/>
        <d v="2017-08-12T00:00:00"/>
        <d v="2017-08-20T00:00:00"/>
        <d v="2017-08-24T00:00:00"/>
        <d v="2017-08-27T00:00:00"/>
        <d v="2017-08-31T00:00:00"/>
        <d v="2017-09-06T00:00:00"/>
        <d v="2017-11-16T00:00:00"/>
        <d v="2017-11-24T00:00:00"/>
        <d v="2017-12-20T00:00:00"/>
        <d v="2017-12-22T00:00:00"/>
        <d v="2017-12-24T00:00:00"/>
        <d v="2018-01-13T00:00:00"/>
        <d v="2018-01-24T00:00:00"/>
        <d v="2018-03-12T00:00:00"/>
        <d v="2018-03-14T00:00:00"/>
        <d v="2018-03-18T00:00:00"/>
        <d v="2018-06-14T00:00:00"/>
        <d v="2018-06-29T00:00:00"/>
        <d v="2018-07-03T00:00:00"/>
        <d v="2018-07-06T00:00:00"/>
        <d v="2018-07-08T00:00:00"/>
        <d v="2018-07-12T00:00:00"/>
        <d v="2018-07-14T00:00:00"/>
        <d v="2018-08-01T00:00:00"/>
        <d v="2018-08-09T00:00:00"/>
        <d v="2018-08-18T00:00:00"/>
        <d v="2018-08-30T00:00:00"/>
        <d v="2018-09-07T00:00:00"/>
        <d v="2018-09-25T00:00:00"/>
        <d v="2018-10-04T00:00:00"/>
        <d v="2018-10-12T00:00:00"/>
        <d v="2018-11-04T00:00:00"/>
        <d v="2018-11-06T00:00:00"/>
        <d v="2018-11-11T00:00:00"/>
        <d v="2018-11-21T00:00:00"/>
        <d v="2018-11-23T00:00:00"/>
        <d v="2018-11-25T00:00:00"/>
        <d v="2018-12-06T00:00:00"/>
        <d v="2018-12-14T00:00:00"/>
        <d v="2019-01-03T00:00:00"/>
        <d v="2019-02-24T00:00:00"/>
        <d v="2019-02-27T00:00:00"/>
        <d v="2019-03-10T00:00:00"/>
        <d v="2019-06-05T00:00:00"/>
        <d v="2019-06-09T00:00:00"/>
        <d v="2019-06-16T00:00:00"/>
        <d v="2019-06-22T00:00:00"/>
        <d v="2019-06-27T00:00:00"/>
        <d v="2019-06-30T00:00:00"/>
        <d v="2019-07-02T00:00:00"/>
        <d v="2019-07-06T00:00:00"/>
        <d v="2019-07-09T00:00:00"/>
        <d v="2019-08-06T00:00:00"/>
        <d v="2019-08-22T00:00:00"/>
        <d v="2019-08-30T00:00:00"/>
        <d v="2019-11-03T00:00:00"/>
        <d v="2019-11-07T00:00:00"/>
        <d v="2019-11-10T00:00:00"/>
        <d v="2019-12-06T00:00:00"/>
        <d v="2019-12-08T00:00:00"/>
        <d v="2019-12-11T00:00:00"/>
        <d v="2019-12-15T00:00:00"/>
        <d v="2019-12-18T00:00:00"/>
        <d v="2019-12-22T00:00:00"/>
        <d v="2020-01-05T00:00:00"/>
        <d v="2020-01-07T00:00:00"/>
        <d v="2020-01-10T00:00:00"/>
        <d v="2020-01-14T00:00:00"/>
        <d v="2020-01-17T00:00:00"/>
        <d v="2020-01-19T00:00:00"/>
        <d v="2020-01-24T00:00:00"/>
        <d v="2020-01-26T00:00:00"/>
        <d v="2020-01-29T00:00:00"/>
        <d v="2020-01-31T00:00:00"/>
        <d v="2020-02-02T00:00:00"/>
        <d v="2020-02-05T00:00:00"/>
        <d v="2020-02-08T00:00:00"/>
        <d v="2020-02-11T00:00:00"/>
        <d v="2020-11-27T00:00:00"/>
        <d v="2020-11-29T00:00:00"/>
        <d v="2020-12-02T00:00:00"/>
        <d v="2020-12-04T00:00:00"/>
        <d v="2020-12-06T00:00:00"/>
        <d v="2020-12-08T00:00:00"/>
        <d v="2021-03-12T00:00:00"/>
        <d v="2021-03-14T00:00:00"/>
        <d v="2021-03-16T00:00:00"/>
        <d v="2021-03-18T00:00:00"/>
        <d v="2021-03-23T00:00:00"/>
        <d v="2021-03-26T00:00:00"/>
        <d v="2021-03-28T00:00:00"/>
        <d v="2021-08-04T00:00:00"/>
        <d v="2021-08-12T00:00:00"/>
        <d v="2021-08-25T00:00:00"/>
        <d v="2021-09-02T00:00:00"/>
        <d v="2021-10-24T00:00:00"/>
        <d v="2021-10-31T00:00:00"/>
        <d v="2021-11-03T00:00:00"/>
        <d v="2021-11-05T00:00:00"/>
        <d v="2021-11-08T00:00:00"/>
        <d v="2021-11-17T00:00:00"/>
        <d v="2021-11-19T00:00:00"/>
        <d v="2021-12-26T00:00:00"/>
        <d v="2022-01-03T00:00:00"/>
        <d v="2022-01-11T00:00:00"/>
        <d v="2022-01-19T00:00:00"/>
        <d v="2022-01-21T00:00:00"/>
        <d v="2022-01-23T00:00:00"/>
        <d v="2022-02-09T00:00:00"/>
        <d v="2022-08-18T00:00:00"/>
        <d v="2022-08-20T00:00:00"/>
        <d v="2022-08-22T00:00:00"/>
        <d v="2022-08-28T00:00:00"/>
        <d v="2022-08-31T00:00:00"/>
        <d v="2022-09-04T00:00:00"/>
        <d v="2022-09-06T00:00:00"/>
        <d v="2022-09-08T00:00:00"/>
        <d v="2022-09-20T00:00:00"/>
        <d v="2022-09-23T00:00:00"/>
        <d v="2022-09-25T00:00:00"/>
        <d v="2022-09-28T00:00:00"/>
        <d v="2022-10-02T00:00:00"/>
        <d v="2022-10-23T00:00:00"/>
        <d v="2022-10-27T00:00:00"/>
        <d v="2022-10-30T00:00:00"/>
        <d v="2022-11-02T00:00:00"/>
        <d v="2022-11-06T00:00:00"/>
        <d v="2022-11-10T00:00:00"/>
        <d v="2022-12-04T00:00:00"/>
        <d v="2022-12-07T00:00:00"/>
        <d v="2022-12-10T00:00:00"/>
        <d v="2022-12-14T00:00:00"/>
        <d v="2022-12-22T00:00:00"/>
        <d v="2023-01-10T00:00:00"/>
        <d v="2023-01-12T00:00:00"/>
        <d v="2023-01-15T00:00:00"/>
        <d v="2023-02-09T00:00:00"/>
        <d v="2023-02-17T00:00:00"/>
        <d v="2023-03-17T00:00:00"/>
        <d v="2023-03-19T00:00:00"/>
        <d v="2023-03-22T00:00:00"/>
        <d v="2023-09-10T00:00:00"/>
        <d v="2023-09-12T00:00:00"/>
        <d v="2023-09-15T00:00:00"/>
        <d v="2023-09-17T00:00:00"/>
        <d v="2023-09-22T00:00:00"/>
        <d v="2023-09-24T00:00:00"/>
        <d v="2023-09-27T00:00:00"/>
        <d v="2023-10-08T00:00:00"/>
        <d v="2023-10-11T00:00:00"/>
        <d v="2023-10-14T00:00:00"/>
        <d v="2023-10-19T00:00:00"/>
        <d v="2023-10-22T00:00:00"/>
        <d v="2023-10-29T00:00:00"/>
        <d v="2023-11-02T00:00:00"/>
        <d v="2023-11-05T00:00:00"/>
        <d v="2023-11-12T00:00:00"/>
        <d v="2023-11-15T00:00:00"/>
        <d v="2023-11-19T00:00:00"/>
        <d v="2023-12-17T00:00:00"/>
        <d v="2023-12-19T00:00:00"/>
        <d v="2023-12-21T00:00:00"/>
        <d v="2023-12-26T00:00:00"/>
        <d v="2024-01-03T00:00:00"/>
        <d v="2024-01-25T00:00:00"/>
        <d v="2024-08-02T00:00:00"/>
        <d v="2024-08-04T00:00:00"/>
        <d v="2024-09-19T00:00:00"/>
      </sharedItems>
    </cacheField>
    <cacheField name="YEAR" numFmtId="0">
      <sharedItems containsSemiMixedTypes="0" containsString="0" containsNumber="1" containsInteger="1" minValue="2014" maxValue="2024" count="11">
        <n v="2014"/>
        <n v="2015"/>
        <n v="2016"/>
        <n v="2017"/>
        <n v="2018"/>
        <n v="2019"/>
        <n v="2020"/>
        <n v="2021"/>
        <n v="2022"/>
        <n v="2023"/>
        <n v="2024"/>
      </sharedItems>
    </cacheField>
  </cacheFields>
  <extLst>
    <ext xmlns:x14="http://schemas.microsoft.com/office/spreadsheetml/2009/9/main" uri="{725AE2AE-9491-48be-B2B4-4EB974FC3084}">
      <x14:pivotCacheDefinition pivotCacheId="169599520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IN SHARMA" refreshedDate="45564.072252430553" createdVersion="8" refreshedVersion="8" minRefreshableVersion="3" recordCount="15" xr:uid="{D0B795DB-7C5D-4749-AF3B-DED8B69BE69D}">
  <cacheSource type="worksheet">
    <worksheetSource ref="A3:B18" sheet="Sheet5"/>
  </cacheSource>
  <cacheFields count="2">
    <cacheField name="TEAM" numFmtId="0">
      <sharedItems count="15">
        <s v="ENGLAND"/>
        <s v="AUSTRALIA"/>
        <s v="WEST INDIES"/>
        <s v="SOUTH AFRICA"/>
        <s v="SRI LANKA"/>
        <s v="NEW ZEALAND"/>
        <s v="ZIMBABWE"/>
        <s v="BANGLADESH"/>
        <s v="PAKISTAN"/>
        <s v="AFGHANISTAN"/>
        <s v="NETHERLAND"/>
        <s v="IRELAND"/>
        <s v="NAMIBIA"/>
        <s v="SCOTLAND"/>
        <s v="HONG KONG"/>
      </sharedItems>
    </cacheField>
    <cacheField name="TOTAL RUNS" numFmtId="0">
      <sharedItems containsSemiMixedTypes="0" containsString="0" containsNumber="1" containsInteger="1" minValue="36" maxValue="158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IN SHARMA" refreshedDate="45564.354747569443" createdVersion="8" refreshedVersion="8" minRefreshableVersion="3" recordCount="239" xr:uid="{22615B16-FAA6-4D7E-9EBD-CB943D9E9503}">
  <cacheSource type="worksheet">
    <worksheetSource ref="A1:N240" sheet="Sheet1"/>
  </cacheSource>
  <cacheFields count="14">
    <cacheField name="Runs" numFmtId="0">
      <sharedItems containsMixedTypes="1" containsNumber="1" containsInteger="1" minValue="0" maxValue="199"/>
    </cacheField>
    <cacheField name="BALLS FACED" numFmtId="0">
      <sharedItems containsMixedTypes="1" containsNumber="1" containsInteger="1" minValue="1" maxValue="311"/>
    </cacheField>
    <cacheField name="FOURS" numFmtId="0">
      <sharedItems containsMixedTypes="1" containsNumber="1" containsInteger="1" minValue="0" maxValue="20"/>
    </cacheField>
    <cacheField name="SIXES" numFmtId="0">
      <sharedItems containsMixedTypes="1" containsNumber="1" containsInteger="1" minValue="0" maxValue="8"/>
    </cacheField>
    <cacheField name="STRIKE RATE" numFmtId="0">
      <sharedItems containsMixedTypes="1" containsNumber="1" minValue="0" maxValue="366.66"/>
    </cacheField>
    <cacheField name="BATTING ORDER POSITION" numFmtId="0">
      <sharedItems containsMixedTypes="1" containsNumber="1" containsInteger="1" minValue="1" maxValue="7"/>
    </cacheField>
    <cacheField name="DISSIMAL" numFmtId="0">
      <sharedItems/>
    </cacheField>
    <cacheField name="INNINGS No." numFmtId="0">
      <sharedItems containsMixedTypes="1" containsNumber="1" containsInteger="1" minValue="1" maxValue="4"/>
    </cacheField>
    <cacheField name="OPPOSITION" numFmtId="0">
      <sharedItems/>
    </cacheField>
    <cacheField name="GROUND" numFmtId="0">
      <sharedItems count="63">
        <s v="Melbourne"/>
        <s v="Sydney"/>
        <s v="Galle"/>
        <s v="Colombo (PSS)"/>
        <s v="Colombo (SSC)"/>
        <s v="Harare"/>
        <s v="Kingston"/>
        <s v="Gros Islet"/>
        <s v="Port of Spain"/>
        <s v="Lauderhill"/>
        <s v="Kanpur"/>
        <s v="Visakhapatnam"/>
        <s v="Wankhede"/>
        <s v="Chennai"/>
        <s v="Pune"/>
        <s v="Cuttack"/>
        <s v="Eden Gardens"/>
        <s v="Nagpur"/>
        <s v="Bengaluru"/>
        <s v="Hyderabad"/>
        <s v="Ranchi"/>
        <s v="Dharamsala"/>
        <s v="Pallekele"/>
        <s v="Dambulla"/>
        <s v="Colombo (RPS)"/>
        <s v="Indore"/>
        <s v="Centurion"/>
        <s v="Johannesburg"/>
        <s v="Dublin (Malahide)"/>
        <s v="Manchester"/>
        <s v="Cardiff"/>
        <s v="Bristol"/>
        <s v="Nottingham"/>
        <s v="Lord's"/>
        <s v="Birmingham"/>
        <s v="Southampton"/>
        <s v="The Oval"/>
        <s v="Dubai (DICS)"/>
        <s v="Rajkot"/>
        <s v="Lucknow"/>
        <s v="Brisbane"/>
        <s v="Adelaide"/>
        <s v="Perth"/>
        <s v="Mohali"/>
        <s v="Leeds"/>
        <s v="Providence"/>
        <s v="North Sound"/>
        <s v="Delhi"/>
        <s v="Thiruvananthapuram"/>
        <s v="Guwahati"/>
        <s v="Auckland"/>
        <s v="Hamilton"/>
        <s v="Wellington"/>
        <s v="Mount Maunganui"/>
        <s v="Canberra"/>
        <s v="Ahmedabad"/>
        <s v="Abu Dhabi"/>
        <s v="Jaipur"/>
        <s v="Cape Town"/>
        <s v="Paarl"/>
        <s v="Mirpur"/>
        <s v="Chattogram"/>
        <s v="Gqeberha"/>
      </sharedItems>
    </cacheField>
    <cacheField name="MATCH TYPE" numFmtId="0">
      <sharedItems/>
    </cacheField>
    <cacheField name="START DATE" numFmtId="14">
      <sharedItems containsSemiMixedTypes="0" containsNonDate="0" containsDate="1" containsString="0" minDate="2014-12-26T00:00:00" maxDate="2024-09-20T00:00:00"/>
    </cacheField>
    <cacheField name="YEAR" numFmtId="0">
      <sharedItems containsSemiMixedTypes="0" containsString="0" containsNumber="1" containsInteger="1" minValue="2014" maxValue="2024" count="11">
        <n v="2014"/>
        <n v="2015"/>
        <n v="2016"/>
        <n v="2017"/>
        <n v="2018"/>
        <n v="2019"/>
        <n v="2020"/>
        <n v="2021"/>
        <n v="2022"/>
        <n v="2023"/>
        <n v="2024"/>
      </sharedItems>
    </cacheField>
    <cacheField name="BOTH 4 AND 6" numFmtId="0">
      <sharedItems containsSemiMixedTypes="0" containsString="0" containsNumber="1" containsInteger="1" minValue="0" maxValue="2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9">
  <r>
    <x v="0"/>
    <n v="8"/>
    <x v="0"/>
    <x v="0"/>
    <n v="37.5"/>
    <x v="0"/>
    <s v="caught"/>
    <x v="0"/>
    <x v="0"/>
    <x v="0"/>
    <s v="Test"/>
    <x v="0"/>
    <x v="0"/>
    <x v="0"/>
  </r>
  <r>
    <x v="1"/>
    <n v="5"/>
    <x v="0"/>
    <x v="0"/>
    <n v="20"/>
    <x v="1"/>
    <s v="caught"/>
    <x v="1"/>
    <x v="0"/>
    <x v="0"/>
    <s v="Test"/>
    <x v="0"/>
    <x v="0"/>
    <x v="0"/>
  </r>
  <r>
    <x v="2"/>
    <n v="262"/>
    <x v="1"/>
    <x v="1"/>
    <n v="41.98"/>
    <x v="2"/>
    <s v="caught"/>
    <x v="0"/>
    <x v="0"/>
    <x v="1"/>
    <s v="Test"/>
    <x v="1"/>
    <x v="1"/>
    <x v="0"/>
  </r>
  <r>
    <x v="3"/>
    <n v="40"/>
    <x v="2"/>
    <x v="0"/>
    <n v="40"/>
    <x v="2"/>
    <s v="caught"/>
    <x v="1"/>
    <x v="0"/>
    <x v="1"/>
    <s v="Test"/>
    <x v="1"/>
    <x v="1"/>
    <x v="0"/>
  </r>
  <r>
    <x v="4"/>
    <n v="7"/>
    <x v="0"/>
    <x v="0"/>
    <n v="100"/>
    <x v="3"/>
    <s v="lbw"/>
    <x v="0"/>
    <x v="1"/>
    <x v="2"/>
    <s v="Test"/>
    <x v="2"/>
    <x v="1"/>
    <x v="0"/>
  </r>
  <r>
    <x v="5"/>
    <n v="14"/>
    <x v="0"/>
    <x v="0"/>
    <n v="35.71"/>
    <x v="3"/>
    <s v="lbw"/>
    <x v="1"/>
    <x v="1"/>
    <x v="2"/>
    <s v="Test"/>
    <x v="2"/>
    <x v="1"/>
    <x v="0"/>
  </r>
  <r>
    <x v="6"/>
    <n v="190"/>
    <x v="1"/>
    <x v="1"/>
    <n v="56.84"/>
    <x v="2"/>
    <s v="caught"/>
    <x v="2"/>
    <x v="1"/>
    <x v="3"/>
    <s v="Test"/>
    <x v="3"/>
    <x v="1"/>
    <x v="0"/>
  </r>
  <r>
    <x v="7"/>
    <n v="3"/>
    <x v="0"/>
    <x v="0"/>
    <n v="66.66"/>
    <x v="2"/>
    <s v="bowled"/>
    <x v="3"/>
    <x v="1"/>
    <x v="3"/>
    <s v="Test"/>
    <x v="3"/>
    <x v="1"/>
    <x v="0"/>
  </r>
  <r>
    <x v="7"/>
    <n v="2"/>
    <x v="0"/>
    <x v="0"/>
    <n v="100"/>
    <x v="3"/>
    <s v="bowled"/>
    <x v="2"/>
    <x v="1"/>
    <x v="4"/>
    <s v="Test"/>
    <x v="4"/>
    <x v="1"/>
    <x v="0"/>
  </r>
  <r>
    <x v="7"/>
    <n v="8"/>
    <x v="0"/>
    <x v="0"/>
    <n v="25"/>
    <x v="2"/>
    <s v="bowled"/>
    <x v="3"/>
    <x v="1"/>
    <x v="4"/>
    <s v="Test"/>
    <x v="4"/>
    <x v="1"/>
    <x v="0"/>
  </r>
  <r>
    <x v="8"/>
    <n v="115"/>
    <x v="3"/>
    <x v="1"/>
    <n v="86.95"/>
    <x v="3"/>
    <s v="not out"/>
    <x v="0"/>
    <x v="2"/>
    <x v="5"/>
    <s v="ODI"/>
    <x v="5"/>
    <x v="2"/>
    <x v="0"/>
  </r>
  <r>
    <x v="9"/>
    <n v="50"/>
    <x v="4"/>
    <x v="0"/>
    <n v="66"/>
    <x v="3"/>
    <s v="bowled"/>
    <x v="0"/>
    <x v="2"/>
    <x v="5"/>
    <s v="ODI"/>
    <x v="6"/>
    <x v="2"/>
    <x v="0"/>
  </r>
  <r>
    <x v="10"/>
    <n v="70"/>
    <x v="4"/>
    <x v="2"/>
    <n v="90"/>
    <x v="3"/>
    <s v="not out"/>
    <x v="0"/>
    <x v="2"/>
    <x v="5"/>
    <s v="ODI"/>
    <x v="7"/>
    <x v="2"/>
    <x v="0"/>
  </r>
  <r>
    <x v="11"/>
    <n v="1"/>
    <x v="0"/>
    <x v="0"/>
    <n v="0"/>
    <x v="3"/>
    <s v="bowled"/>
    <x v="0"/>
    <x v="3"/>
    <x v="5"/>
    <s v="T20"/>
    <x v="8"/>
    <x v="2"/>
    <x v="0"/>
  </r>
  <r>
    <x v="12"/>
    <n v="40"/>
    <x v="5"/>
    <x v="2"/>
    <n v="117.5"/>
    <x v="3"/>
    <s v="not out"/>
    <x v="0"/>
    <x v="3"/>
    <x v="5"/>
    <s v="T20"/>
    <x v="9"/>
    <x v="2"/>
    <x v="0"/>
  </r>
  <r>
    <x v="13"/>
    <n v="20"/>
    <x v="2"/>
    <x v="1"/>
    <n v="110"/>
    <x v="3"/>
    <s v="bowled"/>
    <x v="2"/>
    <x v="3"/>
    <x v="5"/>
    <s v="T20"/>
    <x v="10"/>
    <x v="2"/>
    <x v="0"/>
  </r>
  <r>
    <x v="14"/>
    <n v="303"/>
    <x v="6"/>
    <x v="3"/>
    <n v="52.14"/>
    <x v="3"/>
    <s v="caught"/>
    <x v="0"/>
    <x v="4"/>
    <x v="6"/>
    <s v="Test"/>
    <x v="11"/>
    <x v="2"/>
    <x v="0"/>
  </r>
  <r>
    <x v="15"/>
    <n v="65"/>
    <x v="7"/>
    <x v="0"/>
    <n v="76.92"/>
    <x v="3"/>
    <s v="caught"/>
    <x v="2"/>
    <x v="4"/>
    <x v="7"/>
    <s v="Test"/>
    <x v="12"/>
    <x v="2"/>
    <x v="0"/>
  </r>
  <r>
    <x v="16"/>
    <n v="24"/>
    <x v="2"/>
    <x v="0"/>
    <n v="116.66"/>
    <x v="3"/>
    <s v="caught"/>
    <x v="3"/>
    <x v="4"/>
    <x v="7"/>
    <s v="Test"/>
    <x v="12"/>
    <x v="2"/>
    <x v="0"/>
  </r>
  <r>
    <x v="17"/>
    <s v="-"/>
    <x v="8"/>
    <x v="4"/>
    <s v="-"/>
    <x v="4"/>
    <s v="-"/>
    <x v="4"/>
    <x v="4"/>
    <x v="8"/>
    <s v="Test"/>
    <x v="13"/>
    <x v="2"/>
    <x v="0"/>
  </r>
  <r>
    <x v="2"/>
    <n v="51"/>
    <x v="9"/>
    <x v="5"/>
    <n v="215.68"/>
    <x v="5"/>
    <s v="not out"/>
    <x v="0"/>
    <x v="5"/>
    <x v="9"/>
    <s v="T20"/>
    <x v="14"/>
    <x v="2"/>
    <x v="0"/>
  </r>
  <r>
    <x v="18"/>
    <s v="-"/>
    <x v="8"/>
    <x v="4"/>
    <s v="-"/>
    <x v="4"/>
    <s v="-"/>
    <x v="0"/>
    <x v="5"/>
    <x v="9"/>
    <s v="T20"/>
    <x v="15"/>
    <x v="2"/>
    <x v="0"/>
  </r>
  <r>
    <x v="19"/>
    <n v="39"/>
    <x v="4"/>
    <x v="1"/>
    <n v="82.05"/>
    <x v="3"/>
    <s v="caught"/>
    <x v="2"/>
    <x v="6"/>
    <x v="10"/>
    <s v="Test"/>
    <x v="16"/>
    <x v="2"/>
    <x v="0"/>
  </r>
  <r>
    <x v="20"/>
    <n v="50"/>
    <x v="10"/>
    <x v="0"/>
    <n v="76"/>
    <x v="3"/>
    <s v="caught"/>
    <x v="3"/>
    <x v="6"/>
    <x v="10"/>
    <s v="Test"/>
    <x v="16"/>
    <x v="2"/>
    <x v="0"/>
  </r>
  <r>
    <x v="11"/>
    <n v="5"/>
    <x v="0"/>
    <x v="0"/>
    <n v="0"/>
    <x v="2"/>
    <s v="caught"/>
    <x v="2"/>
    <x v="7"/>
    <x v="11"/>
    <s v="Test"/>
    <x v="17"/>
    <x v="2"/>
    <x v="0"/>
  </r>
  <r>
    <x v="21"/>
    <n v="31"/>
    <x v="5"/>
    <x v="0"/>
    <n v="32.25"/>
    <x v="2"/>
    <s v="caught"/>
    <x v="3"/>
    <x v="7"/>
    <x v="11"/>
    <s v="Test"/>
    <x v="17"/>
    <x v="2"/>
    <x v="0"/>
  </r>
  <r>
    <x v="22"/>
    <n v="41"/>
    <x v="4"/>
    <x v="0"/>
    <n v="58.53"/>
    <x v="3"/>
    <s v="bowled"/>
    <x v="0"/>
    <x v="7"/>
    <x v="12"/>
    <s v="Test"/>
    <x v="18"/>
    <x v="2"/>
    <x v="0"/>
  </r>
  <r>
    <x v="23"/>
    <n v="311"/>
    <x v="11"/>
    <x v="3"/>
    <n v="63.98"/>
    <x v="3"/>
    <s v="caught"/>
    <x v="0"/>
    <x v="7"/>
    <x v="13"/>
    <s v="Test"/>
    <x v="19"/>
    <x v="2"/>
    <x v="0"/>
  </r>
  <r>
    <x v="24"/>
    <n v="18"/>
    <x v="12"/>
    <x v="0"/>
    <n v="44.44"/>
    <x v="3"/>
    <s v="bowled"/>
    <x v="0"/>
    <x v="8"/>
    <x v="14"/>
    <s v="ODI"/>
    <x v="20"/>
    <x v="3"/>
    <x v="0"/>
  </r>
  <r>
    <x v="5"/>
    <n v="5"/>
    <x v="12"/>
    <x v="0"/>
    <n v="100"/>
    <x v="3"/>
    <s v="caught"/>
    <x v="2"/>
    <x v="8"/>
    <x v="15"/>
    <s v="ODI"/>
    <x v="21"/>
    <x v="3"/>
    <x v="0"/>
  </r>
  <r>
    <x v="25"/>
    <n v="11"/>
    <x v="12"/>
    <x v="1"/>
    <n v="100"/>
    <x v="2"/>
    <s v="caught"/>
    <x v="0"/>
    <x v="8"/>
    <x v="16"/>
    <s v="ODI"/>
    <x v="22"/>
    <x v="3"/>
    <x v="0"/>
  </r>
  <r>
    <x v="24"/>
    <n v="9"/>
    <x v="12"/>
    <x v="0"/>
    <n v="88.88"/>
    <x v="2"/>
    <s v="caught"/>
    <x v="2"/>
    <x v="9"/>
    <x v="10"/>
    <s v="T20"/>
    <x v="23"/>
    <x v="3"/>
    <x v="0"/>
  </r>
  <r>
    <x v="26"/>
    <n v="47"/>
    <x v="7"/>
    <x v="2"/>
    <n v="151.06"/>
    <x v="2"/>
    <s v="caught"/>
    <x v="2"/>
    <x v="9"/>
    <x v="17"/>
    <s v="T20"/>
    <x v="24"/>
    <x v="3"/>
    <x v="0"/>
  </r>
  <r>
    <x v="13"/>
    <n v="18"/>
    <x v="5"/>
    <x v="1"/>
    <n v="122.22"/>
    <x v="2"/>
    <s v="bowled"/>
    <x v="2"/>
    <x v="9"/>
    <x v="18"/>
    <s v="T20"/>
    <x v="25"/>
    <x v="3"/>
    <x v="0"/>
  </r>
  <r>
    <x v="7"/>
    <n v="4"/>
    <x v="0"/>
    <x v="0"/>
    <n v="50"/>
    <x v="3"/>
    <s v="bowled"/>
    <x v="2"/>
    <x v="10"/>
    <x v="19"/>
    <s v="Test"/>
    <x v="26"/>
    <x v="3"/>
    <x v="0"/>
  </r>
  <r>
    <x v="21"/>
    <n v="17"/>
    <x v="12"/>
    <x v="0"/>
    <n v="58.82"/>
    <x v="2"/>
    <s v="caught"/>
    <x v="3"/>
    <x v="10"/>
    <x v="19"/>
    <s v="Test"/>
    <x v="26"/>
    <x v="3"/>
    <x v="0"/>
  </r>
  <r>
    <x v="27"/>
    <n v="97"/>
    <x v="13"/>
    <x v="1"/>
    <n v="65.97"/>
    <x v="2"/>
    <s v="caught"/>
    <x v="0"/>
    <x v="0"/>
    <x v="14"/>
    <s v="Test"/>
    <x v="27"/>
    <x v="3"/>
    <x v="0"/>
  </r>
  <r>
    <x v="21"/>
    <n v="9"/>
    <x v="12"/>
    <x v="0"/>
    <n v="111.11"/>
    <x v="2"/>
    <s v="lbw"/>
    <x v="1"/>
    <x v="0"/>
    <x v="14"/>
    <s v="Test"/>
    <x v="27"/>
    <x v="3"/>
    <x v="0"/>
  </r>
  <r>
    <x v="28"/>
    <n v="205"/>
    <x v="14"/>
    <x v="0"/>
    <n v="43.9"/>
    <x v="3"/>
    <s v="caught"/>
    <x v="2"/>
    <x v="0"/>
    <x v="18"/>
    <s v="Test"/>
    <x v="28"/>
    <x v="3"/>
    <x v="0"/>
  </r>
  <r>
    <x v="29"/>
    <n v="85"/>
    <x v="4"/>
    <x v="0"/>
    <n v="60"/>
    <x v="3"/>
    <s v="caught"/>
    <x v="3"/>
    <x v="0"/>
    <x v="18"/>
    <s v="Test"/>
    <x v="28"/>
    <x v="3"/>
    <x v="0"/>
  </r>
  <r>
    <x v="30"/>
    <n v="102"/>
    <x v="14"/>
    <x v="0"/>
    <n v="65.680000000000007"/>
    <x v="3"/>
    <s v="caught"/>
    <x v="0"/>
    <x v="0"/>
    <x v="20"/>
    <s v="Test"/>
    <x v="29"/>
    <x v="3"/>
    <x v="0"/>
  </r>
  <r>
    <x v="31"/>
    <n v="124"/>
    <x v="14"/>
    <x v="1"/>
    <n v="48.38"/>
    <x v="3"/>
    <s v="caught"/>
    <x v="0"/>
    <x v="0"/>
    <x v="21"/>
    <s v="Test"/>
    <x v="30"/>
    <x v="3"/>
    <x v="0"/>
  </r>
  <r>
    <x v="29"/>
    <n v="76"/>
    <x v="14"/>
    <x v="0"/>
    <n v="67.099999999999994"/>
    <x v="3"/>
    <s v="not out"/>
    <x v="1"/>
    <x v="0"/>
    <x v="21"/>
    <s v="Test"/>
    <x v="30"/>
    <x v="3"/>
    <x v="0"/>
  </r>
  <r>
    <x v="32"/>
    <n v="82"/>
    <x v="3"/>
    <x v="0"/>
    <n v="69.510000000000005"/>
    <x v="2"/>
    <s v="run out"/>
    <x v="2"/>
    <x v="1"/>
    <x v="4"/>
    <s v="Test"/>
    <x v="31"/>
    <x v="3"/>
    <x v="0"/>
  </r>
  <r>
    <x v="33"/>
    <n v="135"/>
    <x v="10"/>
    <x v="0"/>
    <n v="62.96"/>
    <x v="2"/>
    <s v="caught"/>
    <x v="2"/>
    <x v="1"/>
    <x v="22"/>
    <s v="Test"/>
    <x v="32"/>
    <x v="3"/>
    <x v="0"/>
  </r>
  <r>
    <x v="18"/>
    <s v="-"/>
    <x v="8"/>
    <x v="4"/>
    <s v="-"/>
    <x v="4"/>
    <s v="-"/>
    <x v="0"/>
    <x v="11"/>
    <x v="23"/>
    <s v="ODI"/>
    <x v="33"/>
    <x v="3"/>
    <x v="0"/>
  </r>
  <r>
    <x v="34"/>
    <n v="6"/>
    <x v="0"/>
    <x v="0"/>
    <n v="66.66"/>
    <x v="1"/>
    <s v="bowled"/>
    <x v="0"/>
    <x v="11"/>
    <x v="22"/>
    <s v="ODI"/>
    <x v="34"/>
    <x v="3"/>
    <x v="0"/>
  </r>
  <r>
    <x v="35"/>
    <n v="24"/>
    <x v="5"/>
    <x v="0"/>
    <n v="70.83"/>
    <x v="5"/>
    <s v="caught"/>
    <x v="0"/>
    <x v="11"/>
    <x v="22"/>
    <s v="ODI"/>
    <x v="35"/>
    <x v="3"/>
    <x v="0"/>
  </r>
  <r>
    <x v="4"/>
    <n v="8"/>
    <x v="0"/>
    <x v="0"/>
    <n v="87.5"/>
    <x v="6"/>
    <s v="caught"/>
    <x v="2"/>
    <x v="11"/>
    <x v="24"/>
    <s v="ODI"/>
    <x v="36"/>
    <x v="3"/>
    <x v="0"/>
  </r>
  <r>
    <x v="22"/>
    <n v="18"/>
    <x v="2"/>
    <x v="0"/>
    <n v="133.33000000000001"/>
    <x v="2"/>
    <s v="caught"/>
    <x v="0"/>
    <x v="12"/>
    <x v="24"/>
    <s v="T20"/>
    <x v="37"/>
    <x v="3"/>
    <x v="0"/>
  </r>
  <r>
    <x v="11"/>
    <n v="1"/>
    <x v="0"/>
    <x v="0"/>
    <n v="0"/>
    <x v="3"/>
    <s v="caught"/>
    <x v="2"/>
    <x v="1"/>
    <x v="16"/>
    <s v="Test"/>
    <x v="38"/>
    <x v="3"/>
    <x v="0"/>
  </r>
  <r>
    <x v="36"/>
    <n v="125"/>
    <x v="10"/>
    <x v="0"/>
    <n v="63.2"/>
    <x v="3"/>
    <s v="bowled"/>
    <x v="3"/>
    <x v="1"/>
    <x v="16"/>
    <s v="Test"/>
    <x v="38"/>
    <x v="3"/>
    <x v="0"/>
  </r>
  <r>
    <x v="4"/>
    <n v="13"/>
    <x v="12"/>
    <x v="0"/>
    <n v="53.84"/>
    <x v="3"/>
    <s v="bowled"/>
    <x v="0"/>
    <x v="1"/>
    <x v="17"/>
    <s v="Test"/>
    <x v="39"/>
    <x v="3"/>
    <x v="0"/>
  </r>
  <r>
    <x v="37"/>
    <n v="48"/>
    <x v="3"/>
    <x v="1"/>
    <n v="127.08"/>
    <x v="2"/>
    <s v="bowled"/>
    <x v="2"/>
    <x v="12"/>
    <x v="15"/>
    <s v="T20"/>
    <x v="40"/>
    <x v="3"/>
    <x v="0"/>
  </r>
  <r>
    <x v="38"/>
    <n v="49"/>
    <x v="15"/>
    <x v="6"/>
    <n v="181.63"/>
    <x v="2"/>
    <s v="caught"/>
    <x v="2"/>
    <x v="12"/>
    <x v="25"/>
    <s v="T20"/>
    <x v="41"/>
    <x v="3"/>
    <x v="0"/>
  </r>
  <r>
    <x v="34"/>
    <n v="9"/>
    <x v="0"/>
    <x v="0"/>
    <n v="44.44"/>
    <x v="2"/>
    <s v="lbw"/>
    <x v="0"/>
    <x v="12"/>
    <x v="12"/>
    <s v="T20"/>
    <x v="42"/>
    <x v="3"/>
    <x v="0"/>
  </r>
  <r>
    <x v="21"/>
    <n v="21"/>
    <x v="5"/>
    <x v="0"/>
    <n v="47.61"/>
    <x v="2"/>
    <s v="caught"/>
    <x v="0"/>
    <x v="13"/>
    <x v="26"/>
    <s v="Test"/>
    <x v="43"/>
    <x v="4"/>
    <x v="0"/>
  </r>
  <r>
    <x v="34"/>
    <n v="29"/>
    <x v="0"/>
    <x v="0"/>
    <n v="13.79"/>
    <x v="2"/>
    <s v="caught"/>
    <x v="1"/>
    <x v="13"/>
    <x v="26"/>
    <s v="Test"/>
    <x v="43"/>
    <x v="4"/>
    <x v="0"/>
  </r>
  <r>
    <x v="11"/>
    <n v="7"/>
    <x v="0"/>
    <x v="0"/>
    <n v="0"/>
    <x v="2"/>
    <s v="caught"/>
    <x v="2"/>
    <x v="13"/>
    <x v="27"/>
    <s v="Test"/>
    <x v="44"/>
    <x v="4"/>
    <x v="0"/>
  </r>
  <r>
    <x v="3"/>
    <n v="44"/>
    <x v="5"/>
    <x v="0"/>
    <n v="36.36"/>
    <x v="1"/>
    <s v="caught"/>
    <x v="3"/>
    <x v="13"/>
    <x v="27"/>
    <s v="Test"/>
    <x v="44"/>
    <x v="4"/>
    <x v="0"/>
  </r>
  <r>
    <x v="39"/>
    <n v="17"/>
    <x v="12"/>
    <x v="0"/>
    <n v="105.88"/>
    <x v="1"/>
    <s v="hit wicket"/>
    <x v="0"/>
    <x v="12"/>
    <x v="24"/>
    <s v="T20"/>
    <x v="45"/>
    <x v="4"/>
    <x v="0"/>
  </r>
  <r>
    <x v="18"/>
    <s v="-"/>
    <x v="8"/>
    <x v="4"/>
    <s v="-"/>
    <x v="4"/>
    <s v="-"/>
    <x v="2"/>
    <x v="14"/>
    <x v="24"/>
    <s v="T20"/>
    <x v="46"/>
    <x v="4"/>
    <x v="0"/>
  </r>
  <r>
    <x v="22"/>
    <n v="14"/>
    <x v="5"/>
    <x v="1"/>
    <n v="171.42"/>
    <x v="5"/>
    <s v="caught"/>
    <x v="0"/>
    <x v="14"/>
    <x v="24"/>
    <s v="T20"/>
    <x v="47"/>
    <x v="4"/>
    <x v="0"/>
  </r>
  <r>
    <x v="40"/>
    <n v="64"/>
    <x v="10"/>
    <x v="0"/>
    <n v="84.37"/>
    <x v="1"/>
    <s v="bowled"/>
    <x v="2"/>
    <x v="15"/>
    <x v="18"/>
    <s v="Test"/>
    <x v="48"/>
    <x v="4"/>
    <x v="0"/>
  </r>
  <r>
    <x v="41"/>
    <n v="36"/>
    <x v="2"/>
    <x v="7"/>
    <n v="194.44"/>
    <x v="3"/>
    <s v="caught"/>
    <x v="2"/>
    <x v="16"/>
    <x v="28"/>
    <s v="T20"/>
    <x v="49"/>
    <x v="4"/>
    <x v="0"/>
  </r>
  <r>
    <x v="42"/>
    <n v="54"/>
    <x v="13"/>
    <x v="5"/>
    <n v="187.03"/>
    <x v="1"/>
    <s v="not out"/>
    <x v="0"/>
    <x v="9"/>
    <x v="29"/>
    <s v="T20"/>
    <x v="50"/>
    <x v="4"/>
    <x v="0"/>
  </r>
  <r>
    <x v="43"/>
    <n v="8"/>
    <x v="0"/>
    <x v="0"/>
    <n v="75"/>
    <x v="1"/>
    <s v="bowled"/>
    <x v="2"/>
    <x v="9"/>
    <x v="30"/>
    <s v="T20"/>
    <x v="51"/>
    <x v="4"/>
    <x v="0"/>
  </r>
  <r>
    <x v="44"/>
    <n v="10"/>
    <x v="12"/>
    <x v="2"/>
    <n v="190"/>
    <x v="1"/>
    <s v="caught"/>
    <x v="0"/>
    <x v="9"/>
    <x v="31"/>
    <s v="T20"/>
    <x v="52"/>
    <x v="4"/>
    <x v="0"/>
  </r>
  <r>
    <x v="45"/>
    <n v="18"/>
    <x v="0"/>
    <x v="0"/>
    <n v="50"/>
    <x v="5"/>
    <s v="not out"/>
    <x v="0"/>
    <x v="8"/>
    <x v="32"/>
    <s v="ODI"/>
    <x v="53"/>
    <x v="4"/>
    <x v="0"/>
  </r>
  <r>
    <x v="11"/>
    <n v="2"/>
    <x v="0"/>
    <x v="0"/>
    <n v="0"/>
    <x v="5"/>
    <s v="caught"/>
    <x v="0"/>
    <x v="8"/>
    <x v="33"/>
    <s v="ODI"/>
    <x v="54"/>
    <x v="4"/>
    <x v="0"/>
  </r>
  <r>
    <x v="34"/>
    <n v="2"/>
    <x v="12"/>
    <x v="0"/>
    <n v="200"/>
    <x v="1"/>
    <s v="bowled"/>
    <x v="0"/>
    <x v="7"/>
    <x v="34"/>
    <s v="Test"/>
    <x v="55"/>
    <x v="4"/>
    <x v="0"/>
  </r>
  <r>
    <x v="46"/>
    <n v="24"/>
    <x v="5"/>
    <x v="0"/>
    <n v="54.16"/>
    <x v="1"/>
    <s v="caught"/>
    <x v="1"/>
    <x v="7"/>
    <x v="34"/>
    <s v="Test"/>
    <x v="55"/>
    <x v="4"/>
    <x v="0"/>
  </r>
  <r>
    <x v="24"/>
    <n v="14"/>
    <x v="5"/>
    <x v="0"/>
    <n v="57.14"/>
    <x v="2"/>
    <s v="caught"/>
    <x v="2"/>
    <x v="7"/>
    <x v="33"/>
    <s v="Test"/>
    <x v="56"/>
    <x v="4"/>
    <x v="0"/>
  </r>
  <r>
    <x v="21"/>
    <n v="16"/>
    <x v="5"/>
    <x v="0"/>
    <n v="62.5"/>
    <x v="2"/>
    <s v="lbw"/>
    <x v="3"/>
    <x v="7"/>
    <x v="33"/>
    <s v="Test"/>
    <x v="56"/>
    <x v="4"/>
    <x v="0"/>
  </r>
  <r>
    <x v="47"/>
    <n v="53"/>
    <x v="4"/>
    <x v="0"/>
    <n v="43.39"/>
    <x v="2"/>
    <s v="lbw"/>
    <x v="2"/>
    <x v="7"/>
    <x v="32"/>
    <s v="Test"/>
    <x v="57"/>
    <x v="4"/>
    <x v="0"/>
  </r>
  <r>
    <x v="48"/>
    <n v="33"/>
    <x v="3"/>
    <x v="0"/>
    <n v="109.09"/>
    <x v="2"/>
    <s v="bowled"/>
    <x v="3"/>
    <x v="7"/>
    <x v="32"/>
    <s v="Test"/>
    <x v="57"/>
    <x v="4"/>
    <x v="0"/>
  </r>
  <r>
    <x v="44"/>
    <n v="24"/>
    <x v="5"/>
    <x v="0"/>
    <n v="79.16"/>
    <x v="2"/>
    <s v="lbw"/>
    <x v="0"/>
    <x v="7"/>
    <x v="35"/>
    <s v="Test"/>
    <x v="58"/>
    <x v="4"/>
    <x v="0"/>
  </r>
  <r>
    <x v="11"/>
    <n v="7"/>
    <x v="0"/>
    <x v="0"/>
    <n v="0"/>
    <x v="2"/>
    <s v="bowled"/>
    <x v="1"/>
    <x v="7"/>
    <x v="35"/>
    <s v="Test"/>
    <x v="58"/>
    <x v="4"/>
    <x v="0"/>
  </r>
  <r>
    <x v="49"/>
    <n v="53"/>
    <x v="4"/>
    <x v="0"/>
    <n v="69.81"/>
    <x v="3"/>
    <s v="bowled"/>
    <x v="0"/>
    <x v="7"/>
    <x v="36"/>
    <s v="Test"/>
    <x v="59"/>
    <x v="4"/>
    <x v="0"/>
  </r>
  <r>
    <x v="50"/>
    <n v="224"/>
    <x v="16"/>
    <x v="1"/>
    <n v="66.510000000000005"/>
    <x v="3"/>
    <s v="bowled"/>
    <x v="1"/>
    <x v="7"/>
    <x v="36"/>
    <s v="Test"/>
    <x v="59"/>
    <x v="4"/>
    <x v="0"/>
  </r>
  <r>
    <x v="31"/>
    <n v="66"/>
    <x v="15"/>
    <x v="1"/>
    <n v="90.9"/>
    <x v="3"/>
    <s v="lbw"/>
    <x v="0"/>
    <x v="17"/>
    <x v="37"/>
    <s v="ODI"/>
    <x v="60"/>
    <x v="4"/>
    <x v="0"/>
  </r>
  <r>
    <x v="11"/>
    <n v="4"/>
    <x v="0"/>
    <x v="0"/>
    <n v="0"/>
    <x v="2"/>
    <s v="lbw"/>
    <x v="2"/>
    <x v="4"/>
    <x v="38"/>
    <s v="Test"/>
    <x v="61"/>
    <x v="4"/>
    <x v="0"/>
  </r>
  <r>
    <x v="34"/>
    <n v="25"/>
    <x v="0"/>
    <x v="0"/>
    <n v="16"/>
    <x v="3"/>
    <s v="bowled"/>
    <x v="0"/>
    <x v="4"/>
    <x v="19"/>
    <s v="Test"/>
    <x v="62"/>
    <x v="4"/>
    <x v="0"/>
  </r>
  <r>
    <x v="9"/>
    <n v="53"/>
    <x v="12"/>
    <x v="1"/>
    <n v="62.26"/>
    <x v="2"/>
    <s v="not out"/>
    <x v="1"/>
    <x v="4"/>
    <x v="19"/>
    <s v="Test"/>
    <x v="62"/>
    <x v="4"/>
    <x v="0"/>
  </r>
  <r>
    <x v="3"/>
    <n v="22"/>
    <x v="5"/>
    <x v="0"/>
    <n v="72.72"/>
    <x v="1"/>
    <s v="caught"/>
    <x v="0"/>
    <x v="5"/>
    <x v="16"/>
    <s v="T20"/>
    <x v="63"/>
    <x v="4"/>
    <x v="0"/>
  </r>
  <r>
    <x v="51"/>
    <n v="14"/>
    <x v="5"/>
    <x v="1"/>
    <n v="185.71"/>
    <x v="5"/>
    <s v="not out"/>
    <x v="2"/>
    <x v="5"/>
    <x v="39"/>
    <s v="T20"/>
    <x v="64"/>
    <x v="4"/>
    <x v="0"/>
  </r>
  <r>
    <x v="35"/>
    <n v="10"/>
    <x v="4"/>
    <x v="0"/>
    <n v="170"/>
    <x v="1"/>
    <s v="caught"/>
    <x v="0"/>
    <x v="5"/>
    <x v="13"/>
    <s v="T20"/>
    <x v="65"/>
    <x v="4"/>
    <x v="0"/>
  </r>
  <r>
    <x v="46"/>
    <n v="12"/>
    <x v="12"/>
    <x v="0"/>
    <n v="108.33"/>
    <x v="1"/>
    <s v="stumped"/>
    <x v="0"/>
    <x v="18"/>
    <x v="40"/>
    <s v="T20"/>
    <x v="66"/>
    <x v="4"/>
    <x v="0"/>
  </r>
  <r>
    <x v="17"/>
    <s v="-"/>
    <x v="8"/>
    <x v="4"/>
    <s v="-"/>
    <x v="4"/>
    <s v="-"/>
    <x v="4"/>
    <x v="18"/>
    <x v="0"/>
    <s v="T20"/>
    <x v="67"/>
    <x v="4"/>
    <x v="0"/>
  </r>
  <r>
    <x v="52"/>
    <n v="20"/>
    <x v="0"/>
    <x v="1"/>
    <n v="70"/>
    <x v="5"/>
    <s v="caught"/>
    <x v="0"/>
    <x v="18"/>
    <x v="1"/>
    <s v="T20"/>
    <x v="68"/>
    <x v="4"/>
    <x v="0"/>
  </r>
  <r>
    <x v="7"/>
    <n v="8"/>
    <x v="0"/>
    <x v="0"/>
    <n v="25"/>
    <x v="3"/>
    <s v="caught"/>
    <x v="2"/>
    <x v="0"/>
    <x v="41"/>
    <s v="Test"/>
    <x v="69"/>
    <x v="4"/>
    <x v="0"/>
  </r>
  <r>
    <x v="53"/>
    <n v="67"/>
    <x v="2"/>
    <x v="1"/>
    <n v="65.67"/>
    <x v="3"/>
    <s v="caught"/>
    <x v="3"/>
    <x v="0"/>
    <x v="41"/>
    <s v="Test"/>
    <x v="69"/>
    <x v="4"/>
    <x v="0"/>
  </r>
  <r>
    <x v="7"/>
    <n v="17"/>
    <x v="0"/>
    <x v="0"/>
    <n v="11.76"/>
    <x v="3"/>
    <s v="bowled"/>
    <x v="0"/>
    <x v="0"/>
    <x v="42"/>
    <s v="Test"/>
    <x v="70"/>
    <x v="4"/>
    <x v="0"/>
  </r>
  <r>
    <x v="11"/>
    <n v="4"/>
    <x v="0"/>
    <x v="0"/>
    <n v="0"/>
    <x v="3"/>
    <s v="bowled"/>
    <x v="1"/>
    <x v="0"/>
    <x v="42"/>
    <s v="Test"/>
    <x v="70"/>
    <x v="4"/>
    <x v="0"/>
  </r>
  <r>
    <x v="45"/>
    <n v="6"/>
    <x v="5"/>
    <x v="0"/>
    <n v="150"/>
    <x v="2"/>
    <s v="caught"/>
    <x v="2"/>
    <x v="0"/>
    <x v="1"/>
    <s v="Test"/>
    <x v="71"/>
    <x v="5"/>
    <x v="0"/>
  </r>
  <r>
    <x v="15"/>
    <n v="36"/>
    <x v="7"/>
    <x v="1"/>
    <n v="138.88"/>
    <x v="2"/>
    <s v="caught"/>
    <x v="2"/>
    <x v="18"/>
    <x v="11"/>
    <s v="T20"/>
    <x v="72"/>
    <x v="5"/>
    <x v="0"/>
  </r>
  <r>
    <x v="12"/>
    <n v="26"/>
    <x v="2"/>
    <x v="8"/>
    <n v="180.76"/>
    <x v="3"/>
    <s v="caught"/>
    <x v="2"/>
    <x v="18"/>
    <x v="18"/>
    <s v="T20"/>
    <x v="73"/>
    <x v="5"/>
    <x v="0"/>
  </r>
  <r>
    <x v="51"/>
    <n v="31"/>
    <x v="12"/>
    <x v="0"/>
    <n v="83.87"/>
    <x v="1"/>
    <s v="caught"/>
    <x v="2"/>
    <x v="19"/>
    <x v="43"/>
    <s v="ODI"/>
    <x v="74"/>
    <x v="5"/>
    <x v="0"/>
  </r>
  <r>
    <x v="51"/>
    <n v="42"/>
    <x v="5"/>
    <x v="0"/>
    <n v="61.9"/>
    <x v="5"/>
    <s v="caught"/>
    <x v="0"/>
    <x v="20"/>
    <x v="35"/>
    <s v="ODI"/>
    <x v="75"/>
    <x v="5"/>
    <x v="0"/>
  </r>
  <r>
    <x v="25"/>
    <n v="3"/>
    <x v="12"/>
    <x v="1"/>
    <n v="366.66"/>
    <x v="0"/>
    <s v="not out"/>
    <x v="2"/>
    <x v="19"/>
    <x v="36"/>
    <s v="ODI"/>
    <x v="76"/>
    <x v="5"/>
    <x v="0"/>
  </r>
  <r>
    <x v="32"/>
    <n v="78"/>
    <x v="2"/>
    <x v="2"/>
    <n v="73.069999999999993"/>
    <x v="3"/>
    <s v="caught"/>
    <x v="2"/>
    <x v="21"/>
    <x v="29"/>
    <s v="ODI"/>
    <x v="77"/>
    <x v="5"/>
    <x v="0"/>
  </r>
  <r>
    <x v="54"/>
    <n v="53"/>
    <x v="5"/>
    <x v="0"/>
    <n v="56.6"/>
    <x v="3"/>
    <s v="caught"/>
    <x v="2"/>
    <x v="17"/>
    <x v="35"/>
    <s v="ODI"/>
    <x v="78"/>
    <x v="5"/>
    <x v="0"/>
  </r>
  <r>
    <x v="55"/>
    <n v="64"/>
    <x v="7"/>
    <x v="0"/>
    <n v="75"/>
    <x v="3"/>
    <s v="bowled"/>
    <x v="2"/>
    <x v="22"/>
    <x v="29"/>
    <s v="ODI"/>
    <x v="79"/>
    <x v="5"/>
    <x v="0"/>
  </r>
  <r>
    <x v="11"/>
    <n v="9"/>
    <x v="0"/>
    <x v="0"/>
    <n v="0"/>
    <x v="3"/>
    <s v="caught"/>
    <x v="0"/>
    <x v="8"/>
    <x v="34"/>
    <s v="ODI"/>
    <x v="80"/>
    <x v="5"/>
    <x v="0"/>
  </r>
  <r>
    <x v="56"/>
    <n v="92"/>
    <x v="7"/>
    <x v="1"/>
    <n v="83.69"/>
    <x v="3"/>
    <s v="caught"/>
    <x v="2"/>
    <x v="23"/>
    <x v="34"/>
    <s v="ODI"/>
    <x v="81"/>
    <x v="5"/>
    <x v="0"/>
  </r>
  <r>
    <x v="57"/>
    <n v="118"/>
    <x v="17"/>
    <x v="1"/>
    <n v="94.06"/>
    <x v="3"/>
    <s v="caught"/>
    <x v="0"/>
    <x v="11"/>
    <x v="44"/>
    <s v="ODI"/>
    <x v="82"/>
    <x v="5"/>
    <x v="0"/>
  </r>
  <r>
    <x v="1"/>
    <n v="7"/>
    <x v="0"/>
    <x v="0"/>
    <n v="14.28"/>
    <x v="3"/>
    <s v="caught"/>
    <x v="0"/>
    <x v="24"/>
    <x v="29"/>
    <s v="ODI"/>
    <x v="83"/>
    <x v="5"/>
    <x v="0"/>
  </r>
  <r>
    <x v="58"/>
    <n v="18"/>
    <x v="5"/>
    <x v="1"/>
    <n v="111.11"/>
    <x v="3"/>
    <s v="caught"/>
    <x v="0"/>
    <x v="5"/>
    <x v="45"/>
    <s v="T20"/>
    <x v="84"/>
    <x v="5"/>
    <x v="0"/>
  </r>
  <r>
    <x v="53"/>
    <n v="97"/>
    <x v="15"/>
    <x v="0"/>
    <n v="45.36"/>
    <x v="3"/>
    <s v="caught"/>
    <x v="2"/>
    <x v="4"/>
    <x v="46"/>
    <s v="Test"/>
    <x v="85"/>
    <x v="5"/>
    <x v="0"/>
  </r>
  <r>
    <x v="20"/>
    <n v="85"/>
    <x v="4"/>
    <x v="0"/>
    <n v="44.7"/>
    <x v="3"/>
    <s v="bowled"/>
    <x v="3"/>
    <x v="4"/>
    <x v="46"/>
    <s v="Test"/>
    <x v="85"/>
    <x v="5"/>
    <x v="0"/>
  </r>
  <r>
    <x v="46"/>
    <n v="26"/>
    <x v="5"/>
    <x v="0"/>
    <n v="50"/>
    <x v="3"/>
    <s v="caught"/>
    <x v="2"/>
    <x v="4"/>
    <x v="6"/>
    <s v="Test"/>
    <x v="86"/>
    <x v="5"/>
    <x v="0"/>
  </r>
  <r>
    <x v="43"/>
    <n v="63"/>
    <x v="12"/>
    <x v="0"/>
    <n v="9.52"/>
    <x v="3"/>
    <s v="caught"/>
    <x v="3"/>
    <x v="4"/>
    <x v="6"/>
    <s v="Test"/>
    <x v="86"/>
    <x v="5"/>
    <x v="0"/>
  </r>
  <r>
    <x v="59"/>
    <n v="17"/>
    <x v="5"/>
    <x v="0"/>
    <n v="88.23"/>
    <x v="1"/>
    <s v="caught"/>
    <x v="2"/>
    <x v="14"/>
    <x v="47"/>
    <s v="T20"/>
    <x v="87"/>
    <x v="5"/>
    <x v="0"/>
  </r>
  <r>
    <x v="24"/>
    <n v="11"/>
    <x v="0"/>
    <x v="0"/>
    <n v="72.72"/>
    <x v="1"/>
    <s v="not out"/>
    <x v="0"/>
    <x v="14"/>
    <x v="38"/>
    <s v="T20"/>
    <x v="88"/>
    <x v="5"/>
    <x v="0"/>
  </r>
  <r>
    <x v="60"/>
    <n v="35"/>
    <x v="3"/>
    <x v="0"/>
    <n v="148.57"/>
    <x v="1"/>
    <s v="caught"/>
    <x v="2"/>
    <x v="14"/>
    <x v="17"/>
    <s v="T20"/>
    <x v="89"/>
    <x v="5"/>
    <x v="0"/>
  </r>
  <r>
    <x v="61"/>
    <n v="40"/>
    <x v="15"/>
    <x v="8"/>
    <n v="155"/>
    <x v="2"/>
    <s v="caught"/>
    <x v="0"/>
    <x v="5"/>
    <x v="19"/>
    <s v="T20"/>
    <x v="90"/>
    <x v="5"/>
    <x v="0"/>
  </r>
  <r>
    <x v="25"/>
    <n v="11"/>
    <x v="12"/>
    <x v="0"/>
    <n v="100"/>
    <x v="2"/>
    <s v="caught"/>
    <x v="2"/>
    <x v="5"/>
    <x v="48"/>
    <s v="T20"/>
    <x v="91"/>
    <x v="5"/>
    <x v="0"/>
  </r>
  <r>
    <x v="62"/>
    <n v="56"/>
    <x v="14"/>
    <x v="8"/>
    <n v="162.5"/>
    <x v="2"/>
    <s v="caught"/>
    <x v="2"/>
    <x v="5"/>
    <x v="12"/>
    <s v="T20"/>
    <x v="92"/>
    <x v="5"/>
    <x v="0"/>
  </r>
  <r>
    <x v="43"/>
    <n v="15"/>
    <x v="12"/>
    <x v="0"/>
    <n v="40"/>
    <x v="2"/>
    <s v="caught"/>
    <x v="2"/>
    <x v="22"/>
    <x v="13"/>
    <s v="ODI"/>
    <x v="93"/>
    <x v="5"/>
    <x v="0"/>
  </r>
  <r>
    <x v="63"/>
    <n v="104"/>
    <x v="10"/>
    <x v="3"/>
    <n v="98.07"/>
    <x v="2"/>
    <s v="caught"/>
    <x v="2"/>
    <x v="22"/>
    <x v="11"/>
    <s v="ODI"/>
    <x v="94"/>
    <x v="5"/>
    <x v="0"/>
  </r>
  <r>
    <x v="56"/>
    <n v="89"/>
    <x v="10"/>
    <x v="1"/>
    <n v="86.51"/>
    <x v="2"/>
    <s v="caught"/>
    <x v="0"/>
    <x v="22"/>
    <x v="15"/>
    <s v="ODI"/>
    <x v="95"/>
    <x v="5"/>
    <x v="0"/>
  </r>
  <r>
    <x v="17"/>
    <s v="-"/>
    <x v="8"/>
    <x v="4"/>
    <s v="-"/>
    <x v="4"/>
    <s v="-"/>
    <x v="4"/>
    <x v="12"/>
    <x v="49"/>
    <s v="T20"/>
    <x v="96"/>
    <x v="6"/>
    <x v="0"/>
  </r>
  <r>
    <x v="64"/>
    <n v="32"/>
    <x v="7"/>
    <x v="0"/>
    <n v="140.62"/>
    <x v="3"/>
    <s v="bowled"/>
    <x v="0"/>
    <x v="12"/>
    <x v="25"/>
    <s v="T20"/>
    <x v="97"/>
    <x v="6"/>
    <x v="0"/>
  </r>
  <r>
    <x v="40"/>
    <n v="36"/>
    <x v="15"/>
    <x v="1"/>
    <n v="150"/>
    <x v="3"/>
    <s v="stumped"/>
    <x v="2"/>
    <x v="12"/>
    <x v="14"/>
    <s v="T20"/>
    <x v="98"/>
    <x v="6"/>
    <x v="0"/>
  </r>
  <r>
    <x v="12"/>
    <n v="61"/>
    <x v="4"/>
    <x v="0"/>
    <n v="77.040000000000006"/>
    <x v="1"/>
    <s v="caught"/>
    <x v="2"/>
    <x v="19"/>
    <x v="12"/>
    <s v="ODI"/>
    <x v="99"/>
    <x v="6"/>
    <x v="0"/>
  </r>
  <r>
    <x v="65"/>
    <n v="52"/>
    <x v="7"/>
    <x v="3"/>
    <n v="153.84"/>
    <x v="6"/>
    <s v="run out"/>
    <x v="2"/>
    <x v="19"/>
    <x v="38"/>
    <s v="ODI"/>
    <x v="100"/>
    <x v="6"/>
    <x v="0"/>
  </r>
  <r>
    <x v="44"/>
    <n v="27"/>
    <x v="5"/>
    <x v="0"/>
    <n v="70.37"/>
    <x v="2"/>
    <s v="lbw"/>
    <x v="0"/>
    <x v="19"/>
    <x v="18"/>
    <s v="ODI"/>
    <x v="101"/>
    <x v="6"/>
    <x v="0"/>
  </r>
  <r>
    <x v="66"/>
    <n v="27"/>
    <x v="4"/>
    <x v="3"/>
    <n v="207.4"/>
    <x v="2"/>
    <s v="caught"/>
    <x v="0"/>
    <x v="25"/>
    <x v="50"/>
    <s v="T20"/>
    <x v="102"/>
    <x v="6"/>
    <x v="0"/>
  </r>
  <r>
    <x v="32"/>
    <n v="50"/>
    <x v="2"/>
    <x v="2"/>
    <n v="114"/>
    <x v="2"/>
    <s v="not out"/>
    <x v="0"/>
    <x v="25"/>
    <x v="50"/>
    <s v="T20"/>
    <x v="103"/>
    <x v="6"/>
    <x v="0"/>
  </r>
  <r>
    <x v="67"/>
    <n v="19"/>
    <x v="5"/>
    <x v="1"/>
    <n v="142.1"/>
    <x v="2"/>
    <s v="caught"/>
    <x v="2"/>
    <x v="25"/>
    <x v="51"/>
    <s v="T20"/>
    <x v="104"/>
    <x v="6"/>
    <x v="0"/>
  </r>
  <r>
    <x v="68"/>
    <n v="26"/>
    <x v="2"/>
    <x v="2"/>
    <n v="150"/>
    <x v="3"/>
    <s v="caught"/>
    <x v="2"/>
    <x v="25"/>
    <x v="52"/>
    <s v="T20"/>
    <x v="105"/>
    <x v="6"/>
    <x v="0"/>
  </r>
  <r>
    <x v="64"/>
    <n v="33"/>
    <x v="4"/>
    <x v="2"/>
    <n v="136.36000000000001"/>
    <x v="3"/>
    <s v="caught"/>
    <x v="2"/>
    <x v="25"/>
    <x v="53"/>
    <s v="T20"/>
    <x v="106"/>
    <x v="6"/>
    <x v="0"/>
  </r>
  <r>
    <x v="69"/>
    <n v="64"/>
    <x v="2"/>
    <x v="7"/>
    <n v="137.5"/>
    <x v="6"/>
    <s v="not out"/>
    <x v="2"/>
    <x v="24"/>
    <x v="51"/>
    <s v="ODI"/>
    <x v="107"/>
    <x v="6"/>
    <x v="0"/>
  </r>
  <r>
    <x v="34"/>
    <n v="8"/>
    <x v="0"/>
    <x v="0"/>
    <n v="50"/>
    <x v="6"/>
    <s v="bowled"/>
    <x v="0"/>
    <x v="24"/>
    <x v="50"/>
    <s v="ODI"/>
    <x v="108"/>
    <x v="6"/>
    <x v="0"/>
  </r>
  <r>
    <x v="70"/>
    <n v="113"/>
    <x v="14"/>
    <x v="2"/>
    <n v="99.11"/>
    <x v="6"/>
    <s v="caught"/>
    <x v="2"/>
    <x v="24"/>
    <x v="53"/>
    <s v="ODI"/>
    <x v="109"/>
    <x v="6"/>
    <x v="0"/>
  </r>
  <r>
    <x v="71"/>
    <n v="15"/>
    <x v="12"/>
    <x v="0"/>
    <n v="80"/>
    <x v="6"/>
    <s v="caught"/>
    <x v="0"/>
    <x v="19"/>
    <x v="1"/>
    <s v="ODI"/>
    <x v="110"/>
    <x v="6"/>
    <x v="0"/>
  </r>
  <r>
    <x v="72"/>
    <n v="66"/>
    <x v="4"/>
    <x v="5"/>
    <n v="115.15"/>
    <x v="6"/>
    <s v="caught"/>
    <x v="0"/>
    <x v="19"/>
    <x v="1"/>
    <s v="ODI"/>
    <x v="111"/>
    <x v="6"/>
    <x v="0"/>
  </r>
  <r>
    <x v="5"/>
    <n v="11"/>
    <x v="0"/>
    <x v="0"/>
    <n v="45.45"/>
    <x v="6"/>
    <s v="lbw"/>
    <x v="2"/>
    <x v="19"/>
    <x v="54"/>
    <s v="ODI"/>
    <x v="112"/>
    <x v="6"/>
    <x v="0"/>
  </r>
  <r>
    <x v="29"/>
    <n v="40"/>
    <x v="15"/>
    <x v="1"/>
    <n v="127.5"/>
    <x v="3"/>
    <s v="caught"/>
    <x v="2"/>
    <x v="18"/>
    <x v="54"/>
    <s v="T20"/>
    <x v="113"/>
    <x v="6"/>
    <x v="0"/>
  </r>
  <r>
    <x v="54"/>
    <n v="22"/>
    <x v="5"/>
    <x v="1"/>
    <n v="136.36000000000001"/>
    <x v="3"/>
    <s v="caught"/>
    <x v="0"/>
    <x v="18"/>
    <x v="1"/>
    <s v="T20"/>
    <x v="114"/>
    <x v="6"/>
    <x v="0"/>
  </r>
  <r>
    <x v="11"/>
    <n v="2"/>
    <x v="0"/>
    <x v="0"/>
    <n v="0"/>
    <x v="3"/>
    <s v="caught"/>
    <x v="0"/>
    <x v="18"/>
    <x v="1"/>
    <s v="T20"/>
    <x v="115"/>
    <x v="6"/>
    <x v="0"/>
  </r>
  <r>
    <x v="1"/>
    <n v="4"/>
    <x v="0"/>
    <x v="0"/>
    <n v="25"/>
    <x v="2"/>
    <s v="bowled"/>
    <x v="2"/>
    <x v="9"/>
    <x v="55"/>
    <s v="T20"/>
    <x v="116"/>
    <x v="7"/>
    <x v="0"/>
  </r>
  <r>
    <x v="11"/>
    <n v="6"/>
    <x v="0"/>
    <x v="0"/>
    <n v="0"/>
    <x v="3"/>
    <s v="caught"/>
    <x v="0"/>
    <x v="9"/>
    <x v="55"/>
    <s v="T20"/>
    <x v="117"/>
    <x v="7"/>
    <x v="0"/>
  </r>
  <r>
    <x v="11"/>
    <n v="4"/>
    <x v="0"/>
    <x v="0"/>
    <n v="0"/>
    <x v="2"/>
    <s v="bowled"/>
    <x v="2"/>
    <x v="9"/>
    <x v="55"/>
    <s v="T20"/>
    <x v="118"/>
    <x v="7"/>
    <x v="0"/>
  </r>
  <r>
    <x v="52"/>
    <n v="17"/>
    <x v="5"/>
    <x v="0"/>
    <n v="82.35"/>
    <x v="2"/>
    <s v="caught"/>
    <x v="2"/>
    <x v="9"/>
    <x v="55"/>
    <s v="T20"/>
    <x v="119"/>
    <x v="7"/>
    <x v="0"/>
  </r>
  <r>
    <x v="61"/>
    <n v="43"/>
    <x v="4"/>
    <x v="8"/>
    <n v="144.18"/>
    <x v="6"/>
    <s v="not out"/>
    <x v="2"/>
    <x v="8"/>
    <x v="14"/>
    <s v="ODI"/>
    <x v="120"/>
    <x v="7"/>
    <x v="0"/>
  </r>
  <r>
    <x v="6"/>
    <n v="114"/>
    <x v="3"/>
    <x v="2"/>
    <n v="94.73"/>
    <x v="5"/>
    <s v="caught"/>
    <x v="2"/>
    <x v="8"/>
    <x v="14"/>
    <s v="ODI"/>
    <x v="121"/>
    <x v="7"/>
    <x v="0"/>
  </r>
  <r>
    <x v="4"/>
    <n v="18"/>
    <x v="0"/>
    <x v="0"/>
    <n v="38.880000000000003"/>
    <x v="6"/>
    <s v="caught"/>
    <x v="2"/>
    <x v="8"/>
    <x v="14"/>
    <s v="ODI"/>
    <x v="122"/>
    <x v="7"/>
    <x v="0"/>
  </r>
  <r>
    <x v="73"/>
    <n v="214"/>
    <x v="9"/>
    <x v="0"/>
    <n v="39.25"/>
    <x v="2"/>
    <s v="caught"/>
    <x v="0"/>
    <x v="7"/>
    <x v="32"/>
    <s v="Test"/>
    <x v="123"/>
    <x v="7"/>
    <x v="0"/>
  </r>
  <r>
    <x v="51"/>
    <n v="38"/>
    <x v="7"/>
    <x v="0"/>
    <n v="68.42"/>
    <x v="3"/>
    <s v="caught"/>
    <x v="1"/>
    <x v="7"/>
    <x v="32"/>
    <s v="Test"/>
    <x v="123"/>
    <x v="7"/>
    <x v="0"/>
  </r>
  <r>
    <x v="74"/>
    <n v="250"/>
    <x v="9"/>
    <x v="1"/>
    <n v="51.6"/>
    <x v="2"/>
    <s v="caught"/>
    <x v="2"/>
    <x v="7"/>
    <x v="33"/>
    <s v="Test"/>
    <x v="124"/>
    <x v="7"/>
    <x v="0"/>
  </r>
  <r>
    <x v="5"/>
    <n v="30"/>
    <x v="0"/>
    <x v="0"/>
    <n v="16.66"/>
    <x v="3"/>
    <s v="caught"/>
    <x v="3"/>
    <x v="7"/>
    <x v="33"/>
    <s v="Test"/>
    <x v="124"/>
    <x v="7"/>
    <x v="0"/>
  </r>
  <r>
    <x v="11"/>
    <n v="4"/>
    <x v="0"/>
    <x v="0"/>
    <n v="0"/>
    <x v="2"/>
    <s v="caught"/>
    <x v="2"/>
    <x v="7"/>
    <x v="44"/>
    <s v="Test"/>
    <x v="125"/>
    <x v="7"/>
    <x v="0"/>
  </r>
  <r>
    <x v="24"/>
    <n v="54"/>
    <x v="0"/>
    <x v="0"/>
    <n v="14.81"/>
    <x v="2"/>
    <s v="caught"/>
    <x v="3"/>
    <x v="7"/>
    <x v="44"/>
    <s v="Test"/>
    <x v="125"/>
    <x v="7"/>
    <x v="0"/>
  </r>
  <r>
    <x v="35"/>
    <n v="44"/>
    <x v="2"/>
    <x v="0"/>
    <n v="38.630000000000003"/>
    <x v="2"/>
    <s v="lbw"/>
    <x v="2"/>
    <x v="7"/>
    <x v="36"/>
    <s v="Test"/>
    <x v="126"/>
    <x v="7"/>
    <x v="0"/>
  </r>
  <r>
    <x v="75"/>
    <n v="101"/>
    <x v="7"/>
    <x v="1"/>
    <n v="45.54"/>
    <x v="2"/>
    <s v="caught"/>
    <x v="3"/>
    <x v="7"/>
    <x v="36"/>
    <s v="Test"/>
    <x v="126"/>
    <x v="7"/>
    <x v="0"/>
  </r>
  <r>
    <x v="0"/>
    <n v="8"/>
    <x v="0"/>
    <x v="0"/>
    <n v="37.5"/>
    <x v="3"/>
    <s v="bowled"/>
    <x v="2"/>
    <x v="26"/>
    <x v="37"/>
    <s v="T20"/>
    <x v="127"/>
    <x v="7"/>
    <x v="0"/>
  </r>
  <r>
    <x v="39"/>
    <n v="16"/>
    <x v="2"/>
    <x v="0"/>
    <n v="112.5"/>
    <x v="3"/>
    <s v="caught"/>
    <x v="2"/>
    <x v="25"/>
    <x v="37"/>
    <s v="T20"/>
    <x v="128"/>
    <x v="7"/>
    <x v="0"/>
  </r>
  <r>
    <x v="76"/>
    <n v="48"/>
    <x v="7"/>
    <x v="2"/>
    <n v="143.75"/>
    <x v="3"/>
    <s v="bowled"/>
    <x v="2"/>
    <x v="27"/>
    <x v="56"/>
    <s v="T20"/>
    <x v="129"/>
    <x v="7"/>
    <x v="0"/>
  </r>
  <r>
    <x v="15"/>
    <n v="19"/>
    <x v="7"/>
    <x v="3"/>
    <n v="263.14999999999998"/>
    <x v="3"/>
    <s v="caught"/>
    <x v="0"/>
    <x v="28"/>
    <x v="37"/>
    <s v="T20"/>
    <x v="130"/>
    <x v="7"/>
    <x v="0"/>
  </r>
  <r>
    <x v="40"/>
    <n v="36"/>
    <x v="4"/>
    <x v="2"/>
    <n v="150"/>
    <x v="3"/>
    <s v="not out"/>
    <x v="0"/>
    <x v="29"/>
    <x v="37"/>
    <s v="T20"/>
    <x v="131"/>
    <x v="7"/>
    <x v="0"/>
  </r>
  <r>
    <x v="59"/>
    <n v="14"/>
    <x v="12"/>
    <x v="1"/>
    <n v="107.14"/>
    <x v="3"/>
    <s v="caught"/>
    <x v="0"/>
    <x v="25"/>
    <x v="57"/>
    <s v="T20"/>
    <x v="132"/>
    <x v="7"/>
    <x v="0"/>
  </r>
  <r>
    <x v="77"/>
    <n v="49"/>
    <x v="7"/>
    <x v="2"/>
    <n v="132.65"/>
    <x v="3"/>
    <s v="caught"/>
    <x v="0"/>
    <x v="25"/>
    <x v="20"/>
    <s v="T20"/>
    <x v="133"/>
    <x v="7"/>
    <x v="0"/>
  </r>
  <r>
    <x v="78"/>
    <n v="260"/>
    <x v="18"/>
    <x v="1"/>
    <n v="47.3"/>
    <x v="3"/>
    <s v="caught"/>
    <x v="2"/>
    <x v="13"/>
    <x v="26"/>
    <s v="Test"/>
    <x v="134"/>
    <x v="7"/>
    <x v="0"/>
  </r>
  <r>
    <x v="47"/>
    <n v="74"/>
    <x v="4"/>
    <x v="0"/>
    <n v="31.08"/>
    <x v="3"/>
    <s v="caught"/>
    <x v="3"/>
    <x v="13"/>
    <x v="26"/>
    <s v="Test"/>
    <x v="134"/>
    <x v="7"/>
    <x v="0"/>
  </r>
  <r>
    <x v="15"/>
    <n v="133"/>
    <x v="14"/>
    <x v="0"/>
    <n v="37.590000000000003"/>
    <x v="3"/>
    <s v="caught"/>
    <x v="2"/>
    <x v="13"/>
    <x v="27"/>
    <s v="Test"/>
    <x v="135"/>
    <x v="8"/>
    <x v="0"/>
  </r>
  <r>
    <x v="24"/>
    <n v="21"/>
    <x v="12"/>
    <x v="0"/>
    <n v="38.090000000000003"/>
    <x v="3"/>
    <s v="caught"/>
    <x v="3"/>
    <x v="13"/>
    <x v="27"/>
    <s v="Test"/>
    <x v="135"/>
    <x v="8"/>
    <x v="0"/>
  </r>
  <r>
    <x v="71"/>
    <n v="35"/>
    <x v="12"/>
    <x v="0"/>
    <n v="34.28"/>
    <x v="3"/>
    <s v="caught"/>
    <x v="2"/>
    <x v="13"/>
    <x v="58"/>
    <s v="Test"/>
    <x v="136"/>
    <x v="8"/>
    <x v="0"/>
  </r>
  <r>
    <x v="21"/>
    <n v="22"/>
    <x v="5"/>
    <x v="0"/>
    <n v="45.45"/>
    <x v="3"/>
    <s v="caught"/>
    <x v="3"/>
    <x v="13"/>
    <x v="58"/>
    <s v="Test"/>
    <x v="136"/>
    <x v="8"/>
    <x v="0"/>
  </r>
  <r>
    <x v="71"/>
    <n v="17"/>
    <x v="0"/>
    <x v="0"/>
    <n v="70.58"/>
    <x v="3"/>
    <s v="caught"/>
    <x v="0"/>
    <x v="20"/>
    <x v="59"/>
    <s v="ODI"/>
    <x v="137"/>
    <x v="8"/>
    <x v="0"/>
  </r>
  <r>
    <x v="79"/>
    <n v="79"/>
    <x v="4"/>
    <x v="0"/>
    <n v="69.62"/>
    <x v="3"/>
    <s v="caught"/>
    <x v="2"/>
    <x v="20"/>
    <x v="59"/>
    <s v="ODI"/>
    <x v="138"/>
    <x v="8"/>
    <x v="0"/>
  </r>
  <r>
    <x v="45"/>
    <n v="10"/>
    <x v="5"/>
    <x v="0"/>
    <n v="90"/>
    <x v="3"/>
    <s v="caught"/>
    <x v="0"/>
    <x v="20"/>
    <x v="58"/>
    <s v="ODI"/>
    <x v="139"/>
    <x v="8"/>
    <x v="0"/>
  </r>
  <r>
    <x v="80"/>
    <n v="48"/>
    <x v="4"/>
    <x v="2"/>
    <n v="102.08"/>
    <x v="5"/>
    <s v="run out"/>
    <x v="2"/>
    <x v="22"/>
    <x v="55"/>
    <s v="ODI"/>
    <x v="140"/>
    <x v="8"/>
    <x v="0"/>
  </r>
  <r>
    <x v="18"/>
    <s v="-"/>
    <x v="8"/>
    <x v="4"/>
    <s v="-"/>
    <x v="4"/>
    <s v="-"/>
    <x v="0"/>
    <x v="2"/>
    <x v="5"/>
    <s v="ODI"/>
    <x v="141"/>
    <x v="8"/>
    <x v="0"/>
  </r>
  <r>
    <x v="1"/>
    <n v="5"/>
    <x v="0"/>
    <x v="0"/>
    <n v="20"/>
    <x v="2"/>
    <s v="lbw"/>
    <x v="0"/>
    <x v="2"/>
    <x v="5"/>
    <s v="ODI"/>
    <x v="142"/>
    <x v="8"/>
    <x v="0"/>
  </r>
  <r>
    <x v="54"/>
    <n v="46"/>
    <x v="12"/>
    <x v="1"/>
    <n v="65.209999999999994"/>
    <x v="2"/>
    <s v="bowled"/>
    <x v="2"/>
    <x v="2"/>
    <x v="5"/>
    <s v="ODI"/>
    <x v="143"/>
    <x v="8"/>
    <x v="0"/>
  </r>
  <r>
    <x v="11"/>
    <n v="1"/>
    <x v="0"/>
    <x v="0"/>
    <n v="0"/>
    <x v="2"/>
    <s v="bowled"/>
    <x v="0"/>
    <x v="26"/>
    <x v="37"/>
    <s v="T20"/>
    <x v="144"/>
    <x v="8"/>
    <x v="0"/>
  </r>
  <r>
    <x v="48"/>
    <n v="39"/>
    <x v="0"/>
    <x v="2"/>
    <n v="92.3"/>
    <x v="3"/>
    <s v="caught"/>
    <x v="2"/>
    <x v="30"/>
    <x v="37"/>
    <s v="T20"/>
    <x v="145"/>
    <x v="8"/>
    <x v="0"/>
  </r>
  <r>
    <x v="16"/>
    <n v="20"/>
    <x v="12"/>
    <x v="2"/>
    <n v="140"/>
    <x v="3"/>
    <s v="caught"/>
    <x v="2"/>
    <x v="26"/>
    <x v="37"/>
    <s v="T20"/>
    <x v="146"/>
    <x v="8"/>
    <x v="0"/>
  </r>
  <r>
    <x v="43"/>
    <n v="7"/>
    <x v="12"/>
    <x v="0"/>
    <n v="85.71"/>
    <x v="3"/>
    <s v="lbw"/>
    <x v="2"/>
    <x v="12"/>
    <x v="37"/>
    <s v="T20"/>
    <x v="147"/>
    <x v="8"/>
    <x v="0"/>
  </r>
  <r>
    <x v="61"/>
    <n v="41"/>
    <x v="7"/>
    <x v="2"/>
    <n v="151.21"/>
    <x v="3"/>
    <s v="caught"/>
    <x v="2"/>
    <x v="27"/>
    <x v="37"/>
    <s v="T20"/>
    <x v="148"/>
    <x v="8"/>
    <x v="0"/>
  </r>
  <r>
    <x v="79"/>
    <n v="35"/>
    <x v="4"/>
    <x v="3"/>
    <n v="157.13999999999999"/>
    <x v="3"/>
    <s v="caught"/>
    <x v="2"/>
    <x v="18"/>
    <x v="43"/>
    <s v="T20"/>
    <x v="149"/>
    <x v="8"/>
    <x v="0"/>
  </r>
  <r>
    <x v="21"/>
    <n v="6"/>
    <x v="0"/>
    <x v="1"/>
    <n v="166.66"/>
    <x v="3"/>
    <s v="bowled"/>
    <x v="0"/>
    <x v="18"/>
    <x v="17"/>
    <s v="T20"/>
    <x v="150"/>
    <x v="8"/>
    <x v="0"/>
  </r>
  <r>
    <x v="1"/>
    <n v="4"/>
    <x v="0"/>
    <x v="0"/>
    <n v="25"/>
    <x v="3"/>
    <s v="caught"/>
    <x v="0"/>
    <x v="18"/>
    <x v="19"/>
    <s v="T20"/>
    <x v="151"/>
    <x v="8"/>
    <x v="0"/>
  </r>
  <r>
    <x v="29"/>
    <n v="56"/>
    <x v="5"/>
    <x v="8"/>
    <n v="91.07"/>
    <x v="3"/>
    <s v="not out"/>
    <x v="0"/>
    <x v="31"/>
    <x v="48"/>
    <s v="T20"/>
    <x v="152"/>
    <x v="8"/>
    <x v="0"/>
  </r>
  <r>
    <x v="32"/>
    <n v="28"/>
    <x v="15"/>
    <x v="8"/>
    <n v="203.57"/>
    <x v="3"/>
    <s v="lbw"/>
    <x v="2"/>
    <x v="31"/>
    <x v="49"/>
    <s v="T20"/>
    <x v="153"/>
    <x v="8"/>
    <x v="0"/>
  </r>
  <r>
    <x v="34"/>
    <n v="8"/>
    <x v="0"/>
    <x v="0"/>
    <n v="50"/>
    <x v="3"/>
    <s v="bowled"/>
    <x v="0"/>
    <x v="26"/>
    <x v="0"/>
    <s v="T20"/>
    <x v="154"/>
    <x v="8"/>
    <x v="0"/>
  </r>
  <r>
    <x v="45"/>
    <n v="12"/>
    <x v="12"/>
    <x v="0"/>
    <n v="75"/>
    <x v="3"/>
    <s v="lbw"/>
    <x v="2"/>
    <x v="32"/>
    <x v="1"/>
    <s v="T20"/>
    <x v="155"/>
    <x v="8"/>
    <x v="0"/>
  </r>
  <r>
    <x v="45"/>
    <n v="14"/>
    <x v="0"/>
    <x v="1"/>
    <n v="64.28"/>
    <x v="3"/>
    <s v="caught"/>
    <x v="2"/>
    <x v="31"/>
    <x v="42"/>
    <s v="T20"/>
    <x v="156"/>
    <x v="8"/>
    <x v="0"/>
  </r>
  <r>
    <x v="15"/>
    <n v="32"/>
    <x v="2"/>
    <x v="8"/>
    <n v="156.25"/>
    <x v="3"/>
    <s v="caught"/>
    <x v="2"/>
    <x v="14"/>
    <x v="41"/>
    <s v="T20"/>
    <x v="157"/>
    <x v="8"/>
    <x v="0"/>
  </r>
  <r>
    <x v="29"/>
    <n v="35"/>
    <x v="2"/>
    <x v="3"/>
    <n v="145.71"/>
    <x v="3"/>
    <s v="caught"/>
    <x v="2"/>
    <x v="3"/>
    <x v="0"/>
    <s v="T20"/>
    <x v="158"/>
    <x v="8"/>
    <x v="0"/>
  </r>
  <r>
    <x v="5"/>
    <n v="5"/>
    <x v="12"/>
    <x v="0"/>
    <n v="100"/>
    <x v="3"/>
    <s v="caught"/>
    <x v="2"/>
    <x v="9"/>
    <x v="41"/>
    <s v="T20"/>
    <x v="159"/>
    <x v="8"/>
    <x v="0"/>
  </r>
  <r>
    <x v="81"/>
    <n v="70"/>
    <x v="15"/>
    <x v="8"/>
    <n v="104.28"/>
    <x v="6"/>
    <s v="caught"/>
    <x v="2"/>
    <x v="23"/>
    <x v="60"/>
    <s v="ODI"/>
    <x v="160"/>
    <x v="8"/>
    <x v="0"/>
  </r>
  <r>
    <x v="52"/>
    <n v="28"/>
    <x v="0"/>
    <x v="0"/>
    <n v="50"/>
    <x v="6"/>
    <s v="lbw"/>
    <x v="0"/>
    <x v="23"/>
    <x v="60"/>
    <s v="ODI"/>
    <x v="161"/>
    <x v="8"/>
    <x v="0"/>
  </r>
  <r>
    <x v="24"/>
    <n v="10"/>
    <x v="12"/>
    <x v="0"/>
    <n v="80"/>
    <x v="6"/>
    <s v="bowled"/>
    <x v="2"/>
    <x v="23"/>
    <x v="61"/>
    <s v="ODI"/>
    <x v="162"/>
    <x v="8"/>
    <x v="0"/>
  </r>
  <r>
    <x v="13"/>
    <n v="54"/>
    <x v="2"/>
    <x v="0"/>
    <n v="40.74"/>
    <x v="3"/>
    <s v="bowled"/>
    <x v="2"/>
    <x v="10"/>
    <x v="61"/>
    <s v="Test"/>
    <x v="163"/>
    <x v="8"/>
    <x v="0"/>
  </r>
  <r>
    <x v="47"/>
    <n v="62"/>
    <x v="2"/>
    <x v="0"/>
    <n v="37.090000000000003"/>
    <x v="3"/>
    <s v="caught"/>
    <x v="3"/>
    <x v="10"/>
    <x v="61"/>
    <s v="Test"/>
    <x v="163"/>
    <x v="8"/>
    <x v="0"/>
  </r>
  <r>
    <x v="21"/>
    <n v="45"/>
    <x v="12"/>
    <x v="0"/>
    <n v="22.22"/>
    <x v="3"/>
    <s v="lbw"/>
    <x v="0"/>
    <x v="10"/>
    <x v="60"/>
    <s v="Test"/>
    <x v="164"/>
    <x v="8"/>
    <x v="0"/>
  </r>
  <r>
    <x v="7"/>
    <n v="7"/>
    <x v="0"/>
    <x v="0"/>
    <n v="28.57"/>
    <x v="2"/>
    <s v="caught"/>
    <x v="1"/>
    <x v="10"/>
    <x v="60"/>
    <s v="Test"/>
    <x v="164"/>
    <x v="8"/>
    <x v="0"/>
  </r>
  <r>
    <x v="68"/>
    <n v="29"/>
    <x v="4"/>
    <x v="1"/>
    <n v="134.47999999999999"/>
    <x v="6"/>
    <s v="bowled"/>
    <x v="2"/>
    <x v="11"/>
    <x v="49"/>
    <s v="ODI"/>
    <x v="165"/>
    <x v="9"/>
    <x v="0"/>
  </r>
  <r>
    <x v="27"/>
    <n v="103"/>
    <x v="7"/>
    <x v="0"/>
    <n v="62.13"/>
    <x v="6"/>
    <s v="not out"/>
    <x v="0"/>
    <x v="11"/>
    <x v="16"/>
    <s v="ODI"/>
    <x v="166"/>
    <x v="9"/>
    <x v="0"/>
  </r>
  <r>
    <x v="4"/>
    <n v="6"/>
    <x v="12"/>
    <x v="0"/>
    <n v="116.66"/>
    <x v="6"/>
    <s v="caught"/>
    <x v="2"/>
    <x v="11"/>
    <x v="48"/>
    <s v="ODI"/>
    <x v="167"/>
    <x v="9"/>
    <x v="0"/>
  </r>
  <r>
    <x v="58"/>
    <n v="71"/>
    <x v="12"/>
    <x v="0"/>
    <n v="28.16"/>
    <x v="2"/>
    <s v="caught"/>
    <x v="0"/>
    <x v="0"/>
    <x v="17"/>
    <s v="Test"/>
    <x v="168"/>
    <x v="9"/>
    <x v="0"/>
  </r>
  <r>
    <x v="35"/>
    <n v="41"/>
    <x v="0"/>
    <x v="1"/>
    <n v="41.46"/>
    <x v="2"/>
    <s v="lbw"/>
    <x v="0"/>
    <x v="0"/>
    <x v="47"/>
    <s v="Test"/>
    <x v="169"/>
    <x v="9"/>
    <x v="0"/>
  </r>
  <r>
    <x v="1"/>
    <n v="3"/>
    <x v="0"/>
    <x v="0"/>
    <n v="33.33"/>
    <x v="2"/>
    <s v="caught"/>
    <x v="1"/>
    <x v="0"/>
    <x v="47"/>
    <s v="Test"/>
    <x v="169"/>
    <x v="9"/>
    <x v="0"/>
  </r>
  <r>
    <x v="82"/>
    <n v="91"/>
    <x v="3"/>
    <x v="1"/>
    <n v="82.41"/>
    <x v="6"/>
    <s v="not out"/>
    <x v="0"/>
    <x v="19"/>
    <x v="12"/>
    <s v="ODI"/>
    <x v="170"/>
    <x v="9"/>
    <x v="0"/>
  </r>
  <r>
    <x v="45"/>
    <n v="12"/>
    <x v="12"/>
    <x v="0"/>
    <n v="75"/>
    <x v="6"/>
    <s v="lbw"/>
    <x v="2"/>
    <x v="19"/>
    <x v="11"/>
    <s v="ODI"/>
    <x v="171"/>
    <x v="9"/>
    <x v="0"/>
  </r>
  <r>
    <x v="19"/>
    <n v="50"/>
    <x v="5"/>
    <x v="1"/>
    <n v="64"/>
    <x v="5"/>
    <s v="caught"/>
    <x v="0"/>
    <x v="19"/>
    <x v="13"/>
    <s v="ODI"/>
    <x v="172"/>
    <x v="9"/>
    <x v="0"/>
  </r>
  <r>
    <x v="57"/>
    <n v="106"/>
    <x v="9"/>
    <x v="2"/>
    <n v="104.71"/>
    <x v="5"/>
    <s v="not out"/>
    <x v="2"/>
    <x v="21"/>
    <x v="24"/>
    <s v="ODI"/>
    <x v="173"/>
    <x v="9"/>
    <x v="0"/>
  </r>
  <r>
    <x v="68"/>
    <n v="44"/>
    <x v="5"/>
    <x v="0"/>
    <n v="88.63"/>
    <x v="6"/>
    <s v="caught"/>
    <x v="2"/>
    <x v="11"/>
    <x v="24"/>
    <s v="ODI"/>
    <x v="174"/>
    <x v="9"/>
    <x v="0"/>
  </r>
  <r>
    <x v="44"/>
    <n v="39"/>
    <x v="5"/>
    <x v="0"/>
    <n v="48.71"/>
    <x v="5"/>
    <s v="caught"/>
    <x v="0"/>
    <x v="23"/>
    <x v="24"/>
    <s v="ODI"/>
    <x v="175"/>
    <x v="9"/>
    <x v="0"/>
  </r>
  <r>
    <x v="18"/>
    <s v="-"/>
    <x v="8"/>
    <x v="4"/>
    <s v="-"/>
    <x v="4"/>
    <s v="-"/>
    <x v="0"/>
    <x v="11"/>
    <x v="24"/>
    <s v="ODI"/>
    <x v="176"/>
    <x v="9"/>
    <x v="0"/>
  </r>
  <r>
    <x v="83"/>
    <n v="63"/>
    <x v="4"/>
    <x v="1"/>
    <n v="92.06"/>
    <x v="5"/>
    <s v="not out"/>
    <x v="0"/>
    <x v="19"/>
    <x v="43"/>
    <s v="ODI"/>
    <x v="177"/>
    <x v="9"/>
    <x v="0"/>
  </r>
  <r>
    <x v="60"/>
    <n v="38"/>
    <x v="2"/>
    <x v="3"/>
    <n v="136.84"/>
    <x v="5"/>
    <s v="bowled"/>
    <x v="2"/>
    <x v="19"/>
    <x v="25"/>
    <s v="ODI"/>
    <x v="178"/>
    <x v="9"/>
    <x v="0"/>
  </r>
  <r>
    <x v="51"/>
    <n v="30"/>
    <x v="5"/>
    <x v="0"/>
    <n v="86.66"/>
    <x v="6"/>
    <s v="caught"/>
    <x v="0"/>
    <x v="19"/>
    <x v="38"/>
    <s v="ODI"/>
    <x v="179"/>
    <x v="9"/>
    <x v="0"/>
  </r>
  <r>
    <x v="84"/>
    <n v="115"/>
    <x v="10"/>
    <x v="2"/>
    <n v="84.34"/>
    <x v="6"/>
    <s v="not out"/>
    <x v="0"/>
    <x v="19"/>
    <x v="13"/>
    <s v="ODI"/>
    <x v="180"/>
    <x v="9"/>
    <x v="0"/>
  </r>
  <r>
    <x v="18"/>
    <s v="-"/>
    <x v="8"/>
    <x v="4"/>
    <s v="-"/>
    <x v="4"/>
    <s v="-"/>
    <x v="0"/>
    <x v="17"/>
    <x v="47"/>
    <s v="ODI"/>
    <x v="181"/>
    <x v="9"/>
    <x v="0"/>
  </r>
  <r>
    <x v="44"/>
    <n v="29"/>
    <x v="5"/>
    <x v="0"/>
    <n v="65.510000000000005"/>
    <x v="6"/>
    <s v="not out"/>
    <x v="0"/>
    <x v="21"/>
    <x v="55"/>
    <s v="ODI"/>
    <x v="182"/>
    <x v="9"/>
    <x v="0"/>
  </r>
  <r>
    <x v="85"/>
    <n v="34"/>
    <x v="2"/>
    <x v="1"/>
    <n v="100"/>
    <x v="6"/>
    <s v="not out"/>
    <x v="0"/>
    <x v="23"/>
    <x v="14"/>
    <s v="ODI"/>
    <x v="183"/>
    <x v="9"/>
    <x v="0"/>
  </r>
  <r>
    <x v="67"/>
    <n v="35"/>
    <x v="2"/>
    <x v="0"/>
    <n v="77.14"/>
    <x v="6"/>
    <s v="lbw"/>
    <x v="0"/>
    <x v="24"/>
    <x v="21"/>
    <s v="ODI"/>
    <x v="184"/>
    <x v="9"/>
    <x v="0"/>
  </r>
  <r>
    <x v="68"/>
    <n v="58"/>
    <x v="2"/>
    <x v="0"/>
    <n v="67.239999999999995"/>
    <x v="6"/>
    <s v="caught"/>
    <x v="2"/>
    <x v="8"/>
    <x v="39"/>
    <s v="ODI"/>
    <x v="185"/>
    <x v="9"/>
    <x v="0"/>
  </r>
  <r>
    <x v="86"/>
    <n v="19"/>
    <x v="5"/>
    <x v="0"/>
    <n v="110.52"/>
    <x v="6"/>
    <s v="caught"/>
    <x v="2"/>
    <x v="11"/>
    <x v="12"/>
    <s v="ODI"/>
    <x v="186"/>
    <x v="9"/>
    <x v="0"/>
  </r>
  <r>
    <x v="24"/>
    <n v="17"/>
    <x v="0"/>
    <x v="0"/>
    <n v="47.05"/>
    <x v="6"/>
    <s v="caught"/>
    <x v="2"/>
    <x v="20"/>
    <x v="16"/>
    <s v="ODI"/>
    <x v="187"/>
    <x v="9"/>
    <x v="0"/>
  </r>
  <r>
    <x v="63"/>
    <n v="64"/>
    <x v="17"/>
    <x v="8"/>
    <n v="159.37"/>
    <x v="6"/>
    <s v="caught"/>
    <x v="2"/>
    <x v="33"/>
    <x v="18"/>
    <s v="ODI"/>
    <x v="188"/>
    <x v="9"/>
    <x v="0"/>
  </r>
  <r>
    <x v="68"/>
    <n v="20"/>
    <x v="15"/>
    <x v="2"/>
    <n v="195"/>
    <x v="6"/>
    <s v="not out"/>
    <x v="2"/>
    <x v="24"/>
    <x v="12"/>
    <s v="ODI"/>
    <x v="189"/>
    <x v="9"/>
    <x v="0"/>
  </r>
  <r>
    <x v="87"/>
    <n v="107"/>
    <x v="12"/>
    <x v="0"/>
    <n v="61.68"/>
    <x v="6"/>
    <s v="caught"/>
    <x v="2"/>
    <x v="19"/>
    <x v="55"/>
    <s v="ODI"/>
    <x v="190"/>
    <x v="9"/>
    <x v="0"/>
  </r>
  <r>
    <x v="18"/>
    <s v="-"/>
    <x v="8"/>
    <x v="4"/>
    <s v="-"/>
    <x v="4"/>
    <s v="-"/>
    <x v="0"/>
    <x v="20"/>
    <x v="27"/>
    <s v="ODI"/>
    <x v="191"/>
    <x v="9"/>
    <x v="0"/>
  </r>
  <r>
    <x v="66"/>
    <n v="64"/>
    <x v="3"/>
    <x v="0"/>
    <n v="87.5"/>
    <x v="5"/>
    <s v="caught"/>
    <x v="2"/>
    <x v="20"/>
    <x v="62"/>
    <s v="ODI"/>
    <x v="192"/>
    <x v="9"/>
    <x v="0"/>
  </r>
  <r>
    <x v="86"/>
    <n v="35"/>
    <x v="5"/>
    <x v="0"/>
    <n v="60"/>
    <x v="5"/>
    <s v="caught"/>
    <x v="2"/>
    <x v="20"/>
    <x v="59"/>
    <s v="ODI"/>
    <x v="193"/>
    <x v="9"/>
    <x v="0"/>
  </r>
  <r>
    <x v="42"/>
    <n v="137"/>
    <x v="19"/>
    <x v="8"/>
    <n v="73.72"/>
    <x v="0"/>
    <s v="bowled"/>
    <x v="2"/>
    <x v="13"/>
    <x v="26"/>
    <s v="Test"/>
    <x v="194"/>
    <x v="9"/>
    <x v="0"/>
  </r>
  <r>
    <x v="34"/>
    <n v="24"/>
    <x v="12"/>
    <x v="0"/>
    <n v="16.66"/>
    <x v="0"/>
    <s v="caught"/>
    <x v="3"/>
    <x v="13"/>
    <x v="26"/>
    <s v="Test"/>
    <x v="194"/>
    <x v="9"/>
    <x v="0"/>
  </r>
  <r>
    <x v="24"/>
    <n v="33"/>
    <x v="12"/>
    <x v="0"/>
    <n v="24.24"/>
    <x v="0"/>
    <s v="caught"/>
    <x v="0"/>
    <x v="13"/>
    <x v="58"/>
    <s v="Test"/>
    <x v="195"/>
    <x v="10"/>
    <x v="0"/>
  </r>
  <r>
    <x v="18"/>
    <s v="-"/>
    <x v="8"/>
    <x v="4"/>
    <s v="-"/>
    <x v="4"/>
    <s v="-"/>
    <x v="1"/>
    <x v="13"/>
    <x v="58"/>
    <s v="Test"/>
    <x v="195"/>
    <x v="10"/>
    <x v="0"/>
  </r>
  <r>
    <x v="88"/>
    <n v="123"/>
    <x v="10"/>
    <x v="2"/>
    <n v="69.91"/>
    <x v="5"/>
    <s v="caught"/>
    <x v="0"/>
    <x v="7"/>
    <x v="19"/>
    <s v="Test"/>
    <x v="196"/>
    <x v="10"/>
    <x v="0"/>
  </r>
  <r>
    <x v="13"/>
    <n v="48"/>
    <x v="2"/>
    <x v="0"/>
    <n v="45.83"/>
    <x v="5"/>
    <s v="lbw"/>
    <x v="1"/>
    <x v="7"/>
    <x v="19"/>
    <s v="Test"/>
    <x v="196"/>
    <x v="10"/>
    <x v="0"/>
  </r>
  <r>
    <x v="89"/>
    <n v="43"/>
    <x v="5"/>
    <x v="0"/>
    <n v="72.09"/>
    <x v="0"/>
    <s v="caught"/>
    <x v="0"/>
    <x v="11"/>
    <x v="24"/>
    <s v="ODI"/>
    <x v="197"/>
    <x v="10"/>
    <x v="0"/>
  </r>
  <r>
    <x v="11"/>
    <n v="2"/>
    <x v="0"/>
    <x v="0"/>
    <n v="0"/>
    <x v="7"/>
    <s v="bowled"/>
    <x v="0"/>
    <x v="11"/>
    <x v="24"/>
    <s v="ODI"/>
    <x v="198"/>
    <x v="10"/>
    <x v="0"/>
  </r>
  <r>
    <x v="3"/>
    <n v="52"/>
    <x v="12"/>
    <x v="0"/>
    <n v="30.76"/>
    <x v="0"/>
    <s v="caught"/>
    <x v="2"/>
    <x v="10"/>
    <x v="13"/>
    <s v="Test"/>
    <x v="199"/>
    <x v="10"/>
    <x v="0"/>
  </r>
  <r>
    <x v="13"/>
    <n v="19"/>
    <x v="4"/>
    <x v="0"/>
    <n v="115.78"/>
    <x v="0"/>
    <s v="not out"/>
    <x v="3"/>
    <x v="10"/>
    <x v="13"/>
    <s v="Test"/>
    <x v="199"/>
    <x v="1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9">
  <r>
    <x v="0"/>
    <x v="0"/>
    <x v="0"/>
    <x v="0"/>
    <x v="0"/>
    <x v="0"/>
    <x v="0"/>
    <x v="0"/>
    <s v="Test v Australia"/>
    <s v="Melbourne"/>
    <x v="0"/>
    <x v="0"/>
    <x v="0"/>
  </r>
  <r>
    <x v="1"/>
    <x v="1"/>
    <x v="0"/>
    <x v="0"/>
    <x v="1"/>
    <x v="1"/>
    <x v="0"/>
    <x v="1"/>
    <s v="Test v Australia"/>
    <s v="Melbourne"/>
    <x v="0"/>
    <x v="0"/>
    <x v="0"/>
  </r>
  <r>
    <x v="2"/>
    <x v="2"/>
    <x v="1"/>
    <x v="1"/>
    <x v="2"/>
    <x v="2"/>
    <x v="0"/>
    <x v="0"/>
    <s v="Test v Australia"/>
    <s v="Sydney"/>
    <x v="0"/>
    <x v="1"/>
    <x v="1"/>
  </r>
  <r>
    <x v="3"/>
    <x v="3"/>
    <x v="2"/>
    <x v="0"/>
    <x v="3"/>
    <x v="2"/>
    <x v="0"/>
    <x v="1"/>
    <s v="Test v Australia"/>
    <s v="Sydney"/>
    <x v="0"/>
    <x v="1"/>
    <x v="1"/>
  </r>
  <r>
    <x v="4"/>
    <x v="4"/>
    <x v="0"/>
    <x v="0"/>
    <x v="4"/>
    <x v="3"/>
    <x v="1"/>
    <x v="0"/>
    <s v="Test v Sri Lanka"/>
    <s v="Galle"/>
    <x v="0"/>
    <x v="2"/>
    <x v="1"/>
  </r>
  <r>
    <x v="5"/>
    <x v="5"/>
    <x v="0"/>
    <x v="0"/>
    <x v="5"/>
    <x v="3"/>
    <x v="1"/>
    <x v="1"/>
    <s v="Test v Sri Lanka"/>
    <s v="Galle"/>
    <x v="0"/>
    <x v="2"/>
    <x v="1"/>
  </r>
  <r>
    <x v="6"/>
    <x v="6"/>
    <x v="1"/>
    <x v="1"/>
    <x v="6"/>
    <x v="2"/>
    <x v="0"/>
    <x v="2"/>
    <s v="Test v Sri Lanka"/>
    <s v="Colombo (PSS)"/>
    <x v="0"/>
    <x v="3"/>
    <x v="1"/>
  </r>
  <r>
    <x v="7"/>
    <x v="7"/>
    <x v="0"/>
    <x v="0"/>
    <x v="7"/>
    <x v="2"/>
    <x v="2"/>
    <x v="3"/>
    <s v="Test v Sri Lanka"/>
    <s v="Colombo (PSS)"/>
    <x v="0"/>
    <x v="3"/>
    <x v="1"/>
  </r>
  <r>
    <x v="7"/>
    <x v="8"/>
    <x v="0"/>
    <x v="0"/>
    <x v="4"/>
    <x v="3"/>
    <x v="2"/>
    <x v="2"/>
    <s v="Test v Sri Lanka"/>
    <s v="Colombo (SSC)"/>
    <x v="0"/>
    <x v="4"/>
    <x v="1"/>
  </r>
  <r>
    <x v="7"/>
    <x v="0"/>
    <x v="0"/>
    <x v="0"/>
    <x v="8"/>
    <x v="2"/>
    <x v="2"/>
    <x v="3"/>
    <s v="Test v Sri Lanka"/>
    <s v="Colombo (SSC)"/>
    <x v="0"/>
    <x v="4"/>
    <x v="1"/>
  </r>
  <r>
    <x v="8"/>
    <x v="9"/>
    <x v="3"/>
    <x v="1"/>
    <x v="9"/>
    <x v="3"/>
    <x v="3"/>
    <x v="0"/>
    <s v="ODI v Zimbabwe"/>
    <s v="Harare"/>
    <x v="1"/>
    <x v="5"/>
    <x v="2"/>
  </r>
  <r>
    <x v="9"/>
    <x v="10"/>
    <x v="4"/>
    <x v="0"/>
    <x v="10"/>
    <x v="3"/>
    <x v="2"/>
    <x v="0"/>
    <s v="ODI v Zimbabwe"/>
    <s v="Harare"/>
    <x v="1"/>
    <x v="6"/>
    <x v="2"/>
  </r>
  <r>
    <x v="10"/>
    <x v="11"/>
    <x v="4"/>
    <x v="2"/>
    <x v="11"/>
    <x v="3"/>
    <x v="3"/>
    <x v="0"/>
    <s v="ODI v Zimbabwe"/>
    <s v="Harare"/>
    <x v="1"/>
    <x v="7"/>
    <x v="2"/>
  </r>
  <r>
    <x v="11"/>
    <x v="12"/>
    <x v="0"/>
    <x v="0"/>
    <x v="12"/>
    <x v="3"/>
    <x v="2"/>
    <x v="0"/>
    <s v="T20I v Zimbabwe"/>
    <s v="Harare"/>
    <x v="2"/>
    <x v="8"/>
    <x v="2"/>
  </r>
  <r>
    <x v="12"/>
    <x v="3"/>
    <x v="5"/>
    <x v="2"/>
    <x v="13"/>
    <x v="3"/>
    <x v="3"/>
    <x v="0"/>
    <s v="T20I v Zimbabwe"/>
    <s v="Harare"/>
    <x v="2"/>
    <x v="9"/>
    <x v="2"/>
  </r>
  <r>
    <x v="13"/>
    <x v="13"/>
    <x v="2"/>
    <x v="1"/>
    <x v="14"/>
    <x v="3"/>
    <x v="2"/>
    <x v="2"/>
    <s v="T20I v Zimbabwe"/>
    <s v="Harare"/>
    <x v="2"/>
    <x v="10"/>
    <x v="2"/>
  </r>
  <r>
    <x v="14"/>
    <x v="14"/>
    <x v="6"/>
    <x v="3"/>
    <x v="15"/>
    <x v="3"/>
    <x v="0"/>
    <x v="0"/>
    <s v="Test v West Indies"/>
    <s v="Kingston"/>
    <x v="0"/>
    <x v="11"/>
    <x v="2"/>
  </r>
  <r>
    <x v="15"/>
    <x v="15"/>
    <x v="7"/>
    <x v="0"/>
    <x v="16"/>
    <x v="3"/>
    <x v="0"/>
    <x v="2"/>
    <s v="Test v West Indies"/>
    <s v="Gros Islet"/>
    <x v="0"/>
    <x v="12"/>
    <x v="2"/>
  </r>
  <r>
    <x v="16"/>
    <x v="16"/>
    <x v="2"/>
    <x v="0"/>
    <x v="17"/>
    <x v="3"/>
    <x v="0"/>
    <x v="3"/>
    <s v="Test v West Indies"/>
    <s v="Gros Islet"/>
    <x v="0"/>
    <x v="12"/>
    <x v="2"/>
  </r>
  <r>
    <x v="17"/>
    <x v="17"/>
    <x v="8"/>
    <x v="4"/>
    <x v="18"/>
    <x v="4"/>
    <x v="4"/>
    <x v="4"/>
    <s v="Test v West Indies"/>
    <s v="Port of Spain"/>
    <x v="0"/>
    <x v="13"/>
    <x v="2"/>
  </r>
  <r>
    <x v="2"/>
    <x v="18"/>
    <x v="9"/>
    <x v="5"/>
    <x v="19"/>
    <x v="5"/>
    <x v="3"/>
    <x v="0"/>
    <s v="T20I v West Indies"/>
    <s v="Lauderhill"/>
    <x v="2"/>
    <x v="14"/>
    <x v="2"/>
  </r>
  <r>
    <x v="18"/>
    <x v="17"/>
    <x v="8"/>
    <x v="4"/>
    <x v="18"/>
    <x v="4"/>
    <x v="4"/>
    <x v="0"/>
    <s v="T20I v West Indies"/>
    <s v="Lauderhill"/>
    <x v="2"/>
    <x v="15"/>
    <x v="2"/>
  </r>
  <r>
    <x v="19"/>
    <x v="19"/>
    <x v="4"/>
    <x v="1"/>
    <x v="20"/>
    <x v="3"/>
    <x v="0"/>
    <x v="2"/>
    <s v="Test v New Zealand"/>
    <s v="Kanpur"/>
    <x v="0"/>
    <x v="16"/>
    <x v="2"/>
  </r>
  <r>
    <x v="20"/>
    <x v="10"/>
    <x v="10"/>
    <x v="0"/>
    <x v="21"/>
    <x v="3"/>
    <x v="0"/>
    <x v="3"/>
    <s v="Test v New Zealand"/>
    <s v="Kanpur"/>
    <x v="0"/>
    <x v="16"/>
    <x v="2"/>
  </r>
  <r>
    <x v="11"/>
    <x v="1"/>
    <x v="0"/>
    <x v="0"/>
    <x v="12"/>
    <x v="2"/>
    <x v="0"/>
    <x v="2"/>
    <s v="Test v England"/>
    <s v="Visakhapatnam"/>
    <x v="0"/>
    <x v="17"/>
    <x v="2"/>
  </r>
  <r>
    <x v="21"/>
    <x v="20"/>
    <x v="5"/>
    <x v="0"/>
    <x v="22"/>
    <x v="2"/>
    <x v="0"/>
    <x v="3"/>
    <s v="Test v England"/>
    <s v="Visakhapatnam"/>
    <x v="0"/>
    <x v="17"/>
    <x v="2"/>
  </r>
  <r>
    <x v="22"/>
    <x v="21"/>
    <x v="4"/>
    <x v="0"/>
    <x v="23"/>
    <x v="3"/>
    <x v="2"/>
    <x v="0"/>
    <s v="Test v England"/>
    <s v="Wankhede"/>
    <x v="0"/>
    <x v="18"/>
    <x v="2"/>
  </r>
  <r>
    <x v="23"/>
    <x v="22"/>
    <x v="11"/>
    <x v="3"/>
    <x v="24"/>
    <x v="3"/>
    <x v="0"/>
    <x v="0"/>
    <s v="Test v England"/>
    <s v="Chennai"/>
    <x v="0"/>
    <x v="19"/>
    <x v="2"/>
  </r>
  <r>
    <x v="24"/>
    <x v="23"/>
    <x v="12"/>
    <x v="0"/>
    <x v="25"/>
    <x v="3"/>
    <x v="2"/>
    <x v="0"/>
    <s v="ODI v England"/>
    <s v="Pune"/>
    <x v="1"/>
    <x v="20"/>
    <x v="3"/>
  </r>
  <r>
    <x v="5"/>
    <x v="1"/>
    <x v="12"/>
    <x v="0"/>
    <x v="4"/>
    <x v="3"/>
    <x v="0"/>
    <x v="2"/>
    <s v="ODI v England"/>
    <s v="Cuttack"/>
    <x v="1"/>
    <x v="21"/>
    <x v="3"/>
  </r>
  <r>
    <x v="25"/>
    <x v="24"/>
    <x v="12"/>
    <x v="1"/>
    <x v="4"/>
    <x v="2"/>
    <x v="0"/>
    <x v="0"/>
    <s v="ODI v England"/>
    <s v="Eden Gardens"/>
    <x v="1"/>
    <x v="22"/>
    <x v="3"/>
  </r>
  <r>
    <x v="24"/>
    <x v="25"/>
    <x v="12"/>
    <x v="0"/>
    <x v="26"/>
    <x v="2"/>
    <x v="0"/>
    <x v="2"/>
    <s v="T20I v England"/>
    <s v="Kanpur"/>
    <x v="2"/>
    <x v="23"/>
    <x v="3"/>
  </r>
  <r>
    <x v="26"/>
    <x v="26"/>
    <x v="7"/>
    <x v="2"/>
    <x v="27"/>
    <x v="2"/>
    <x v="0"/>
    <x v="2"/>
    <s v="T20I v England"/>
    <s v="Nagpur"/>
    <x v="2"/>
    <x v="24"/>
    <x v="3"/>
  </r>
  <r>
    <x v="13"/>
    <x v="23"/>
    <x v="5"/>
    <x v="1"/>
    <x v="28"/>
    <x v="2"/>
    <x v="2"/>
    <x v="2"/>
    <s v="T20I v England"/>
    <s v="Bengaluru"/>
    <x v="2"/>
    <x v="25"/>
    <x v="3"/>
  </r>
  <r>
    <x v="7"/>
    <x v="27"/>
    <x v="0"/>
    <x v="0"/>
    <x v="29"/>
    <x v="3"/>
    <x v="2"/>
    <x v="2"/>
    <s v="Test v Bangladesh"/>
    <s v="Hyderabad"/>
    <x v="0"/>
    <x v="26"/>
    <x v="3"/>
  </r>
  <r>
    <x v="21"/>
    <x v="28"/>
    <x v="12"/>
    <x v="0"/>
    <x v="30"/>
    <x v="2"/>
    <x v="0"/>
    <x v="3"/>
    <s v="Test v Bangladesh"/>
    <s v="Hyderabad"/>
    <x v="0"/>
    <x v="26"/>
    <x v="3"/>
  </r>
  <r>
    <x v="27"/>
    <x v="29"/>
    <x v="13"/>
    <x v="1"/>
    <x v="31"/>
    <x v="2"/>
    <x v="0"/>
    <x v="0"/>
    <s v="Test v Australia"/>
    <s v="Pune"/>
    <x v="0"/>
    <x v="27"/>
    <x v="3"/>
  </r>
  <r>
    <x v="21"/>
    <x v="25"/>
    <x v="12"/>
    <x v="0"/>
    <x v="32"/>
    <x v="2"/>
    <x v="1"/>
    <x v="1"/>
    <s v="Test v Australia"/>
    <s v="Pune"/>
    <x v="0"/>
    <x v="27"/>
    <x v="3"/>
  </r>
  <r>
    <x v="28"/>
    <x v="30"/>
    <x v="14"/>
    <x v="0"/>
    <x v="33"/>
    <x v="3"/>
    <x v="0"/>
    <x v="2"/>
    <s v="Test v Australia"/>
    <s v="Bengaluru"/>
    <x v="0"/>
    <x v="28"/>
    <x v="3"/>
  </r>
  <r>
    <x v="29"/>
    <x v="31"/>
    <x v="4"/>
    <x v="0"/>
    <x v="34"/>
    <x v="3"/>
    <x v="0"/>
    <x v="3"/>
    <s v="Test v Australia"/>
    <s v="Bengaluru"/>
    <x v="0"/>
    <x v="28"/>
    <x v="3"/>
  </r>
  <r>
    <x v="30"/>
    <x v="32"/>
    <x v="14"/>
    <x v="0"/>
    <x v="35"/>
    <x v="3"/>
    <x v="0"/>
    <x v="0"/>
    <s v="Test v Australia"/>
    <s v="Ranchi"/>
    <x v="0"/>
    <x v="29"/>
    <x v="3"/>
  </r>
  <r>
    <x v="31"/>
    <x v="33"/>
    <x v="14"/>
    <x v="1"/>
    <x v="36"/>
    <x v="3"/>
    <x v="0"/>
    <x v="0"/>
    <s v="Test v Australia"/>
    <s v="Dharamsala"/>
    <x v="0"/>
    <x v="30"/>
    <x v="3"/>
  </r>
  <r>
    <x v="29"/>
    <x v="34"/>
    <x v="14"/>
    <x v="0"/>
    <x v="37"/>
    <x v="3"/>
    <x v="3"/>
    <x v="1"/>
    <s v="Test v Australia"/>
    <s v="Dharamsala"/>
    <x v="0"/>
    <x v="30"/>
    <x v="3"/>
  </r>
  <r>
    <x v="32"/>
    <x v="35"/>
    <x v="3"/>
    <x v="0"/>
    <x v="38"/>
    <x v="2"/>
    <x v="5"/>
    <x v="2"/>
    <s v="Test v Sri Lanka"/>
    <s v="Colombo (SSC)"/>
    <x v="0"/>
    <x v="31"/>
    <x v="3"/>
  </r>
  <r>
    <x v="33"/>
    <x v="36"/>
    <x v="10"/>
    <x v="0"/>
    <x v="39"/>
    <x v="2"/>
    <x v="0"/>
    <x v="2"/>
    <s v="Test v Sri Lanka"/>
    <s v="Pallekele"/>
    <x v="0"/>
    <x v="32"/>
    <x v="3"/>
  </r>
  <r>
    <x v="18"/>
    <x v="17"/>
    <x v="8"/>
    <x v="4"/>
    <x v="18"/>
    <x v="4"/>
    <x v="4"/>
    <x v="0"/>
    <s v="ODI v Sri Lanka"/>
    <s v="Dambulla"/>
    <x v="1"/>
    <x v="33"/>
    <x v="3"/>
  </r>
  <r>
    <x v="34"/>
    <x v="37"/>
    <x v="0"/>
    <x v="0"/>
    <x v="7"/>
    <x v="1"/>
    <x v="2"/>
    <x v="0"/>
    <s v="ODI v Sri Lanka"/>
    <s v="Pallekele"/>
    <x v="1"/>
    <x v="34"/>
    <x v="3"/>
  </r>
  <r>
    <x v="35"/>
    <x v="16"/>
    <x v="5"/>
    <x v="0"/>
    <x v="40"/>
    <x v="5"/>
    <x v="0"/>
    <x v="0"/>
    <s v="ODI v Sri Lanka"/>
    <s v="Pallekele"/>
    <x v="1"/>
    <x v="35"/>
    <x v="3"/>
  </r>
  <r>
    <x v="4"/>
    <x v="0"/>
    <x v="0"/>
    <x v="0"/>
    <x v="41"/>
    <x v="6"/>
    <x v="0"/>
    <x v="2"/>
    <s v="ODI v Sri Lanka"/>
    <s v="Colombo (RPS)"/>
    <x v="1"/>
    <x v="36"/>
    <x v="3"/>
  </r>
  <r>
    <x v="22"/>
    <x v="23"/>
    <x v="2"/>
    <x v="0"/>
    <x v="42"/>
    <x v="2"/>
    <x v="0"/>
    <x v="0"/>
    <s v="T20I v Sri Lanka"/>
    <s v="Colombo (RPS)"/>
    <x v="2"/>
    <x v="37"/>
    <x v="3"/>
  </r>
  <r>
    <x v="11"/>
    <x v="12"/>
    <x v="0"/>
    <x v="0"/>
    <x v="12"/>
    <x v="3"/>
    <x v="0"/>
    <x v="2"/>
    <s v="Test v Sri Lanka"/>
    <s v="Eden Gardens"/>
    <x v="0"/>
    <x v="38"/>
    <x v="3"/>
  </r>
  <r>
    <x v="36"/>
    <x v="38"/>
    <x v="10"/>
    <x v="0"/>
    <x v="43"/>
    <x v="3"/>
    <x v="2"/>
    <x v="3"/>
    <s v="Test v Sri Lanka"/>
    <s v="Eden Gardens"/>
    <x v="0"/>
    <x v="38"/>
    <x v="3"/>
  </r>
  <r>
    <x v="4"/>
    <x v="39"/>
    <x v="12"/>
    <x v="0"/>
    <x v="44"/>
    <x v="3"/>
    <x v="2"/>
    <x v="0"/>
    <s v="Test v Sri Lanka"/>
    <s v="Nagpur"/>
    <x v="0"/>
    <x v="39"/>
    <x v="3"/>
  </r>
  <r>
    <x v="37"/>
    <x v="40"/>
    <x v="3"/>
    <x v="1"/>
    <x v="45"/>
    <x v="2"/>
    <x v="2"/>
    <x v="2"/>
    <s v="T20I v Sri Lanka"/>
    <s v="Cuttack"/>
    <x v="2"/>
    <x v="40"/>
    <x v="3"/>
  </r>
  <r>
    <x v="38"/>
    <x v="41"/>
    <x v="15"/>
    <x v="6"/>
    <x v="46"/>
    <x v="2"/>
    <x v="0"/>
    <x v="2"/>
    <s v="T20I v Sri Lanka"/>
    <s v="Indore"/>
    <x v="2"/>
    <x v="41"/>
    <x v="3"/>
  </r>
  <r>
    <x v="34"/>
    <x v="25"/>
    <x v="0"/>
    <x v="0"/>
    <x v="25"/>
    <x v="2"/>
    <x v="1"/>
    <x v="0"/>
    <s v="T20I v Sri Lanka"/>
    <s v="Wankhede"/>
    <x v="2"/>
    <x v="42"/>
    <x v="3"/>
  </r>
  <r>
    <x v="21"/>
    <x v="42"/>
    <x v="5"/>
    <x v="0"/>
    <x v="47"/>
    <x v="2"/>
    <x v="0"/>
    <x v="0"/>
    <s v="Test v South Africa"/>
    <s v="Centurion"/>
    <x v="0"/>
    <x v="43"/>
    <x v="4"/>
  </r>
  <r>
    <x v="34"/>
    <x v="43"/>
    <x v="0"/>
    <x v="0"/>
    <x v="48"/>
    <x v="2"/>
    <x v="0"/>
    <x v="1"/>
    <s v="Test v South Africa"/>
    <s v="Centurion"/>
    <x v="0"/>
    <x v="43"/>
    <x v="4"/>
  </r>
  <r>
    <x v="11"/>
    <x v="4"/>
    <x v="0"/>
    <x v="0"/>
    <x v="12"/>
    <x v="2"/>
    <x v="0"/>
    <x v="2"/>
    <s v="Test v South Africa"/>
    <s v="Johannesburg"/>
    <x v="0"/>
    <x v="44"/>
    <x v="4"/>
  </r>
  <r>
    <x v="3"/>
    <x v="44"/>
    <x v="5"/>
    <x v="0"/>
    <x v="49"/>
    <x v="1"/>
    <x v="0"/>
    <x v="3"/>
    <s v="Test v South Africa"/>
    <s v="Johannesburg"/>
    <x v="0"/>
    <x v="44"/>
    <x v="4"/>
  </r>
  <r>
    <x v="39"/>
    <x v="28"/>
    <x v="12"/>
    <x v="0"/>
    <x v="50"/>
    <x v="1"/>
    <x v="6"/>
    <x v="0"/>
    <s v="T20I v Sri Lanka"/>
    <s v="Colombo (RPS)"/>
    <x v="2"/>
    <x v="45"/>
    <x v="4"/>
  </r>
  <r>
    <x v="18"/>
    <x v="17"/>
    <x v="8"/>
    <x v="4"/>
    <x v="18"/>
    <x v="4"/>
    <x v="4"/>
    <x v="2"/>
    <s v="T20I v Bangladesh"/>
    <s v="Colombo (RPS)"/>
    <x v="2"/>
    <x v="46"/>
    <x v="4"/>
  </r>
  <r>
    <x v="22"/>
    <x v="5"/>
    <x v="5"/>
    <x v="1"/>
    <x v="51"/>
    <x v="5"/>
    <x v="0"/>
    <x v="0"/>
    <s v="T20I v Bangladesh"/>
    <s v="Colombo (RPS)"/>
    <x v="2"/>
    <x v="47"/>
    <x v="4"/>
  </r>
  <r>
    <x v="40"/>
    <x v="45"/>
    <x v="10"/>
    <x v="0"/>
    <x v="52"/>
    <x v="1"/>
    <x v="2"/>
    <x v="2"/>
    <s v="Test v Afghanistan"/>
    <s v="Bengaluru"/>
    <x v="0"/>
    <x v="48"/>
    <x v="4"/>
  </r>
  <r>
    <x v="41"/>
    <x v="46"/>
    <x v="2"/>
    <x v="7"/>
    <x v="53"/>
    <x v="3"/>
    <x v="0"/>
    <x v="2"/>
    <s v="T20I v Ireland"/>
    <s v="Dublin (Malahide)"/>
    <x v="2"/>
    <x v="49"/>
    <x v="4"/>
  </r>
  <r>
    <x v="42"/>
    <x v="47"/>
    <x v="13"/>
    <x v="5"/>
    <x v="54"/>
    <x v="1"/>
    <x v="3"/>
    <x v="0"/>
    <s v="T20I v England"/>
    <s v="Manchester"/>
    <x v="2"/>
    <x v="50"/>
    <x v="4"/>
  </r>
  <r>
    <x v="43"/>
    <x v="0"/>
    <x v="0"/>
    <x v="0"/>
    <x v="55"/>
    <x v="1"/>
    <x v="2"/>
    <x v="2"/>
    <s v="T20I v England"/>
    <s v="Cardiff"/>
    <x v="2"/>
    <x v="51"/>
    <x v="4"/>
  </r>
  <r>
    <x v="44"/>
    <x v="48"/>
    <x v="12"/>
    <x v="2"/>
    <x v="56"/>
    <x v="1"/>
    <x v="0"/>
    <x v="0"/>
    <s v="T20I v England"/>
    <s v="Bristol"/>
    <x v="2"/>
    <x v="52"/>
    <x v="4"/>
  </r>
  <r>
    <x v="45"/>
    <x v="23"/>
    <x v="0"/>
    <x v="0"/>
    <x v="29"/>
    <x v="5"/>
    <x v="3"/>
    <x v="0"/>
    <s v="ODI v England"/>
    <s v="Nottingham"/>
    <x v="1"/>
    <x v="53"/>
    <x v="4"/>
  </r>
  <r>
    <x v="11"/>
    <x v="8"/>
    <x v="0"/>
    <x v="0"/>
    <x v="12"/>
    <x v="5"/>
    <x v="0"/>
    <x v="0"/>
    <s v="ODI v England"/>
    <s v="Lord's"/>
    <x v="1"/>
    <x v="54"/>
    <x v="4"/>
  </r>
  <r>
    <x v="34"/>
    <x v="8"/>
    <x v="12"/>
    <x v="0"/>
    <x v="57"/>
    <x v="1"/>
    <x v="2"/>
    <x v="0"/>
    <s v="Test v England"/>
    <s v="Birmingham"/>
    <x v="0"/>
    <x v="55"/>
    <x v="4"/>
  </r>
  <r>
    <x v="46"/>
    <x v="16"/>
    <x v="5"/>
    <x v="0"/>
    <x v="58"/>
    <x v="1"/>
    <x v="0"/>
    <x v="1"/>
    <s v="Test v England"/>
    <s v="Birmingham"/>
    <x v="0"/>
    <x v="55"/>
    <x v="4"/>
  </r>
  <r>
    <x v="24"/>
    <x v="5"/>
    <x v="5"/>
    <x v="0"/>
    <x v="59"/>
    <x v="2"/>
    <x v="0"/>
    <x v="2"/>
    <s v="Test v England"/>
    <s v="Lord's"/>
    <x v="0"/>
    <x v="56"/>
    <x v="4"/>
  </r>
  <r>
    <x v="21"/>
    <x v="49"/>
    <x v="5"/>
    <x v="0"/>
    <x v="60"/>
    <x v="2"/>
    <x v="1"/>
    <x v="3"/>
    <s v="Test v England"/>
    <s v="Lord's"/>
    <x v="0"/>
    <x v="56"/>
    <x v="4"/>
  </r>
  <r>
    <x v="47"/>
    <x v="50"/>
    <x v="4"/>
    <x v="0"/>
    <x v="61"/>
    <x v="2"/>
    <x v="1"/>
    <x v="2"/>
    <s v="Test v England"/>
    <s v="Nottingham"/>
    <x v="0"/>
    <x v="57"/>
    <x v="4"/>
  </r>
  <r>
    <x v="48"/>
    <x v="51"/>
    <x v="3"/>
    <x v="0"/>
    <x v="62"/>
    <x v="2"/>
    <x v="2"/>
    <x v="3"/>
    <s v="Test v England"/>
    <s v="Nottingham"/>
    <x v="0"/>
    <x v="57"/>
    <x v="4"/>
  </r>
  <r>
    <x v="44"/>
    <x v="16"/>
    <x v="5"/>
    <x v="0"/>
    <x v="63"/>
    <x v="2"/>
    <x v="1"/>
    <x v="0"/>
    <s v="Test v England"/>
    <s v="Southampton"/>
    <x v="0"/>
    <x v="58"/>
    <x v="4"/>
  </r>
  <r>
    <x v="11"/>
    <x v="4"/>
    <x v="0"/>
    <x v="0"/>
    <x v="12"/>
    <x v="2"/>
    <x v="2"/>
    <x v="1"/>
    <s v="Test v England"/>
    <s v="Southampton"/>
    <x v="0"/>
    <x v="58"/>
    <x v="4"/>
  </r>
  <r>
    <x v="49"/>
    <x v="50"/>
    <x v="4"/>
    <x v="0"/>
    <x v="64"/>
    <x v="3"/>
    <x v="2"/>
    <x v="0"/>
    <s v="Test v England"/>
    <s v="The Oval"/>
    <x v="0"/>
    <x v="59"/>
    <x v="4"/>
  </r>
  <r>
    <x v="50"/>
    <x v="52"/>
    <x v="16"/>
    <x v="1"/>
    <x v="65"/>
    <x v="3"/>
    <x v="2"/>
    <x v="1"/>
    <s v="Test v England"/>
    <s v="The Oval"/>
    <x v="0"/>
    <x v="59"/>
    <x v="4"/>
  </r>
  <r>
    <x v="31"/>
    <x v="53"/>
    <x v="15"/>
    <x v="1"/>
    <x v="66"/>
    <x v="3"/>
    <x v="1"/>
    <x v="0"/>
    <s v="ODI v Afghanistan"/>
    <s v="Dubai (DICS)"/>
    <x v="1"/>
    <x v="60"/>
    <x v="4"/>
  </r>
  <r>
    <x v="11"/>
    <x v="27"/>
    <x v="0"/>
    <x v="0"/>
    <x v="12"/>
    <x v="2"/>
    <x v="1"/>
    <x v="2"/>
    <s v="Test v West Indies"/>
    <s v="Rajkot"/>
    <x v="0"/>
    <x v="61"/>
    <x v="4"/>
  </r>
  <r>
    <x v="34"/>
    <x v="54"/>
    <x v="0"/>
    <x v="0"/>
    <x v="67"/>
    <x v="3"/>
    <x v="2"/>
    <x v="0"/>
    <s v="Test v West Indies"/>
    <s v="Hyderabad"/>
    <x v="0"/>
    <x v="62"/>
    <x v="4"/>
  </r>
  <r>
    <x v="9"/>
    <x v="50"/>
    <x v="12"/>
    <x v="1"/>
    <x v="68"/>
    <x v="2"/>
    <x v="3"/>
    <x v="1"/>
    <s v="Test v West Indies"/>
    <s v="Hyderabad"/>
    <x v="0"/>
    <x v="62"/>
    <x v="4"/>
  </r>
  <r>
    <x v="3"/>
    <x v="55"/>
    <x v="5"/>
    <x v="0"/>
    <x v="69"/>
    <x v="1"/>
    <x v="0"/>
    <x v="0"/>
    <s v="T20I v West Indies"/>
    <s v="Eden Gardens"/>
    <x v="2"/>
    <x v="63"/>
    <x v="4"/>
  </r>
  <r>
    <x v="51"/>
    <x v="5"/>
    <x v="5"/>
    <x v="1"/>
    <x v="70"/>
    <x v="5"/>
    <x v="3"/>
    <x v="2"/>
    <s v="T20I v West Indies"/>
    <s v="Lucknow"/>
    <x v="2"/>
    <x v="64"/>
    <x v="4"/>
  </r>
  <r>
    <x v="35"/>
    <x v="48"/>
    <x v="4"/>
    <x v="0"/>
    <x v="71"/>
    <x v="1"/>
    <x v="0"/>
    <x v="0"/>
    <s v="T20I v West Indies"/>
    <s v="Chennai"/>
    <x v="2"/>
    <x v="65"/>
    <x v="4"/>
  </r>
  <r>
    <x v="46"/>
    <x v="56"/>
    <x v="12"/>
    <x v="0"/>
    <x v="72"/>
    <x v="1"/>
    <x v="7"/>
    <x v="0"/>
    <s v="T20I v Australia"/>
    <s v="Brisbane"/>
    <x v="2"/>
    <x v="66"/>
    <x v="4"/>
  </r>
  <r>
    <x v="17"/>
    <x v="17"/>
    <x v="8"/>
    <x v="4"/>
    <x v="18"/>
    <x v="4"/>
    <x v="4"/>
    <x v="4"/>
    <s v="T20I v Australia"/>
    <s v="Melbourne"/>
    <x v="2"/>
    <x v="67"/>
    <x v="4"/>
  </r>
  <r>
    <x v="52"/>
    <x v="13"/>
    <x v="0"/>
    <x v="1"/>
    <x v="73"/>
    <x v="5"/>
    <x v="0"/>
    <x v="0"/>
    <s v="T20I v Australia"/>
    <s v="Sydney"/>
    <x v="2"/>
    <x v="68"/>
    <x v="4"/>
  </r>
  <r>
    <x v="7"/>
    <x v="0"/>
    <x v="0"/>
    <x v="0"/>
    <x v="8"/>
    <x v="3"/>
    <x v="0"/>
    <x v="2"/>
    <s v="Test v Australia"/>
    <s v="Adelaide"/>
    <x v="0"/>
    <x v="69"/>
    <x v="4"/>
  </r>
  <r>
    <x v="53"/>
    <x v="57"/>
    <x v="2"/>
    <x v="1"/>
    <x v="74"/>
    <x v="3"/>
    <x v="0"/>
    <x v="3"/>
    <s v="Test v Australia"/>
    <s v="Adelaide"/>
    <x v="0"/>
    <x v="69"/>
    <x v="4"/>
  </r>
  <r>
    <x v="7"/>
    <x v="28"/>
    <x v="0"/>
    <x v="0"/>
    <x v="75"/>
    <x v="3"/>
    <x v="2"/>
    <x v="0"/>
    <s v="Test v Australia"/>
    <s v="Perth"/>
    <x v="0"/>
    <x v="70"/>
    <x v="4"/>
  </r>
  <r>
    <x v="11"/>
    <x v="27"/>
    <x v="0"/>
    <x v="0"/>
    <x v="12"/>
    <x v="3"/>
    <x v="2"/>
    <x v="1"/>
    <s v="Test v Australia"/>
    <s v="Perth"/>
    <x v="0"/>
    <x v="70"/>
    <x v="4"/>
  </r>
  <r>
    <x v="45"/>
    <x v="37"/>
    <x v="5"/>
    <x v="0"/>
    <x v="76"/>
    <x v="2"/>
    <x v="0"/>
    <x v="2"/>
    <s v="Test v Australia"/>
    <s v="Sydney"/>
    <x v="0"/>
    <x v="71"/>
    <x v="5"/>
  </r>
  <r>
    <x v="15"/>
    <x v="46"/>
    <x v="7"/>
    <x v="1"/>
    <x v="77"/>
    <x v="2"/>
    <x v="0"/>
    <x v="2"/>
    <s v="T20I v Australia"/>
    <s v="Visakhapatnam"/>
    <x v="2"/>
    <x v="72"/>
    <x v="5"/>
  </r>
  <r>
    <x v="12"/>
    <x v="58"/>
    <x v="2"/>
    <x v="8"/>
    <x v="78"/>
    <x v="3"/>
    <x v="0"/>
    <x v="2"/>
    <s v="T20I v Australia"/>
    <s v="Bengaluru"/>
    <x v="2"/>
    <x v="73"/>
    <x v="5"/>
  </r>
  <r>
    <x v="51"/>
    <x v="20"/>
    <x v="12"/>
    <x v="0"/>
    <x v="79"/>
    <x v="1"/>
    <x v="0"/>
    <x v="2"/>
    <s v="ODI v Australia"/>
    <s v="Mohali"/>
    <x v="1"/>
    <x v="74"/>
    <x v="5"/>
  </r>
  <r>
    <x v="51"/>
    <x v="59"/>
    <x v="5"/>
    <x v="0"/>
    <x v="80"/>
    <x v="5"/>
    <x v="0"/>
    <x v="0"/>
    <s v="ODI v South Africa"/>
    <s v="Southampton"/>
    <x v="1"/>
    <x v="75"/>
    <x v="5"/>
  </r>
  <r>
    <x v="25"/>
    <x v="7"/>
    <x v="12"/>
    <x v="1"/>
    <x v="81"/>
    <x v="0"/>
    <x v="3"/>
    <x v="2"/>
    <s v="ODI v Australia"/>
    <s v="The Oval"/>
    <x v="1"/>
    <x v="76"/>
    <x v="5"/>
  </r>
  <r>
    <x v="32"/>
    <x v="60"/>
    <x v="2"/>
    <x v="2"/>
    <x v="82"/>
    <x v="3"/>
    <x v="0"/>
    <x v="2"/>
    <s v="ODI v Pakistan"/>
    <s v="Manchester"/>
    <x v="1"/>
    <x v="77"/>
    <x v="5"/>
  </r>
  <r>
    <x v="54"/>
    <x v="50"/>
    <x v="5"/>
    <x v="0"/>
    <x v="83"/>
    <x v="3"/>
    <x v="0"/>
    <x v="2"/>
    <s v="ODI v Afghanistan"/>
    <s v="Southampton"/>
    <x v="1"/>
    <x v="78"/>
    <x v="5"/>
  </r>
  <r>
    <x v="55"/>
    <x v="45"/>
    <x v="7"/>
    <x v="0"/>
    <x v="55"/>
    <x v="3"/>
    <x v="2"/>
    <x v="2"/>
    <s v="ODI v West Indies"/>
    <s v="Manchester"/>
    <x v="1"/>
    <x v="79"/>
    <x v="5"/>
  </r>
  <r>
    <x v="11"/>
    <x v="25"/>
    <x v="0"/>
    <x v="0"/>
    <x v="12"/>
    <x v="3"/>
    <x v="0"/>
    <x v="0"/>
    <s v="ODI v England"/>
    <s v="Birmingham"/>
    <x v="1"/>
    <x v="80"/>
    <x v="5"/>
  </r>
  <r>
    <x v="56"/>
    <x v="61"/>
    <x v="7"/>
    <x v="1"/>
    <x v="84"/>
    <x v="3"/>
    <x v="0"/>
    <x v="2"/>
    <s v="ODI v Bangladesh"/>
    <s v="Birmingham"/>
    <x v="1"/>
    <x v="81"/>
    <x v="5"/>
  </r>
  <r>
    <x v="57"/>
    <x v="62"/>
    <x v="17"/>
    <x v="1"/>
    <x v="85"/>
    <x v="3"/>
    <x v="0"/>
    <x v="0"/>
    <s v="ODI v Sri Lanka"/>
    <s v="Leeds"/>
    <x v="1"/>
    <x v="82"/>
    <x v="5"/>
  </r>
  <r>
    <x v="1"/>
    <x v="4"/>
    <x v="0"/>
    <x v="0"/>
    <x v="86"/>
    <x v="3"/>
    <x v="0"/>
    <x v="0"/>
    <s v="ODI v New Zealand"/>
    <s v="Manchester"/>
    <x v="1"/>
    <x v="83"/>
    <x v="5"/>
  </r>
  <r>
    <x v="58"/>
    <x v="23"/>
    <x v="5"/>
    <x v="1"/>
    <x v="32"/>
    <x v="3"/>
    <x v="0"/>
    <x v="0"/>
    <s v="T20I v West Indies"/>
    <s v="Providence"/>
    <x v="2"/>
    <x v="84"/>
    <x v="5"/>
  </r>
  <r>
    <x v="53"/>
    <x v="29"/>
    <x v="15"/>
    <x v="0"/>
    <x v="87"/>
    <x v="3"/>
    <x v="0"/>
    <x v="2"/>
    <s v="Test v West Indies"/>
    <s v="North Sound"/>
    <x v="0"/>
    <x v="85"/>
    <x v="5"/>
  </r>
  <r>
    <x v="20"/>
    <x v="31"/>
    <x v="4"/>
    <x v="0"/>
    <x v="88"/>
    <x v="3"/>
    <x v="2"/>
    <x v="3"/>
    <s v="Test v West Indies"/>
    <s v="North Sound"/>
    <x v="0"/>
    <x v="85"/>
    <x v="5"/>
  </r>
  <r>
    <x v="46"/>
    <x v="58"/>
    <x v="5"/>
    <x v="0"/>
    <x v="29"/>
    <x v="3"/>
    <x v="0"/>
    <x v="2"/>
    <s v="Test v West Indies"/>
    <s v="Kingston"/>
    <x v="0"/>
    <x v="86"/>
    <x v="5"/>
  </r>
  <r>
    <x v="43"/>
    <x v="63"/>
    <x v="12"/>
    <x v="0"/>
    <x v="89"/>
    <x v="3"/>
    <x v="0"/>
    <x v="3"/>
    <s v="Test v West Indies"/>
    <s v="Kingston"/>
    <x v="0"/>
    <x v="86"/>
    <x v="5"/>
  </r>
  <r>
    <x v="59"/>
    <x v="28"/>
    <x v="5"/>
    <x v="0"/>
    <x v="90"/>
    <x v="1"/>
    <x v="0"/>
    <x v="2"/>
    <s v="T20I v Bangladesh"/>
    <s v="Delhi"/>
    <x v="2"/>
    <x v="87"/>
    <x v="5"/>
  </r>
  <r>
    <x v="24"/>
    <x v="24"/>
    <x v="0"/>
    <x v="0"/>
    <x v="69"/>
    <x v="1"/>
    <x v="3"/>
    <x v="0"/>
    <s v="T20I v Bangladesh"/>
    <s v="Rajkot"/>
    <x v="2"/>
    <x v="88"/>
    <x v="5"/>
  </r>
  <r>
    <x v="60"/>
    <x v="64"/>
    <x v="3"/>
    <x v="0"/>
    <x v="91"/>
    <x v="1"/>
    <x v="0"/>
    <x v="2"/>
    <s v="T20I v Bangladesh"/>
    <s v="Nagpur"/>
    <x v="2"/>
    <x v="89"/>
    <x v="5"/>
  </r>
  <r>
    <x v="61"/>
    <x v="3"/>
    <x v="15"/>
    <x v="8"/>
    <x v="92"/>
    <x v="2"/>
    <x v="0"/>
    <x v="0"/>
    <s v="T20I v West Indies"/>
    <s v="Hyderabad"/>
    <x v="2"/>
    <x v="90"/>
    <x v="5"/>
  </r>
  <r>
    <x v="25"/>
    <x v="24"/>
    <x v="12"/>
    <x v="0"/>
    <x v="4"/>
    <x v="2"/>
    <x v="0"/>
    <x v="2"/>
    <s v="T20I v West Indies"/>
    <s v="Thiruvananthapuram"/>
    <x v="2"/>
    <x v="91"/>
    <x v="5"/>
  </r>
  <r>
    <x v="62"/>
    <x v="65"/>
    <x v="14"/>
    <x v="8"/>
    <x v="93"/>
    <x v="2"/>
    <x v="0"/>
    <x v="2"/>
    <s v="T20I v West Indies"/>
    <s v="Wankhede"/>
    <x v="2"/>
    <x v="92"/>
    <x v="5"/>
  </r>
  <r>
    <x v="43"/>
    <x v="66"/>
    <x v="12"/>
    <x v="0"/>
    <x v="3"/>
    <x v="2"/>
    <x v="0"/>
    <x v="2"/>
    <s v="ODI v West Indies"/>
    <s v="Chennai"/>
    <x v="1"/>
    <x v="93"/>
    <x v="5"/>
  </r>
  <r>
    <x v="63"/>
    <x v="67"/>
    <x v="10"/>
    <x v="3"/>
    <x v="94"/>
    <x v="2"/>
    <x v="0"/>
    <x v="2"/>
    <s v="ODI v West Indies"/>
    <s v="Visakhapatnam"/>
    <x v="1"/>
    <x v="94"/>
    <x v="5"/>
  </r>
  <r>
    <x v="56"/>
    <x v="68"/>
    <x v="10"/>
    <x v="1"/>
    <x v="95"/>
    <x v="2"/>
    <x v="0"/>
    <x v="0"/>
    <s v="ODI v West Indies"/>
    <s v="Cuttack"/>
    <x v="1"/>
    <x v="95"/>
    <x v="5"/>
  </r>
  <r>
    <x v="17"/>
    <x v="17"/>
    <x v="8"/>
    <x v="4"/>
    <x v="18"/>
    <x v="4"/>
    <x v="4"/>
    <x v="4"/>
    <s v="T20I v Sri Lanka"/>
    <s v="Guwahati"/>
    <x v="2"/>
    <x v="96"/>
    <x v="6"/>
  </r>
  <r>
    <x v="64"/>
    <x v="69"/>
    <x v="7"/>
    <x v="0"/>
    <x v="96"/>
    <x v="3"/>
    <x v="2"/>
    <x v="0"/>
    <s v="T20I v Sri Lanka"/>
    <s v="Indore"/>
    <x v="2"/>
    <x v="97"/>
    <x v="6"/>
  </r>
  <r>
    <x v="40"/>
    <x v="46"/>
    <x v="15"/>
    <x v="1"/>
    <x v="76"/>
    <x v="3"/>
    <x v="7"/>
    <x v="2"/>
    <s v="T20I v Sri Lanka"/>
    <s v="Pune"/>
    <x v="2"/>
    <x v="98"/>
    <x v="6"/>
  </r>
  <r>
    <x v="12"/>
    <x v="70"/>
    <x v="4"/>
    <x v="0"/>
    <x v="97"/>
    <x v="1"/>
    <x v="0"/>
    <x v="2"/>
    <s v="ODI v Australia"/>
    <s v="Wankhede"/>
    <x v="1"/>
    <x v="99"/>
    <x v="6"/>
  </r>
  <r>
    <x v="65"/>
    <x v="71"/>
    <x v="7"/>
    <x v="3"/>
    <x v="98"/>
    <x v="6"/>
    <x v="5"/>
    <x v="2"/>
    <s v="ODI v Australia"/>
    <s v="Rajkot"/>
    <x v="1"/>
    <x v="100"/>
    <x v="6"/>
  </r>
  <r>
    <x v="44"/>
    <x v="72"/>
    <x v="5"/>
    <x v="0"/>
    <x v="99"/>
    <x v="2"/>
    <x v="1"/>
    <x v="0"/>
    <s v="ODI v Australia"/>
    <s v="Bengaluru"/>
    <x v="1"/>
    <x v="101"/>
    <x v="6"/>
  </r>
  <r>
    <x v="66"/>
    <x v="72"/>
    <x v="4"/>
    <x v="3"/>
    <x v="100"/>
    <x v="2"/>
    <x v="0"/>
    <x v="0"/>
    <s v="T20I v New Zealand"/>
    <s v="Auckland"/>
    <x v="2"/>
    <x v="102"/>
    <x v="6"/>
  </r>
  <r>
    <x v="32"/>
    <x v="10"/>
    <x v="2"/>
    <x v="2"/>
    <x v="101"/>
    <x v="2"/>
    <x v="3"/>
    <x v="0"/>
    <s v="T20I v New Zealand"/>
    <s v="Auckland"/>
    <x v="2"/>
    <x v="103"/>
    <x v="6"/>
  </r>
  <r>
    <x v="67"/>
    <x v="73"/>
    <x v="5"/>
    <x v="1"/>
    <x v="102"/>
    <x v="2"/>
    <x v="0"/>
    <x v="2"/>
    <s v="T20I v New Zealand"/>
    <s v="Hamilton"/>
    <x v="2"/>
    <x v="104"/>
    <x v="6"/>
  </r>
  <r>
    <x v="68"/>
    <x v="58"/>
    <x v="2"/>
    <x v="2"/>
    <x v="76"/>
    <x v="3"/>
    <x v="0"/>
    <x v="2"/>
    <s v="T20I v New Zealand"/>
    <s v="Wellington"/>
    <x v="2"/>
    <x v="105"/>
    <x v="6"/>
  </r>
  <r>
    <x v="64"/>
    <x v="51"/>
    <x v="4"/>
    <x v="2"/>
    <x v="103"/>
    <x v="3"/>
    <x v="0"/>
    <x v="2"/>
    <s v="T20I v New Zealand"/>
    <s v="Mount Maunganui"/>
    <x v="2"/>
    <x v="106"/>
    <x v="6"/>
  </r>
  <r>
    <x v="69"/>
    <x v="45"/>
    <x v="2"/>
    <x v="7"/>
    <x v="104"/>
    <x v="6"/>
    <x v="3"/>
    <x v="2"/>
    <s v="ODI v New Zealand"/>
    <s v="Hamilton"/>
    <x v="1"/>
    <x v="107"/>
    <x v="6"/>
  </r>
  <r>
    <x v="34"/>
    <x v="0"/>
    <x v="0"/>
    <x v="0"/>
    <x v="29"/>
    <x v="6"/>
    <x v="2"/>
    <x v="0"/>
    <s v="ODI v New Zealand"/>
    <s v="Auckland"/>
    <x v="1"/>
    <x v="108"/>
    <x v="6"/>
  </r>
  <r>
    <x v="70"/>
    <x v="74"/>
    <x v="14"/>
    <x v="2"/>
    <x v="105"/>
    <x v="6"/>
    <x v="0"/>
    <x v="2"/>
    <s v="ODI v New Zealand"/>
    <s v="Mount Maunganui"/>
    <x v="1"/>
    <x v="109"/>
    <x v="6"/>
  </r>
  <r>
    <x v="71"/>
    <x v="66"/>
    <x v="12"/>
    <x v="0"/>
    <x v="106"/>
    <x v="6"/>
    <x v="0"/>
    <x v="0"/>
    <s v="ODI v Australia"/>
    <s v="Sydney"/>
    <x v="1"/>
    <x v="110"/>
    <x v="6"/>
  </r>
  <r>
    <x v="72"/>
    <x v="53"/>
    <x v="4"/>
    <x v="5"/>
    <x v="107"/>
    <x v="6"/>
    <x v="0"/>
    <x v="0"/>
    <s v="ODI v Australia"/>
    <s v="Sydney"/>
    <x v="1"/>
    <x v="111"/>
    <x v="6"/>
  </r>
  <r>
    <x v="5"/>
    <x v="24"/>
    <x v="0"/>
    <x v="0"/>
    <x v="108"/>
    <x v="6"/>
    <x v="1"/>
    <x v="2"/>
    <s v="ODI v Australia"/>
    <s v="Canberra"/>
    <x v="1"/>
    <x v="112"/>
    <x v="6"/>
  </r>
  <r>
    <x v="29"/>
    <x v="3"/>
    <x v="15"/>
    <x v="1"/>
    <x v="109"/>
    <x v="3"/>
    <x v="0"/>
    <x v="2"/>
    <s v="T20I v Australia"/>
    <s v="Canberra"/>
    <x v="2"/>
    <x v="113"/>
    <x v="6"/>
  </r>
  <r>
    <x v="54"/>
    <x v="55"/>
    <x v="5"/>
    <x v="1"/>
    <x v="103"/>
    <x v="3"/>
    <x v="0"/>
    <x v="0"/>
    <s v="T20I v Australia"/>
    <s v="Sydney"/>
    <x v="2"/>
    <x v="114"/>
    <x v="6"/>
  </r>
  <r>
    <x v="11"/>
    <x v="8"/>
    <x v="0"/>
    <x v="0"/>
    <x v="12"/>
    <x v="3"/>
    <x v="0"/>
    <x v="0"/>
    <s v="T20I v Australia"/>
    <s v="Sydney"/>
    <x v="2"/>
    <x v="115"/>
    <x v="6"/>
  </r>
  <r>
    <x v="1"/>
    <x v="27"/>
    <x v="0"/>
    <x v="0"/>
    <x v="8"/>
    <x v="2"/>
    <x v="2"/>
    <x v="2"/>
    <s v="T20I v England"/>
    <s v="Ahmedabad"/>
    <x v="2"/>
    <x v="116"/>
    <x v="7"/>
  </r>
  <r>
    <x v="11"/>
    <x v="37"/>
    <x v="0"/>
    <x v="0"/>
    <x v="12"/>
    <x v="3"/>
    <x v="0"/>
    <x v="0"/>
    <s v="T20I v England"/>
    <s v="Ahmedabad"/>
    <x v="2"/>
    <x v="117"/>
    <x v="7"/>
  </r>
  <r>
    <x v="11"/>
    <x v="27"/>
    <x v="0"/>
    <x v="0"/>
    <x v="12"/>
    <x v="2"/>
    <x v="2"/>
    <x v="2"/>
    <s v="T20I v England"/>
    <s v="Ahmedabad"/>
    <x v="2"/>
    <x v="118"/>
    <x v="7"/>
  </r>
  <r>
    <x v="52"/>
    <x v="28"/>
    <x v="5"/>
    <x v="0"/>
    <x v="110"/>
    <x v="2"/>
    <x v="0"/>
    <x v="2"/>
    <s v="T20I v England"/>
    <s v="Ahmedabad"/>
    <x v="2"/>
    <x v="119"/>
    <x v="7"/>
  </r>
  <r>
    <x v="61"/>
    <x v="75"/>
    <x v="4"/>
    <x v="8"/>
    <x v="111"/>
    <x v="6"/>
    <x v="3"/>
    <x v="2"/>
    <s v="ODI v England"/>
    <s v="Pune"/>
    <x v="1"/>
    <x v="120"/>
    <x v="7"/>
  </r>
  <r>
    <x v="6"/>
    <x v="76"/>
    <x v="3"/>
    <x v="2"/>
    <x v="112"/>
    <x v="5"/>
    <x v="0"/>
    <x v="2"/>
    <s v="ODI v England"/>
    <s v="Pune"/>
    <x v="1"/>
    <x v="121"/>
    <x v="7"/>
  </r>
  <r>
    <x v="4"/>
    <x v="23"/>
    <x v="0"/>
    <x v="0"/>
    <x v="113"/>
    <x v="6"/>
    <x v="0"/>
    <x v="2"/>
    <s v="ODI v England"/>
    <s v="Pune"/>
    <x v="1"/>
    <x v="122"/>
    <x v="7"/>
  </r>
  <r>
    <x v="73"/>
    <x v="77"/>
    <x v="9"/>
    <x v="0"/>
    <x v="114"/>
    <x v="2"/>
    <x v="0"/>
    <x v="0"/>
    <s v="Test v England"/>
    <s v="Nottingham"/>
    <x v="0"/>
    <x v="123"/>
    <x v="7"/>
  </r>
  <r>
    <x v="51"/>
    <x v="78"/>
    <x v="7"/>
    <x v="0"/>
    <x v="115"/>
    <x v="3"/>
    <x v="0"/>
    <x v="1"/>
    <s v="Test v England"/>
    <s v="Nottingham"/>
    <x v="0"/>
    <x v="123"/>
    <x v="7"/>
  </r>
  <r>
    <x v="74"/>
    <x v="79"/>
    <x v="9"/>
    <x v="1"/>
    <x v="116"/>
    <x v="2"/>
    <x v="0"/>
    <x v="2"/>
    <s v="Test v England"/>
    <s v="Lord's"/>
    <x v="0"/>
    <x v="124"/>
    <x v="7"/>
  </r>
  <r>
    <x v="5"/>
    <x v="80"/>
    <x v="0"/>
    <x v="0"/>
    <x v="117"/>
    <x v="3"/>
    <x v="0"/>
    <x v="3"/>
    <s v="Test v England"/>
    <s v="Lord's"/>
    <x v="0"/>
    <x v="124"/>
    <x v="7"/>
  </r>
  <r>
    <x v="11"/>
    <x v="27"/>
    <x v="0"/>
    <x v="0"/>
    <x v="12"/>
    <x v="2"/>
    <x v="0"/>
    <x v="2"/>
    <s v="Test v England"/>
    <s v="Leeds"/>
    <x v="0"/>
    <x v="125"/>
    <x v="7"/>
  </r>
  <r>
    <x v="24"/>
    <x v="47"/>
    <x v="0"/>
    <x v="0"/>
    <x v="118"/>
    <x v="2"/>
    <x v="0"/>
    <x v="3"/>
    <s v="Test v England"/>
    <s v="Leeds"/>
    <x v="0"/>
    <x v="125"/>
    <x v="7"/>
  </r>
  <r>
    <x v="35"/>
    <x v="44"/>
    <x v="2"/>
    <x v="0"/>
    <x v="119"/>
    <x v="2"/>
    <x v="1"/>
    <x v="2"/>
    <s v="Test v England"/>
    <s v="The Oval"/>
    <x v="0"/>
    <x v="126"/>
    <x v="7"/>
  </r>
  <r>
    <x v="75"/>
    <x v="81"/>
    <x v="7"/>
    <x v="1"/>
    <x v="120"/>
    <x v="2"/>
    <x v="0"/>
    <x v="3"/>
    <s v="Test v England"/>
    <s v="The Oval"/>
    <x v="0"/>
    <x v="126"/>
    <x v="7"/>
  </r>
  <r>
    <x v="0"/>
    <x v="0"/>
    <x v="0"/>
    <x v="0"/>
    <x v="0"/>
    <x v="3"/>
    <x v="2"/>
    <x v="2"/>
    <s v="T20I v Pakistan"/>
    <s v="Dubai (DICS)"/>
    <x v="2"/>
    <x v="127"/>
    <x v="7"/>
  </r>
  <r>
    <x v="39"/>
    <x v="49"/>
    <x v="2"/>
    <x v="0"/>
    <x v="121"/>
    <x v="3"/>
    <x v="0"/>
    <x v="2"/>
    <s v="T20I v New Zealand"/>
    <s v="Dubai (DICS)"/>
    <x v="2"/>
    <x v="128"/>
    <x v="7"/>
  </r>
  <r>
    <x v="76"/>
    <x v="40"/>
    <x v="7"/>
    <x v="2"/>
    <x v="122"/>
    <x v="3"/>
    <x v="2"/>
    <x v="2"/>
    <s v="T20I v Afghanistan"/>
    <s v="Abu Dhabi"/>
    <x v="2"/>
    <x v="129"/>
    <x v="7"/>
  </r>
  <r>
    <x v="15"/>
    <x v="73"/>
    <x v="7"/>
    <x v="3"/>
    <x v="123"/>
    <x v="3"/>
    <x v="0"/>
    <x v="0"/>
    <s v="T20I v Scotland"/>
    <s v="Dubai (DICS)"/>
    <x v="2"/>
    <x v="130"/>
    <x v="7"/>
  </r>
  <r>
    <x v="40"/>
    <x v="46"/>
    <x v="4"/>
    <x v="2"/>
    <x v="76"/>
    <x v="3"/>
    <x v="3"/>
    <x v="0"/>
    <s v="T20I v Namibia"/>
    <s v="Dubai (DICS)"/>
    <x v="2"/>
    <x v="131"/>
    <x v="7"/>
  </r>
  <r>
    <x v="59"/>
    <x v="5"/>
    <x v="12"/>
    <x v="1"/>
    <x v="124"/>
    <x v="3"/>
    <x v="0"/>
    <x v="0"/>
    <s v="T20I v New Zealand"/>
    <s v="Jaipur"/>
    <x v="2"/>
    <x v="132"/>
    <x v="7"/>
  </r>
  <r>
    <x v="77"/>
    <x v="41"/>
    <x v="7"/>
    <x v="2"/>
    <x v="125"/>
    <x v="3"/>
    <x v="0"/>
    <x v="0"/>
    <s v="T20I v New Zealand"/>
    <s v="Ranchi"/>
    <x v="2"/>
    <x v="133"/>
    <x v="7"/>
  </r>
  <r>
    <x v="78"/>
    <x v="82"/>
    <x v="18"/>
    <x v="1"/>
    <x v="126"/>
    <x v="3"/>
    <x v="0"/>
    <x v="2"/>
    <s v="Test v South Africa"/>
    <s v="Centurion"/>
    <x v="0"/>
    <x v="134"/>
    <x v="7"/>
  </r>
  <r>
    <x v="47"/>
    <x v="83"/>
    <x v="4"/>
    <x v="0"/>
    <x v="127"/>
    <x v="3"/>
    <x v="0"/>
    <x v="3"/>
    <s v="Test v South Africa"/>
    <s v="Centurion"/>
    <x v="0"/>
    <x v="134"/>
    <x v="7"/>
  </r>
  <r>
    <x v="15"/>
    <x v="84"/>
    <x v="14"/>
    <x v="0"/>
    <x v="128"/>
    <x v="3"/>
    <x v="0"/>
    <x v="2"/>
    <s v="Test v South Africa"/>
    <s v="Johannesburg"/>
    <x v="0"/>
    <x v="135"/>
    <x v="8"/>
  </r>
  <r>
    <x v="24"/>
    <x v="42"/>
    <x v="12"/>
    <x v="0"/>
    <x v="129"/>
    <x v="3"/>
    <x v="0"/>
    <x v="3"/>
    <s v="Test v South Africa"/>
    <s v="Johannesburg"/>
    <x v="0"/>
    <x v="135"/>
    <x v="8"/>
  </r>
  <r>
    <x v="71"/>
    <x v="64"/>
    <x v="12"/>
    <x v="0"/>
    <x v="130"/>
    <x v="3"/>
    <x v="0"/>
    <x v="2"/>
    <s v="Test v South Africa"/>
    <s v="Cape Town"/>
    <x v="0"/>
    <x v="136"/>
    <x v="8"/>
  </r>
  <r>
    <x v="21"/>
    <x v="55"/>
    <x v="5"/>
    <x v="0"/>
    <x v="108"/>
    <x v="3"/>
    <x v="0"/>
    <x v="3"/>
    <s v="Test v South Africa"/>
    <s v="Cape Town"/>
    <x v="0"/>
    <x v="136"/>
    <x v="8"/>
  </r>
  <r>
    <x v="71"/>
    <x v="28"/>
    <x v="0"/>
    <x v="0"/>
    <x v="131"/>
    <x v="3"/>
    <x v="0"/>
    <x v="0"/>
    <s v="ODI v South Africa"/>
    <s v="Paarl"/>
    <x v="1"/>
    <x v="137"/>
    <x v="8"/>
  </r>
  <r>
    <x v="79"/>
    <x v="85"/>
    <x v="4"/>
    <x v="0"/>
    <x v="132"/>
    <x v="3"/>
    <x v="0"/>
    <x v="2"/>
    <s v="ODI v South Africa"/>
    <s v="Paarl"/>
    <x v="1"/>
    <x v="138"/>
    <x v="8"/>
  </r>
  <r>
    <x v="45"/>
    <x v="48"/>
    <x v="5"/>
    <x v="0"/>
    <x v="11"/>
    <x v="3"/>
    <x v="0"/>
    <x v="0"/>
    <s v="ODI v South Africa"/>
    <s v="Cape Town"/>
    <x v="1"/>
    <x v="139"/>
    <x v="8"/>
  </r>
  <r>
    <x v="80"/>
    <x v="40"/>
    <x v="4"/>
    <x v="2"/>
    <x v="133"/>
    <x v="5"/>
    <x v="5"/>
    <x v="2"/>
    <s v="ODI v West Indies"/>
    <s v="Ahmedabad"/>
    <x v="1"/>
    <x v="140"/>
    <x v="8"/>
  </r>
  <r>
    <x v="18"/>
    <x v="17"/>
    <x v="8"/>
    <x v="4"/>
    <x v="18"/>
    <x v="4"/>
    <x v="4"/>
    <x v="0"/>
    <s v="ODI v Zimbabwe"/>
    <s v="Harare"/>
    <x v="1"/>
    <x v="141"/>
    <x v="8"/>
  </r>
  <r>
    <x v="1"/>
    <x v="1"/>
    <x v="0"/>
    <x v="0"/>
    <x v="1"/>
    <x v="2"/>
    <x v="1"/>
    <x v="0"/>
    <s v="ODI v Zimbabwe"/>
    <s v="Harare"/>
    <x v="1"/>
    <x v="142"/>
    <x v="8"/>
  </r>
  <r>
    <x v="54"/>
    <x v="86"/>
    <x v="12"/>
    <x v="1"/>
    <x v="134"/>
    <x v="2"/>
    <x v="2"/>
    <x v="2"/>
    <s v="ODI v Zimbabwe"/>
    <s v="Harare"/>
    <x v="1"/>
    <x v="143"/>
    <x v="8"/>
  </r>
  <r>
    <x v="11"/>
    <x v="12"/>
    <x v="0"/>
    <x v="0"/>
    <x v="12"/>
    <x v="2"/>
    <x v="2"/>
    <x v="0"/>
    <s v="T20I v Pakistan"/>
    <s v="Dubai (DICS)"/>
    <x v="2"/>
    <x v="144"/>
    <x v="8"/>
  </r>
  <r>
    <x v="48"/>
    <x v="19"/>
    <x v="0"/>
    <x v="2"/>
    <x v="135"/>
    <x v="3"/>
    <x v="0"/>
    <x v="2"/>
    <s v="T20I v Hong Kong"/>
    <s v="Dubai (DICS)"/>
    <x v="2"/>
    <x v="145"/>
    <x v="8"/>
  </r>
  <r>
    <x v="16"/>
    <x v="13"/>
    <x v="12"/>
    <x v="2"/>
    <x v="136"/>
    <x v="3"/>
    <x v="0"/>
    <x v="2"/>
    <s v="T20I v Pakistan"/>
    <s v="Dubai (DICS)"/>
    <x v="2"/>
    <x v="146"/>
    <x v="8"/>
  </r>
  <r>
    <x v="43"/>
    <x v="4"/>
    <x v="12"/>
    <x v="0"/>
    <x v="137"/>
    <x v="3"/>
    <x v="1"/>
    <x v="2"/>
    <s v="T20I v Sri Lanka"/>
    <s v="Dubai (DICS)"/>
    <x v="2"/>
    <x v="147"/>
    <x v="8"/>
  </r>
  <r>
    <x v="61"/>
    <x v="21"/>
    <x v="7"/>
    <x v="2"/>
    <x v="138"/>
    <x v="3"/>
    <x v="0"/>
    <x v="2"/>
    <s v="T20I v Afghanistan"/>
    <s v="Dubai (DICS)"/>
    <x v="2"/>
    <x v="148"/>
    <x v="8"/>
  </r>
  <r>
    <x v="79"/>
    <x v="64"/>
    <x v="4"/>
    <x v="3"/>
    <x v="139"/>
    <x v="3"/>
    <x v="0"/>
    <x v="2"/>
    <s v="T20I v Australia"/>
    <s v="Mohali"/>
    <x v="2"/>
    <x v="149"/>
    <x v="8"/>
  </r>
  <r>
    <x v="21"/>
    <x v="37"/>
    <x v="0"/>
    <x v="1"/>
    <x v="140"/>
    <x v="3"/>
    <x v="2"/>
    <x v="0"/>
    <s v="T20I v Australia"/>
    <s v="Nagpur"/>
    <x v="2"/>
    <x v="150"/>
    <x v="8"/>
  </r>
  <r>
    <x v="1"/>
    <x v="27"/>
    <x v="0"/>
    <x v="0"/>
    <x v="8"/>
    <x v="3"/>
    <x v="0"/>
    <x v="0"/>
    <s v="T20I v Australia"/>
    <s v="Hyderabad"/>
    <x v="2"/>
    <x v="151"/>
    <x v="8"/>
  </r>
  <r>
    <x v="29"/>
    <x v="65"/>
    <x v="5"/>
    <x v="8"/>
    <x v="141"/>
    <x v="3"/>
    <x v="3"/>
    <x v="0"/>
    <s v="T20I v South Africa"/>
    <s v="Thiruvananthapuram"/>
    <x v="2"/>
    <x v="152"/>
    <x v="8"/>
  </r>
  <r>
    <x v="32"/>
    <x v="87"/>
    <x v="15"/>
    <x v="8"/>
    <x v="142"/>
    <x v="3"/>
    <x v="1"/>
    <x v="2"/>
    <s v="T20I v South Africa"/>
    <s v="Guwahati"/>
    <x v="2"/>
    <x v="153"/>
    <x v="8"/>
  </r>
  <r>
    <x v="34"/>
    <x v="0"/>
    <x v="0"/>
    <x v="0"/>
    <x v="29"/>
    <x v="3"/>
    <x v="2"/>
    <x v="0"/>
    <s v="T20I v Pakistan"/>
    <s v="Melbourne"/>
    <x v="2"/>
    <x v="154"/>
    <x v="8"/>
  </r>
  <r>
    <x v="45"/>
    <x v="56"/>
    <x v="12"/>
    <x v="0"/>
    <x v="55"/>
    <x v="3"/>
    <x v="1"/>
    <x v="2"/>
    <s v="T20I v Netherlands"/>
    <s v="Sydney"/>
    <x v="2"/>
    <x v="155"/>
    <x v="8"/>
  </r>
  <r>
    <x v="45"/>
    <x v="5"/>
    <x v="0"/>
    <x v="1"/>
    <x v="143"/>
    <x v="3"/>
    <x v="0"/>
    <x v="2"/>
    <s v="T20I v South Africa"/>
    <s v="Perth"/>
    <x v="2"/>
    <x v="156"/>
    <x v="8"/>
  </r>
  <r>
    <x v="15"/>
    <x v="69"/>
    <x v="2"/>
    <x v="8"/>
    <x v="144"/>
    <x v="3"/>
    <x v="0"/>
    <x v="2"/>
    <s v="T20I v Bangladesh"/>
    <s v="Adelaide"/>
    <x v="2"/>
    <x v="157"/>
    <x v="8"/>
  </r>
  <r>
    <x v="29"/>
    <x v="64"/>
    <x v="2"/>
    <x v="3"/>
    <x v="145"/>
    <x v="3"/>
    <x v="0"/>
    <x v="2"/>
    <s v="T20I v Zimbabwe"/>
    <s v="Melbourne"/>
    <x v="2"/>
    <x v="158"/>
    <x v="8"/>
  </r>
  <r>
    <x v="5"/>
    <x v="1"/>
    <x v="12"/>
    <x v="0"/>
    <x v="4"/>
    <x v="3"/>
    <x v="0"/>
    <x v="2"/>
    <s v="T20I v England"/>
    <s v="Adelaide"/>
    <x v="2"/>
    <x v="159"/>
    <x v="8"/>
  </r>
  <r>
    <x v="81"/>
    <x v="11"/>
    <x v="15"/>
    <x v="8"/>
    <x v="146"/>
    <x v="6"/>
    <x v="0"/>
    <x v="2"/>
    <s v="ODI v Bangladesh"/>
    <s v="Mirpur"/>
    <x v="1"/>
    <x v="160"/>
    <x v="8"/>
  </r>
  <r>
    <x v="52"/>
    <x v="87"/>
    <x v="0"/>
    <x v="0"/>
    <x v="29"/>
    <x v="6"/>
    <x v="1"/>
    <x v="0"/>
    <s v="ODI v Bangladesh"/>
    <s v="Mirpur"/>
    <x v="1"/>
    <x v="161"/>
    <x v="8"/>
  </r>
  <r>
    <x v="24"/>
    <x v="48"/>
    <x v="12"/>
    <x v="0"/>
    <x v="106"/>
    <x v="6"/>
    <x v="2"/>
    <x v="2"/>
    <s v="ODI v Bangladesh"/>
    <s v="Chattogram"/>
    <x v="1"/>
    <x v="162"/>
    <x v="8"/>
  </r>
  <r>
    <x v="13"/>
    <x v="47"/>
    <x v="2"/>
    <x v="0"/>
    <x v="147"/>
    <x v="3"/>
    <x v="2"/>
    <x v="2"/>
    <s v="Test v Bangladesh"/>
    <s v="Chattogram"/>
    <x v="0"/>
    <x v="163"/>
    <x v="8"/>
  </r>
  <r>
    <x v="47"/>
    <x v="88"/>
    <x v="2"/>
    <x v="0"/>
    <x v="148"/>
    <x v="3"/>
    <x v="0"/>
    <x v="3"/>
    <s v="Test v Bangladesh"/>
    <s v="Chattogram"/>
    <x v="0"/>
    <x v="163"/>
    <x v="8"/>
  </r>
  <r>
    <x v="21"/>
    <x v="89"/>
    <x v="12"/>
    <x v="0"/>
    <x v="149"/>
    <x v="3"/>
    <x v="1"/>
    <x v="0"/>
    <s v="Test v Bangladesh"/>
    <s v="Mirpur"/>
    <x v="0"/>
    <x v="164"/>
    <x v="8"/>
  </r>
  <r>
    <x v="7"/>
    <x v="4"/>
    <x v="0"/>
    <x v="0"/>
    <x v="150"/>
    <x v="2"/>
    <x v="0"/>
    <x v="1"/>
    <s v="Test v Bangladesh"/>
    <s v="Mirpur"/>
    <x v="0"/>
    <x v="164"/>
    <x v="8"/>
  </r>
  <r>
    <x v="68"/>
    <x v="43"/>
    <x v="4"/>
    <x v="1"/>
    <x v="151"/>
    <x v="6"/>
    <x v="2"/>
    <x v="2"/>
    <s v="ODI v Sri Lanka"/>
    <s v="Guwahati"/>
    <x v="1"/>
    <x v="165"/>
    <x v="9"/>
  </r>
  <r>
    <x v="27"/>
    <x v="90"/>
    <x v="7"/>
    <x v="0"/>
    <x v="152"/>
    <x v="6"/>
    <x v="3"/>
    <x v="0"/>
    <s v="ODI v Sri Lanka"/>
    <s v="Eden Gardens"/>
    <x v="1"/>
    <x v="166"/>
    <x v="9"/>
  </r>
  <r>
    <x v="4"/>
    <x v="37"/>
    <x v="12"/>
    <x v="0"/>
    <x v="17"/>
    <x v="6"/>
    <x v="0"/>
    <x v="2"/>
    <s v="ODI v Sri Lanka"/>
    <s v="Thiruvananthapuram"/>
    <x v="1"/>
    <x v="167"/>
    <x v="9"/>
  </r>
  <r>
    <x v="58"/>
    <x v="91"/>
    <x v="12"/>
    <x v="0"/>
    <x v="153"/>
    <x v="2"/>
    <x v="0"/>
    <x v="0"/>
    <s v="Test v Australia"/>
    <s v="Nagpur"/>
    <x v="0"/>
    <x v="168"/>
    <x v="9"/>
  </r>
  <r>
    <x v="35"/>
    <x v="21"/>
    <x v="0"/>
    <x v="1"/>
    <x v="154"/>
    <x v="2"/>
    <x v="1"/>
    <x v="0"/>
    <s v="Test v Australia"/>
    <s v="Delhi"/>
    <x v="0"/>
    <x v="169"/>
    <x v="9"/>
  </r>
  <r>
    <x v="1"/>
    <x v="7"/>
    <x v="0"/>
    <x v="0"/>
    <x v="155"/>
    <x v="2"/>
    <x v="0"/>
    <x v="1"/>
    <s v="Test v Australia"/>
    <s v="Delhi"/>
    <x v="0"/>
    <x v="169"/>
    <x v="9"/>
  </r>
  <r>
    <x v="82"/>
    <x v="92"/>
    <x v="3"/>
    <x v="1"/>
    <x v="156"/>
    <x v="6"/>
    <x v="3"/>
    <x v="0"/>
    <s v="ODI v Australia"/>
    <s v="Wankhede"/>
    <x v="1"/>
    <x v="170"/>
    <x v="9"/>
  </r>
  <r>
    <x v="45"/>
    <x v="56"/>
    <x v="12"/>
    <x v="0"/>
    <x v="55"/>
    <x v="6"/>
    <x v="1"/>
    <x v="2"/>
    <s v="ODI v Australia"/>
    <s v="Visakhapatnam"/>
    <x v="1"/>
    <x v="171"/>
    <x v="9"/>
  </r>
  <r>
    <x v="19"/>
    <x v="10"/>
    <x v="5"/>
    <x v="1"/>
    <x v="157"/>
    <x v="5"/>
    <x v="0"/>
    <x v="0"/>
    <s v="ODI v Australia"/>
    <s v="Chennai"/>
    <x v="1"/>
    <x v="172"/>
    <x v="9"/>
  </r>
  <r>
    <x v="57"/>
    <x v="93"/>
    <x v="9"/>
    <x v="2"/>
    <x v="158"/>
    <x v="5"/>
    <x v="3"/>
    <x v="2"/>
    <s v="ODI v Pakistan"/>
    <s v="Colombo (RPS)"/>
    <x v="1"/>
    <x v="173"/>
    <x v="9"/>
  </r>
  <r>
    <x v="68"/>
    <x v="44"/>
    <x v="5"/>
    <x v="0"/>
    <x v="159"/>
    <x v="6"/>
    <x v="0"/>
    <x v="2"/>
    <s v="ODI v Sri Lanka"/>
    <s v="Colombo (RPS)"/>
    <x v="1"/>
    <x v="174"/>
    <x v="9"/>
  </r>
  <r>
    <x v="44"/>
    <x v="19"/>
    <x v="5"/>
    <x v="0"/>
    <x v="160"/>
    <x v="5"/>
    <x v="0"/>
    <x v="0"/>
    <s v="ODI v Bangladesh"/>
    <s v="Colombo (RPS)"/>
    <x v="1"/>
    <x v="175"/>
    <x v="9"/>
  </r>
  <r>
    <x v="18"/>
    <x v="17"/>
    <x v="8"/>
    <x v="4"/>
    <x v="18"/>
    <x v="4"/>
    <x v="4"/>
    <x v="0"/>
    <s v="ODI v Sri Lanka"/>
    <s v="Colombo (RPS)"/>
    <x v="1"/>
    <x v="176"/>
    <x v="9"/>
  </r>
  <r>
    <x v="83"/>
    <x v="63"/>
    <x v="4"/>
    <x v="1"/>
    <x v="161"/>
    <x v="5"/>
    <x v="3"/>
    <x v="0"/>
    <s v="ODI v Australia"/>
    <s v="Mohali"/>
    <x v="1"/>
    <x v="177"/>
    <x v="9"/>
  </r>
  <r>
    <x v="60"/>
    <x v="78"/>
    <x v="2"/>
    <x v="3"/>
    <x v="162"/>
    <x v="5"/>
    <x v="2"/>
    <x v="2"/>
    <s v="ODI v Australia"/>
    <s v="Indore"/>
    <x v="1"/>
    <x v="178"/>
    <x v="9"/>
  </r>
  <r>
    <x v="51"/>
    <x v="80"/>
    <x v="5"/>
    <x v="0"/>
    <x v="163"/>
    <x v="6"/>
    <x v="0"/>
    <x v="0"/>
    <s v="ODI v Australia"/>
    <s v="Rajkot"/>
    <x v="1"/>
    <x v="179"/>
    <x v="9"/>
  </r>
  <r>
    <x v="84"/>
    <x v="9"/>
    <x v="10"/>
    <x v="2"/>
    <x v="164"/>
    <x v="6"/>
    <x v="3"/>
    <x v="0"/>
    <s v="ODI v Australia"/>
    <s v="Chennai"/>
    <x v="1"/>
    <x v="180"/>
    <x v="9"/>
  </r>
  <r>
    <x v="18"/>
    <x v="17"/>
    <x v="8"/>
    <x v="4"/>
    <x v="18"/>
    <x v="4"/>
    <x v="4"/>
    <x v="0"/>
    <s v="ODI v Afghanistan"/>
    <s v="Delhi"/>
    <x v="1"/>
    <x v="181"/>
    <x v="9"/>
  </r>
  <r>
    <x v="44"/>
    <x v="43"/>
    <x v="5"/>
    <x v="0"/>
    <x v="165"/>
    <x v="6"/>
    <x v="3"/>
    <x v="0"/>
    <s v="ODI v Pakistan"/>
    <s v="Ahmedabad"/>
    <x v="1"/>
    <x v="182"/>
    <x v="9"/>
  </r>
  <r>
    <x v="85"/>
    <x v="94"/>
    <x v="2"/>
    <x v="1"/>
    <x v="4"/>
    <x v="6"/>
    <x v="3"/>
    <x v="0"/>
    <s v="ODI v Bangladesh"/>
    <s v="Pune"/>
    <x v="1"/>
    <x v="183"/>
    <x v="9"/>
  </r>
  <r>
    <x v="67"/>
    <x v="64"/>
    <x v="2"/>
    <x v="0"/>
    <x v="166"/>
    <x v="6"/>
    <x v="1"/>
    <x v="0"/>
    <s v="ODI v New Zealand"/>
    <s v="Dharamsala"/>
    <x v="1"/>
    <x v="184"/>
    <x v="9"/>
  </r>
  <r>
    <x v="68"/>
    <x v="95"/>
    <x v="2"/>
    <x v="0"/>
    <x v="167"/>
    <x v="6"/>
    <x v="0"/>
    <x v="2"/>
    <s v="ODI v England"/>
    <s v="Lucknow"/>
    <x v="1"/>
    <x v="185"/>
    <x v="9"/>
  </r>
  <r>
    <x v="86"/>
    <x v="73"/>
    <x v="5"/>
    <x v="0"/>
    <x v="168"/>
    <x v="6"/>
    <x v="0"/>
    <x v="2"/>
    <s v="ODI v Sri Lanka"/>
    <s v="Wankhede"/>
    <x v="1"/>
    <x v="186"/>
    <x v="9"/>
  </r>
  <r>
    <x v="24"/>
    <x v="28"/>
    <x v="0"/>
    <x v="0"/>
    <x v="169"/>
    <x v="6"/>
    <x v="0"/>
    <x v="2"/>
    <s v="ODI v South Africa"/>
    <s v="Eden Gardens"/>
    <x v="1"/>
    <x v="187"/>
    <x v="9"/>
  </r>
  <r>
    <x v="63"/>
    <x v="45"/>
    <x v="17"/>
    <x v="8"/>
    <x v="170"/>
    <x v="6"/>
    <x v="0"/>
    <x v="2"/>
    <s v="ODI v Netherlands"/>
    <s v="Bengaluru"/>
    <x v="1"/>
    <x v="188"/>
    <x v="9"/>
  </r>
  <r>
    <x v="68"/>
    <x v="13"/>
    <x v="15"/>
    <x v="2"/>
    <x v="171"/>
    <x v="6"/>
    <x v="3"/>
    <x v="2"/>
    <s v="ODI v New Zealand"/>
    <s v="Wankhede"/>
    <x v="1"/>
    <x v="189"/>
    <x v="9"/>
  </r>
  <r>
    <x v="87"/>
    <x v="96"/>
    <x v="12"/>
    <x v="0"/>
    <x v="172"/>
    <x v="6"/>
    <x v="0"/>
    <x v="2"/>
    <s v="ODI v Australia"/>
    <s v="Ahmedabad"/>
    <x v="1"/>
    <x v="190"/>
    <x v="9"/>
  </r>
  <r>
    <x v="18"/>
    <x v="17"/>
    <x v="8"/>
    <x v="4"/>
    <x v="18"/>
    <x v="4"/>
    <x v="4"/>
    <x v="0"/>
    <s v="ODI v South Africa"/>
    <s v="Johannesburg"/>
    <x v="1"/>
    <x v="191"/>
    <x v="9"/>
  </r>
  <r>
    <x v="66"/>
    <x v="45"/>
    <x v="3"/>
    <x v="0"/>
    <x v="41"/>
    <x v="5"/>
    <x v="0"/>
    <x v="2"/>
    <s v="ODI v South Africa"/>
    <s v="Gqeberha"/>
    <x v="1"/>
    <x v="192"/>
    <x v="9"/>
  </r>
  <r>
    <x v="86"/>
    <x v="64"/>
    <x v="5"/>
    <x v="0"/>
    <x v="34"/>
    <x v="5"/>
    <x v="0"/>
    <x v="2"/>
    <s v="ODI v South Africa"/>
    <s v="Paarl"/>
    <x v="1"/>
    <x v="193"/>
    <x v="9"/>
  </r>
  <r>
    <x v="42"/>
    <x v="97"/>
    <x v="19"/>
    <x v="8"/>
    <x v="173"/>
    <x v="0"/>
    <x v="2"/>
    <x v="2"/>
    <s v="Test v South Africa"/>
    <s v="Centurion"/>
    <x v="0"/>
    <x v="194"/>
    <x v="9"/>
  </r>
  <r>
    <x v="34"/>
    <x v="16"/>
    <x v="12"/>
    <x v="0"/>
    <x v="117"/>
    <x v="0"/>
    <x v="0"/>
    <x v="3"/>
    <s v="Test v South Africa"/>
    <s v="Centurion"/>
    <x v="0"/>
    <x v="194"/>
    <x v="9"/>
  </r>
  <r>
    <x v="24"/>
    <x v="51"/>
    <x v="12"/>
    <x v="0"/>
    <x v="174"/>
    <x v="0"/>
    <x v="0"/>
    <x v="0"/>
    <s v="Test v South Africa"/>
    <s v="Cape Town"/>
    <x v="0"/>
    <x v="195"/>
    <x v="10"/>
  </r>
  <r>
    <x v="18"/>
    <x v="17"/>
    <x v="8"/>
    <x v="4"/>
    <x v="18"/>
    <x v="4"/>
    <x v="4"/>
    <x v="1"/>
    <s v="Test v South Africa"/>
    <s v="Cape Town"/>
    <x v="0"/>
    <x v="195"/>
    <x v="10"/>
  </r>
  <r>
    <x v="88"/>
    <x v="98"/>
    <x v="10"/>
    <x v="2"/>
    <x v="175"/>
    <x v="5"/>
    <x v="0"/>
    <x v="0"/>
    <s v="Test v England"/>
    <s v="Hyderabad"/>
    <x v="0"/>
    <x v="196"/>
    <x v="10"/>
  </r>
  <r>
    <x v="13"/>
    <x v="40"/>
    <x v="2"/>
    <x v="0"/>
    <x v="176"/>
    <x v="5"/>
    <x v="1"/>
    <x v="1"/>
    <s v="Test v England"/>
    <s v="Hyderabad"/>
    <x v="0"/>
    <x v="196"/>
    <x v="10"/>
  </r>
  <r>
    <x v="89"/>
    <x v="75"/>
    <x v="5"/>
    <x v="0"/>
    <x v="177"/>
    <x v="0"/>
    <x v="0"/>
    <x v="0"/>
    <s v="ODI v Sri Lanka"/>
    <s v="Colombo (RPS)"/>
    <x v="1"/>
    <x v="197"/>
    <x v="10"/>
  </r>
  <r>
    <x v="11"/>
    <x v="8"/>
    <x v="0"/>
    <x v="0"/>
    <x v="12"/>
    <x v="7"/>
    <x v="2"/>
    <x v="0"/>
    <s v="ODI v Sri Lanka"/>
    <s v="Colombo (RPS)"/>
    <x v="1"/>
    <x v="198"/>
    <x v="10"/>
  </r>
  <r>
    <x v="3"/>
    <x v="71"/>
    <x v="12"/>
    <x v="0"/>
    <x v="178"/>
    <x v="0"/>
    <x v="0"/>
    <x v="2"/>
    <s v="Test v Bangladesh"/>
    <s v="Chennai"/>
    <x v="0"/>
    <x v="199"/>
    <x v="10"/>
  </r>
  <r>
    <x v="13"/>
    <x v="73"/>
    <x v="4"/>
    <x v="0"/>
    <x v="179"/>
    <x v="0"/>
    <x v="3"/>
    <x v="3"/>
    <s v="Test v Bangladesh"/>
    <s v="Chennai"/>
    <x v="0"/>
    <x v="199"/>
    <x v="1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n v="1451"/>
  </r>
  <r>
    <x v="1"/>
    <n v="1580"/>
  </r>
  <r>
    <x v="2"/>
    <n v="1009"/>
  </r>
  <r>
    <x v="3"/>
    <n v="673"/>
  </r>
  <r>
    <x v="4"/>
    <n v="995"/>
  </r>
  <r>
    <x v="5"/>
    <n v="663"/>
  </r>
  <r>
    <x v="6"/>
    <n v="347"/>
  </r>
  <r>
    <x v="7"/>
    <n v="481"/>
  </r>
  <r>
    <x v="8"/>
    <n v="222"/>
  </r>
  <r>
    <x v="9"/>
    <n v="275"/>
  </r>
  <r>
    <x v="10"/>
    <n v="111"/>
  </r>
  <r>
    <x v="11"/>
    <n v="70"/>
  </r>
  <r>
    <x v="12"/>
    <n v="54"/>
  </r>
  <r>
    <x v="13"/>
    <n v="50"/>
  </r>
  <r>
    <x v="14"/>
    <n v="3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9">
  <r>
    <n v="3"/>
    <n v="8"/>
    <n v="0"/>
    <n v="0"/>
    <n v="37.5"/>
    <n v="6"/>
    <s v="caught"/>
    <n v="2"/>
    <s v="Test v Australia"/>
    <x v="0"/>
    <s v="Test"/>
    <d v="2014-12-26T00:00:00"/>
    <x v="0"/>
    <n v="0"/>
  </r>
  <r>
    <n v="1"/>
    <n v="5"/>
    <n v="0"/>
    <n v="0"/>
    <n v="20"/>
    <n v="3"/>
    <s v="caught"/>
    <n v="4"/>
    <s v="Test v Australia"/>
    <x v="0"/>
    <s v="Test"/>
    <d v="2014-12-26T00:00:00"/>
    <x v="0"/>
    <n v="0"/>
  </r>
  <r>
    <n v="110"/>
    <n v="262"/>
    <n v="13"/>
    <n v="1"/>
    <n v="41.98"/>
    <n v="2"/>
    <s v="caught"/>
    <n v="2"/>
    <s v="Test v Australia"/>
    <x v="1"/>
    <s v="Test"/>
    <d v="2015-01-06T00:00:00"/>
    <x v="1"/>
    <n v="14"/>
  </r>
  <r>
    <n v="16"/>
    <n v="40"/>
    <n v="3"/>
    <n v="0"/>
    <n v="40"/>
    <n v="2"/>
    <s v="caught"/>
    <n v="4"/>
    <s v="Test v Australia"/>
    <x v="1"/>
    <s v="Test"/>
    <d v="2015-01-06T00:00:00"/>
    <x v="1"/>
    <n v="3"/>
  </r>
  <r>
    <n v="7"/>
    <n v="7"/>
    <n v="0"/>
    <n v="0"/>
    <n v="100"/>
    <n v="1"/>
    <s v="lbw"/>
    <n v="2"/>
    <s v="Test v Sri Lanka"/>
    <x v="2"/>
    <s v="Test"/>
    <d v="2015-08-12T00:00:00"/>
    <x v="1"/>
    <n v="0"/>
  </r>
  <r>
    <n v="5"/>
    <n v="14"/>
    <n v="0"/>
    <n v="0"/>
    <n v="35.71"/>
    <n v="1"/>
    <s v="lbw"/>
    <n v="4"/>
    <s v="Test v Sri Lanka"/>
    <x v="2"/>
    <s v="Test"/>
    <d v="2015-08-12T00:00:00"/>
    <x v="1"/>
    <n v="0"/>
  </r>
  <r>
    <n v="108"/>
    <n v="190"/>
    <n v="13"/>
    <n v="1"/>
    <n v="56.84"/>
    <n v="2"/>
    <s v="caught"/>
    <n v="1"/>
    <s v="Test v Sri Lanka"/>
    <x v="3"/>
    <s v="Test"/>
    <d v="2015-08-20T00:00:00"/>
    <x v="1"/>
    <n v="14"/>
  </r>
  <r>
    <n v="2"/>
    <n v="3"/>
    <n v="0"/>
    <n v="0"/>
    <n v="66.66"/>
    <n v="2"/>
    <s v="bowled"/>
    <n v="3"/>
    <s v="Test v Sri Lanka"/>
    <x v="3"/>
    <s v="Test"/>
    <d v="2015-08-20T00:00:00"/>
    <x v="1"/>
    <n v="0"/>
  </r>
  <r>
    <n v="2"/>
    <n v="2"/>
    <n v="0"/>
    <n v="0"/>
    <n v="100"/>
    <n v="1"/>
    <s v="bowled"/>
    <n v="1"/>
    <s v="Test v Sri Lanka"/>
    <x v="4"/>
    <s v="Test"/>
    <d v="2015-08-28T00:00:00"/>
    <x v="1"/>
    <n v="0"/>
  </r>
  <r>
    <n v="2"/>
    <n v="8"/>
    <n v="0"/>
    <n v="0"/>
    <n v="25"/>
    <n v="2"/>
    <s v="bowled"/>
    <n v="3"/>
    <s v="Test v Sri Lanka"/>
    <x v="4"/>
    <s v="Test"/>
    <d v="2015-08-28T00:00:00"/>
    <x v="1"/>
    <n v="0"/>
  </r>
  <r>
    <n v="100"/>
    <n v="115"/>
    <n v="7"/>
    <n v="1"/>
    <n v="86.95"/>
    <n v="1"/>
    <s v="not out"/>
    <n v="2"/>
    <s v="ODI v Zimbabwe"/>
    <x v="5"/>
    <s v="ODI"/>
    <d v="2016-06-11T00:00:00"/>
    <x v="2"/>
    <n v="8"/>
  </r>
  <r>
    <n v="33"/>
    <n v="50"/>
    <n v="4"/>
    <n v="0"/>
    <n v="66"/>
    <n v="1"/>
    <s v="bowled"/>
    <n v="2"/>
    <s v="ODI v Zimbabwe"/>
    <x v="5"/>
    <s v="ODI"/>
    <d v="2016-06-13T00:00:00"/>
    <x v="2"/>
    <n v="4"/>
  </r>
  <r>
    <n v="63"/>
    <n v="70"/>
    <n v="4"/>
    <n v="2"/>
    <n v="90"/>
    <n v="1"/>
    <s v="not out"/>
    <n v="2"/>
    <s v="ODI v Zimbabwe"/>
    <x v="5"/>
    <s v="ODI"/>
    <d v="2016-06-15T00:00:00"/>
    <x v="2"/>
    <n v="6"/>
  </r>
  <r>
    <n v="0"/>
    <n v="1"/>
    <n v="0"/>
    <n v="0"/>
    <n v="0"/>
    <n v="1"/>
    <s v="bowled"/>
    <n v="2"/>
    <s v="T20I v Zimbabwe"/>
    <x v="5"/>
    <s v="T20"/>
    <d v="2016-06-18T00:00:00"/>
    <x v="2"/>
    <n v="0"/>
  </r>
  <r>
    <n v="47"/>
    <n v="40"/>
    <n v="2"/>
    <n v="2"/>
    <n v="117.5"/>
    <n v="1"/>
    <s v="not out"/>
    <n v="2"/>
    <s v="T20I v Zimbabwe"/>
    <x v="5"/>
    <s v="T20"/>
    <d v="2016-06-20T00:00:00"/>
    <x v="2"/>
    <n v="4"/>
  </r>
  <r>
    <n v="22"/>
    <n v="20"/>
    <n v="3"/>
    <n v="1"/>
    <n v="110"/>
    <n v="1"/>
    <s v="bowled"/>
    <n v="1"/>
    <s v="T20I v Zimbabwe"/>
    <x v="5"/>
    <s v="T20"/>
    <d v="2016-06-22T00:00:00"/>
    <x v="2"/>
    <n v="4"/>
  </r>
  <r>
    <n v="158"/>
    <n v="303"/>
    <n v="15"/>
    <n v="3"/>
    <n v="52.14"/>
    <n v="1"/>
    <s v="caught"/>
    <n v="2"/>
    <s v="Test v West Indies"/>
    <x v="6"/>
    <s v="Test"/>
    <d v="2016-07-30T00:00:00"/>
    <x v="2"/>
    <n v="18"/>
  </r>
  <r>
    <n v="50"/>
    <n v="65"/>
    <n v="6"/>
    <n v="0"/>
    <n v="76.92"/>
    <n v="1"/>
    <s v="caught"/>
    <n v="1"/>
    <s v="Test v West Indies"/>
    <x v="7"/>
    <s v="Test"/>
    <d v="2016-08-09T00:00:00"/>
    <x v="2"/>
    <n v="6"/>
  </r>
  <r>
    <n v="28"/>
    <n v="24"/>
    <n v="3"/>
    <n v="0"/>
    <n v="116.66"/>
    <n v="1"/>
    <s v="caught"/>
    <n v="3"/>
    <s v="Test v West Indies"/>
    <x v="7"/>
    <s v="Test"/>
    <d v="2016-08-09T00:00:00"/>
    <x v="2"/>
    <n v="3"/>
  </r>
  <r>
    <s v="TDNB"/>
    <s v="-"/>
    <s v="-"/>
    <s v="-"/>
    <s v="-"/>
    <s v="-"/>
    <s v="-"/>
    <s v="-"/>
    <s v="Test v West Indies"/>
    <x v="8"/>
    <s v="Test"/>
    <d v="2016-08-18T00:00:00"/>
    <x v="2"/>
    <n v="0"/>
  </r>
  <r>
    <n v="110"/>
    <n v="51"/>
    <n v="12"/>
    <n v="5"/>
    <n v="215.68"/>
    <n v="4"/>
    <s v="not out"/>
    <n v="2"/>
    <s v="T20I v West Indies"/>
    <x v="9"/>
    <s v="T20"/>
    <d v="2016-08-27T00:00:00"/>
    <x v="2"/>
    <n v="17"/>
  </r>
  <r>
    <s v="DNB"/>
    <s v="-"/>
    <s v="-"/>
    <s v="-"/>
    <s v="-"/>
    <s v="-"/>
    <s v="-"/>
    <n v="2"/>
    <s v="T20I v West Indies"/>
    <x v="9"/>
    <s v="T20"/>
    <d v="2016-08-28T00:00:00"/>
    <x v="2"/>
    <n v="0"/>
  </r>
  <r>
    <n v="32"/>
    <n v="39"/>
    <n v="4"/>
    <n v="1"/>
    <n v="82.05"/>
    <n v="1"/>
    <s v="caught"/>
    <n v="1"/>
    <s v="Test v New Zealand"/>
    <x v="10"/>
    <s v="Test"/>
    <d v="2016-09-22T00:00:00"/>
    <x v="2"/>
    <n v="5"/>
  </r>
  <r>
    <n v="38"/>
    <n v="50"/>
    <n v="8"/>
    <n v="0"/>
    <n v="76"/>
    <n v="1"/>
    <s v="caught"/>
    <n v="3"/>
    <s v="Test v New Zealand"/>
    <x v="10"/>
    <s v="Test"/>
    <d v="2016-09-22T00:00:00"/>
    <x v="2"/>
    <n v="8"/>
  </r>
  <r>
    <n v="0"/>
    <n v="5"/>
    <n v="0"/>
    <n v="0"/>
    <n v="0"/>
    <n v="2"/>
    <s v="caught"/>
    <n v="1"/>
    <s v="Test v England"/>
    <x v="11"/>
    <s v="Test"/>
    <d v="2016-11-17T00:00:00"/>
    <x v="2"/>
    <n v="0"/>
  </r>
  <r>
    <n v="10"/>
    <n v="31"/>
    <n v="2"/>
    <n v="0"/>
    <n v="32.25"/>
    <n v="2"/>
    <s v="caught"/>
    <n v="3"/>
    <s v="Test v England"/>
    <x v="11"/>
    <s v="Test"/>
    <d v="2016-11-17T00:00:00"/>
    <x v="2"/>
    <n v="2"/>
  </r>
  <r>
    <n v="24"/>
    <n v="41"/>
    <n v="4"/>
    <n v="0"/>
    <n v="58.53"/>
    <n v="1"/>
    <s v="bowled"/>
    <n v="2"/>
    <s v="Test v England"/>
    <x v="12"/>
    <s v="Test"/>
    <d v="2016-12-08T00:00:00"/>
    <x v="2"/>
    <n v="4"/>
  </r>
  <r>
    <n v="199"/>
    <n v="311"/>
    <n v="16"/>
    <n v="3"/>
    <n v="63.98"/>
    <n v="1"/>
    <s v="caught"/>
    <n v="2"/>
    <s v="Test v England"/>
    <x v="13"/>
    <s v="Test"/>
    <d v="2016-12-16T00:00:00"/>
    <x v="2"/>
    <n v="19"/>
  </r>
  <r>
    <n v="8"/>
    <n v="18"/>
    <n v="1"/>
    <n v="0"/>
    <n v="44.44"/>
    <n v="1"/>
    <s v="bowled"/>
    <n v="2"/>
    <s v="ODI v England"/>
    <x v="14"/>
    <s v="ODI"/>
    <d v="2017-01-15T00:00:00"/>
    <x v="3"/>
    <n v="1"/>
  </r>
  <r>
    <n v="5"/>
    <n v="5"/>
    <n v="1"/>
    <n v="0"/>
    <n v="100"/>
    <n v="1"/>
    <s v="caught"/>
    <n v="1"/>
    <s v="ODI v England"/>
    <x v="15"/>
    <s v="ODI"/>
    <d v="2017-01-19T00:00:00"/>
    <x v="3"/>
    <n v="1"/>
  </r>
  <r>
    <n v="11"/>
    <n v="11"/>
    <n v="1"/>
    <n v="1"/>
    <n v="100"/>
    <n v="2"/>
    <s v="caught"/>
    <n v="2"/>
    <s v="ODI v England"/>
    <x v="16"/>
    <s v="ODI"/>
    <d v="2017-01-22T00:00:00"/>
    <x v="3"/>
    <n v="2"/>
  </r>
  <r>
    <n v="8"/>
    <n v="9"/>
    <n v="1"/>
    <n v="0"/>
    <n v="88.88"/>
    <n v="2"/>
    <s v="caught"/>
    <n v="1"/>
    <s v="T20I v England"/>
    <x v="10"/>
    <s v="T20"/>
    <d v="2017-01-26T00:00:00"/>
    <x v="3"/>
    <n v="1"/>
  </r>
  <r>
    <n v="71"/>
    <n v="47"/>
    <n v="6"/>
    <n v="2"/>
    <n v="151.06"/>
    <n v="2"/>
    <s v="caught"/>
    <n v="1"/>
    <s v="T20I v England"/>
    <x v="17"/>
    <s v="T20"/>
    <d v="2017-01-29T00:00:00"/>
    <x v="3"/>
    <n v="8"/>
  </r>
  <r>
    <n v="22"/>
    <n v="18"/>
    <n v="2"/>
    <n v="1"/>
    <n v="122.22"/>
    <n v="2"/>
    <s v="bowled"/>
    <n v="1"/>
    <s v="T20I v England"/>
    <x v="18"/>
    <s v="T20"/>
    <d v="2017-02-01T00:00:00"/>
    <x v="3"/>
    <n v="3"/>
  </r>
  <r>
    <n v="2"/>
    <n v="4"/>
    <n v="0"/>
    <n v="0"/>
    <n v="50"/>
    <n v="1"/>
    <s v="bowled"/>
    <n v="1"/>
    <s v="Test v Bangladesh"/>
    <x v="19"/>
    <s v="Test"/>
    <d v="2017-02-09T00:00:00"/>
    <x v="3"/>
    <n v="0"/>
  </r>
  <r>
    <n v="10"/>
    <n v="17"/>
    <n v="1"/>
    <n v="0"/>
    <n v="58.82"/>
    <n v="2"/>
    <s v="caught"/>
    <n v="3"/>
    <s v="Test v Bangladesh"/>
    <x v="19"/>
    <s v="Test"/>
    <d v="2017-02-09T00:00:00"/>
    <x v="3"/>
    <n v="1"/>
  </r>
  <r>
    <n v="64"/>
    <n v="97"/>
    <n v="10"/>
    <n v="1"/>
    <n v="65.97"/>
    <n v="2"/>
    <s v="caught"/>
    <n v="2"/>
    <s v="Test v Australia"/>
    <x v="14"/>
    <s v="Test"/>
    <d v="2017-02-23T00:00:00"/>
    <x v="3"/>
    <n v="11"/>
  </r>
  <r>
    <n v="10"/>
    <n v="9"/>
    <n v="1"/>
    <n v="0"/>
    <n v="111.11"/>
    <n v="2"/>
    <s v="lbw"/>
    <n v="4"/>
    <s v="Test v Australia"/>
    <x v="14"/>
    <s v="Test"/>
    <d v="2017-02-23T00:00:00"/>
    <x v="3"/>
    <n v="1"/>
  </r>
  <r>
    <n v="90"/>
    <n v="205"/>
    <n v="9"/>
    <n v="0"/>
    <n v="43.9"/>
    <n v="1"/>
    <s v="caught"/>
    <n v="1"/>
    <s v="Test v Australia"/>
    <x v="18"/>
    <s v="Test"/>
    <d v="2017-03-04T00:00:00"/>
    <x v="3"/>
    <n v="9"/>
  </r>
  <r>
    <n v="51"/>
    <n v="85"/>
    <n v="4"/>
    <n v="0"/>
    <n v="60"/>
    <n v="1"/>
    <s v="caught"/>
    <n v="3"/>
    <s v="Test v Australia"/>
    <x v="18"/>
    <s v="Test"/>
    <d v="2017-03-04T00:00:00"/>
    <x v="3"/>
    <n v="4"/>
  </r>
  <r>
    <n v="67"/>
    <n v="102"/>
    <n v="9"/>
    <n v="0"/>
    <n v="65.680000000000007"/>
    <n v="1"/>
    <s v="caught"/>
    <n v="2"/>
    <s v="Test v Australia"/>
    <x v="20"/>
    <s v="Test"/>
    <d v="2017-03-16T00:00:00"/>
    <x v="3"/>
    <n v="9"/>
  </r>
  <r>
    <n v="60"/>
    <n v="124"/>
    <n v="9"/>
    <n v="1"/>
    <n v="48.38"/>
    <n v="1"/>
    <s v="caught"/>
    <n v="2"/>
    <s v="Test v Australia"/>
    <x v="21"/>
    <s v="Test"/>
    <d v="2017-03-25T00:00:00"/>
    <x v="3"/>
    <n v="10"/>
  </r>
  <r>
    <n v="51"/>
    <n v="76"/>
    <n v="9"/>
    <n v="0"/>
    <n v="67.099999999999994"/>
    <n v="1"/>
    <s v="not out"/>
    <n v="4"/>
    <s v="Test v Australia"/>
    <x v="21"/>
    <s v="Test"/>
    <d v="2017-03-25T00:00:00"/>
    <x v="3"/>
    <n v="9"/>
  </r>
  <r>
    <n v="57"/>
    <n v="82"/>
    <n v="7"/>
    <n v="0"/>
    <n v="69.510000000000005"/>
    <n v="2"/>
    <s v="run out"/>
    <n v="1"/>
    <s v="Test v Sri Lanka"/>
    <x v="4"/>
    <s v="Test"/>
    <d v="2017-08-03T00:00:00"/>
    <x v="3"/>
    <n v="7"/>
  </r>
  <r>
    <n v="85"/>
    <n v="135"/>
    <n v="8"/>
    <n v="0"/>
    <n v="62.96"/>
    <n v="2"/>
    <s v="caught"/>
    <n v="1"/>
    <s v="Test v Sri Lanka"/>
    <x v="22"/>
    <s v="Test"/>
    <d v="2017-08-12T00:00:00"/>
    <x v="3"/>
    <n v="8"/>
  </r>
  <r>
    <s v="DNB"/>
    <s v="-"/>
    <s v="-"/>
    <s v="-"/>
    <s v="-"/>
    <s v="-"/>
    <s v="-"/>
    <n v="2"/>
    <s v="ODI v Sri Lanka"/>
    <x v="23"/>
    <s v="ODI"/>
    <d v="2017-08-20T00:00:00"/>
    <x v="3"/>
    <n v="0"/>
  </r>
  <r>
    <n v="4"/>
    <n v="6"/>
    <n v="0"/>
    <n v="0"/>
    <n v="66.66"/>
    <n v="3"/>
    <s v="bowled"/>
    <n v="2"/>
    <s v="ODI v Sri Lanka"/>
    <x v="22"/>
    <s v="ODI"/>
    <d v="2017-08-24T00:00:00"/>
    <x v="3"/>
    <n v="0"/>
  </r>
  <r>
    <n v="17"/>
    <n v="24"/>
    <n v="2"/>
    <n v="0"/>
    <n v="70.83"/>
    <n v="4"/>
    <s v="caught"/>
    <n v="2"/>
    <s v="ODI v Sri Lanka"/>
    <x v="22"/>
    <s v="ODI"/>
    <d v="2017-08-27T00:00:00"/>
    <x v="3"/>
    <n v="2"/>
  </r>
  <r>
    <n v="7"/>
    <n v="8"/>
    <n v="0"/>
    <n v="0"/>
    <n v="87.5"/>
    <n v="5"/>
    <s v="caught"/>
    <n v="1"/>
    <s v="ODI v Sri Lanka"/>
    <x v="24"/>
    <s v="ODI"/>
    <d v="2017-08-31T00:00:00"/>
    <x v="3"/>
    <n v="0"/>
  </r>
  <r>
    <n v="24"/>
    <n v="18"/>
    <n v="3"/>
    <n v="0"/>
    <n v="133.33000000000001"/>
    <n v="2"/>
    <s v="caught"/>
    <n v="2"/>
    <s v="T20I v Sri Lanka"/>
    <x v="24"/>
    <s v="T20"/>
    <d v="2017-09-06T00:00:00"/>
    <x v="3"/>
    <n v="3"/>
  </r>
  <r>
    <n v="0"/>
    <n v="1"/>
    <n v="0"/>
    <n v="0"/>
    <n v="0"/>
    <n v="1"/>
    <s v="caught"/>
    <n v="1"/>
    <s v="Test v Sri Lanka"/>
    <x v="16"/>
    <s v="Test"/>
    <d v="2017-11-16T00:00:00"/>
    <x v="3"/>
    <n v="0"/>
  </r>
  <r>
    <n v="79"/>
    <n v="125"/>
    <n v="8"/>
    <n v="0"/>
    <n v="63.2"/>
    <n v="1"/>
    <s v="bowled"/>
    <n v="3"/>
    <s v="Test v Sri Lanka"/>
    <x v="16"/>
    <s v="Test"/>
    <d v="2017-11-16T00:00:00"/>
    <x v="3"/>
    <n v="8"/>
  </r>
  <r>
    <n v="7"/>
    <n v="13"/>
    <n v="1"/>
    <n v="0"/>
    <n v="53.84"/>
    <n v="1"/>
    <s v="bowled"/>
    <n v="2"/>
    <s v="Test v Sri Lanka"/>
    <x v="17"/>
    <s v="Test"/>
    <d v="2017-11-24T00:00:00"/>
    <x v="3"/>
    <n v="1"/>
  </r>
  <r>
    <n v="61"/>
    <n v="48"/>
    <n v="7"/>
    <n v="1"/>
    <n v="127.08"/>
    <n v="2"/>
    <s v="bowled"/>
    <n v="1"/>
    <s v="T20I v Sri Lanka"/>
    <x v="15"/>
    <s v="T20"/>
    <d v="2017-12-20T00:00:00"/>
    <x v="3"/>
    <n v="8"/>
  </r>
  <r>
    <n v="89"/>
    <n v="49"/>
    <n v="5"/>
    <n v="8"/>
    <n v="181.63"/>
    <n v="2"/>
    <s v="caught"/>
    <n v="1"/>
    <s v="T20I v Sri Lanka"/>
    <x v="25"/>
    <s v="T20"/>
    <d v="2017-12-22T00:00:00"/>
    <x v="3"/>
    <n v="13"/>
  </r>
  <r>
    <n v="4"/>
    <n v="9"/>
    <n v="0"/>
    <n v="0"/>
    <n v="44.44"/>
    <n v="2"/>
    <s v="lbw"/>
    <n v="2"/>
    <s v="T20I v Sri Lanka"/>
    <x v="12"/>
    <s v="T20"/>
    <d v="2017-12-24T00:00:00"/>
    <x v="3"/>
    <n v="0"/>
  </r>
  <r>
    <n v="10"/>
    <n v="21"/>
    <n v="2"/>
    <n v="0"/>
    <n v="47.61"/>
    <n v="2"/>
    <s v="caught"/>
    <n v="2"/>
    <s v="Test v South Africa"/>
    <x v="26"/>
    <s v="Test"/>
    <d v="2018-01-13T00:00:00"/>
    <x v="4"/>
    <n v="2"/>
  </r>
  <r>
    <n v="4"/>
    <n v="29"/>
    <n v="0"/>
    <n v="0"/>
    <n v="13.79"/>
    <n v="2"/>
    <s v="caught"/>
    <n v="4"/>
    <s v="Test v South Africa"/>
    <x v="26"/>
    <s v="Test"/>
    <d v="2018-01-13T00:00:00"/>
    <x v="4"/>
    <n v="0"/>
  </r>
  <r>
    <n v="0"/>
    <n v="7"/>
    <n v="0"/>
    <n v="0"/>
    <n v="0"/>
    <n v="2"/>
    <s v="caught"/>
    <n v="1"/>
    <s v="Test v South Africa"/>
    <x v="27"/>
    <s v="Test"/>
    <d v="2018-01-24T00:00:00"/>
    <x v="4"/>
    <n v="0"/>
  </r>
  <r>
    <n v="16"/>
    <n v="44"/>
    <n v="2"/>
    <n v="0"/>
    <n v="36.36"/>
    <n v="3"/>
    <s v="caught"/>
    <n v="3"/>
    <s v="Test v South Africa"/>
    <x v="27"/>
    <s v="Test"/>
    <d v="2018-01-24T00:00:00"/>
    <x v="4"/>
    <n v="2"/>
  </r>
  <r>
    <n v="18"/>
    <n v="17"/>
    <n v="1"/>
    <n v="0"/>
    <n v="105.88"/>
    <n v="3"/>
    <s v="hit wicket"/>
    <n v="2"/>
    <s v="T20I v Sri Lanka"/>
    <x v="24"/>
    <s v="T20"/>
    <d v="2018-03-12T00:00:00"/>
    <x v="4"/>
    <n v="1"/>
  </r>
  <r>
    <s v="DNB"/>
    <s v="-"/>
    <s v="-"/>
    <s v="-"/>
    <s v="-"/>
    <s v="-"/>
    <s v="-"/>
    <n v="1"/>
    <s v="T20I v Bangladesh"/>
    <x v="24"/>
    <s v="T20"/>
    <d v="2018-03-14T00:00:00"/>
    <x v="4"/>
    <n v="0"/>
  </r>
  <r>
    <n v="24"/>
    <n v="14"/>
    <n v="2"/>
    <n v="1"/>
    <n v="171.42"/>
    <n v="4"/>
    <s v="caught"/>
    <n v="2"/>
    <s v="T20I v Bangladesh"/>
    <x v="24"/>
    <s v="T20"/>
    <d v="2018-03-18T00:00:00"/>
    <x v="4"/>
    <n v="3"/>
  </r>
  <r>
    <n v="54"/>
    <n v="64"/>
    <n v="8"/>
    <n v="0"/>
    <n v="84.37"/>
    <n v="3"/>
    <s v="bowled"/>
    <n v="1"/>
    <s v="Test v Afghanistan"/>
    <x v="18"/>
    <s v="Test"/>
    <d v="2018-06-14T00:00:00"/>
    <x v="4"/>
    <n v="8"/>
  </r>
  <r>
    <n v="70"/>
    <n v="36"/>
    <n v="3"/>
    <n v="6"/>
    <n v="194.44"/>
    <n v="1"/>
    <s v="caught"/>
    <n v="1"/>
    <s v="T20I v Ireland"/>
    <x v="28"/>
    <s v="T20"/>
    <d v="2018-06-29T00:00:00"/>
    <x v="4"/>
    <n v="9"/>
  </r>
  <r>
    <n v="101"/>
    <n v="54"/>
    <n v="10"/>
    <n v="5"/>
    <n v="187.03"/>
    <n v="3"/>
    <s v="not out"/>
    <n v="2"/>
    <s v="T20I v England"/>
    <x v="29"/>
    <s v="T20"/>
    <d v="2018-07-03T00:00:00"/>
    <x v="4"/>
    <n v="15"/>
  </r>
  <r>
    <n v="6"/>
    <n v="8"/>
    <n v="0"/>
    <n v="0"/>
    <n v="75"/>
    <n v="3"/>
    <s v="bowled"/>
    <n v="1"/>
    <s v="T20I v England"/>
    <x v="30"/>
    <s v="T20"/>
    <d v="2018-07-06T00:00:00"/>
    <x v="4"/>
    <n v="0"/>
  </r>
  <r>
    <n v="19"/>
    <n v="10"/>
    <n v="1"/>
    <n v="2"/>
    <n v="190"/>
    <n v="3"/>
    <s v="caught"/>
    <n v="2"/>
    <s v="T20I v England"/>
    <x v="31"/>
    <s v="T20"/>
    <d v="2018-07-08T00:00:00"/>
    <x v="4"/>
    <n v="3"/>
  </r>
  <r>
    <n v="9"/>
    <n v="18"/>
    <n v="0"/>
    <n v="0"/>
    <n v="50"/>
    <n v="4"/>
    <s v="not out"/>
    <n v="2"/>
    <s v="ODI v England"/>
    <x v="32"/>
    <s v="ODI"/>
    <d v="2018-07-12T00:00:00"/>
    <x v="4"/>
    <n v="0"/>
  </r>
  <r>
    <n v="0"/>
    <n v="2"/>
    <n v="0"/>
    <n v="0"/>
    <n v="0"/>
    <n v="4"/>
    <s v="caught"/>
    <n v="2"/>
    <s v="ODI v England"/>
    <x v="33"/>
    <s v="ODI"/>
    <d v="2018-07-14T00:00:00"/>
    <x v="4"/>
    <n v="0"/>
  </r>
  <r>
    <n v="4"/>
    <n v="2"/>
    <n v="1"/>
    <n v="0"/>
    <n v="200"/>
    <n v="3"/>
    <s v="bowled"/>
    <n v="2"/>
    <s v="Test v England"/>
    <x v="34"/>
    <s v="Test"/>
    <d v="2018-08-01T00:00:00"/>
    <x v="4"/>
    <n v="1"/>
  </r>
  <r>
    <n v="13"/>
    <n v="24"/>
    <n v="2"/>
    <n v="0"/>
    <n v="54.16"/>
    <n v="3"/>
    <s v="caught"/>
    <n v="4"/>
    <s v="Test v England"/>
    <x v="34"/>
    <s v="Test"/>
    <d v="2018-08-01T00:00:00"/>
    <x v="4"/>
    <n v="2"/>
  </r>
  <r>
    <n v="8"/>
    <n v="14"/>
    <n v="2"/>
    <n v="0"/>
    <n v="57.14"/>
    <n v="2"/>
    <s v="caught"/>
    <n v="1"/>
    <s v="Test v England"/>
    <x v="33"/>
    <s v="Test"/>
    <d v="2018-08-09T00:00:00"/>
    <x v="4"/>
    <n v="2"/>
  </r>
  <r>
    <n v="10"/>
    <n v="16"/>
    <n v="2"/>
    <n v="0"/>
    <n v="62.5"/>
    <n v="2"/>
    <s v="lbw"/>
    <n v="3"/>
    <s v="Test v England"/>
    <x v="33"/>
    <s v="Test"/>
    <d v="2018-08-09T00:00:00"/>
    <x v="4"/>
    <n v="2"/>
  </r>
  <r>
    <n v="23"/>
    <n v="53"/>
    <n v="4"/>
    <n v="0"/>
    <n v="43.39"/>
    <n v="2"/>
    <s v="lbw"/>
    <n v="1"/>
    <s v="Test v England"/>
    <x v="32"/>
    <s v="Test"/>
    <d v="2018-08-18T00:00:00"/>
    <x v="4"/>
    <n v="4"/>
  </r>
  <r>
    <n v="36"/>
    <n v="33"/>
    <n v="7"/>
    <n v="0"/>
    <n v="109.09"/>
    <n v="2"/>
    <s v="bowled"/>
    <n v="3"/>
    <s v="Test v England"/>
    <x v="32"/>
    <s v="Test"/>
    <d v="2018-08-18T00:00:00"/>
    <x v="4"/>
    <n v="7"/>
  </r>
  <r>
    <n v="19"/>
    <n v="24"/>
    <n v="2"/>
    <n v="0"/>
    <n v="79.16"/>
    <n v="2"/>
    <s v="lbw"/>
    <n v="2"/>
    <s v="Test v England"/>
    <x v="35"/>
    <s v="Test"/>
    <d v="2018-08-30T00:00:00"/>
    <x v="4"/>
    <n v="2"/>
  </r>
  <r>
    <n v="0"/>
    <n v="7"/>
    <n v="0"/>
    <n v="0"/>
    <n v="0"/>
    <n v="2"/>
    <s v="bowled"/>
    <n v="4"/>
    <s v="Test v England"/>
    <x v="35"/>
    <s v="Test"/>
    <d v="2018-08-30T00:00:00"/>
    <x v="4"/>
    <n v="0"/>
  </r>
  <r>
    <n v="37"/>
    <n v="53"/>
    <n v="4"/>
    <n v="0"/>
    <n v="69.81"/>
    <n v="1"/>
    <s v="bowled"/>
    <n v="2"/>
    <s v="Test v England"/>
    <x v="36"/>
    <s v="Test"/>
    <d v="2018-09-07T00:00:00"/>
    <x v="4"/>
    <n v="4"/>
  </r>
  <r>
    <n v="149"/>
    <n v="224"/>
    <n v="20"/>
    <n v="1"/>
    <n v="66.510000000000005"/>
    <n v="1"/>
    <s v="bowled"/>
    <n v="4"/>
    <s v="Test v England"/>
    <x v="36"/>
    <s v="Test"/>
    <d v="2018-09-07T00:00:00"/>
    <x v="4"/>
    <n v="21"/>
  </r>
  <r>
    <n v="60"/>
    <n v="66"/>
    <n v="5"/>
    <n v="1"/>
    <n v="90.9"/>
    <n v="1"/>
    <s v="lbw"/>
    <n v="2"/>
    <s v="ODI v Afghanistan"/>
    <x v="37"/>
    <s v="ODI"/>
    <d v="2018-09-25T00:00:00"/>
    <x v="4"/>
    <n v="6"/>
  </r>
  <r>
    <n v="0"/>
    <n v="4"/>
    <n v="0"/>
    <n v="0"/>
    <n v="0"/>
    <n v="2"/>
    <s v="lbw"/>
    <n v="1"/>
    <s v="Test v West Indies"/>
    <x v="38"/>
    <s v="Test"/>
    <d v="2018-10-04T00:00:00"/>
    <x v="4"/>
    <n v="0"/>
  </r>
  <r>
    <n v="4"/>
    <n v="25"/>
    <n v="0"/>
    <n v="0"/>
    <n v="16"/>
    <n v="1"/>
    <s v="bowled"/>
    <n v="2"/>
    <s v="Test v West Indies"/>
    <x v="19"/>
    <s v="Test"/>
    <d v="2018-10-12T00:00:00"/>
    <x v="4"/>
    <n v="0"/>
  </r>
  <r>
    <n v="33"/>
    <n v="53"/>
    <n v="1"/>
    <n v="1"/>
    <n v="62.26"/>
    <n v="2"/>
    <s v="not out"/>
    <n v="4"/>
    <s v="Test v West Indies"/>
    <x v="19"/>
    <s v="Test"/>
    <d v="2018-10-12T00:00:00"/>
    <x v="4"/>
    <n v="2"/>
  </r>
  <r>
    <n v="16"/>
    <n v="22"/>
    <n v="2"/>
    <n v="0"/>
    <n v="72.72"/>
    <n v="3"/>
    <s v="caught"/>
    <n v="2"/>
    <s v="T20I v West Indies"/>
    <x v="16"/>
    <s v="T20"/>
    <d v="2018-11-04T00:00:00"/>
    <x v="4"/>
    <n v="2"/>
  </r>
  <r>
    <n v="26"/>
    <n v="14"/>
    <n v="2"/>
    <n v="1"/>
    <n v="185.71"/>
    <n v="4"/>
    <s v="not out"/>
    <n v="1"/>
    <s v="T20I v West Indies"/>
    <x v="39"/>
    <s v="T20"/>
    <d v="2018-11-06T00:00:00"/>
    <x v="4"/>
    <n v="3"/>
  </r>
  <r>
    <n v="17"/>
    <n v="10"/>
    <n v="4"/>
    <n v="0"/>
    <n v="170"/>
    <n v="3"/>
    <s v="caught"/>
    <n v="2"/>
    <s v="T20I v West Indies"/>
    <x v="13"/>
    <s v="T20"/>
    <d v="2018-11-11T00:00:00"/>
    <x v="4"/>
    <n v="4"/>
  </r>
  <r>
    <n v="13"/>
    <n v="12"/>
    <n v="1"/>
    <n v="0"/>
    <n v="108.33"/>
    <n v="3"/>
    <s v="stumped"/>
    <n v="2"/>
    <s v="T20I v Australia"/>
    <x v="40"/>
    <s v="T20"/>
    <d v="2018-11-21T00:00:00"/>
    <x v="4"/>
    <n v="1"/>
  </r>
  <r>
    <s v="TDNB"/>
    <s v="-"/>
    <s v="-"/>
    <s v="-"/>
    <s v="-"/>
    <s v="-"/>
    <s v="-"/>
    <s v="-"/>
    <s v="T20I v Australia"/>
    <x v="0"/>
    <s v="T20"/>
    <d v="2018-11-23T00:00:00"/>
    <x v="4"/>
    <n v="0"/>
  </r>
  <r>
    <n v="14"/>
    <n v="20"/>
    <n v="0"/>
    <n v="1"/>
    <n v="70"/>
    <n v="4"/>
    <s v="caught"/>
    <n v="2"/>
    <s v="T20I v Australia"/>
    <x v="1"/>
    <s v="T20"/>
    <d v="2018-11-25T00:00:00"/>
    <x v="4"/>
    <n v="1"/>
  </r>
  <r>
    <n v="2"/>
    <n v="8"/>
    <n v="0"/>
    <n v="0"/>
    <n v="25"/>
    <n v="1"/>
    <s v="caught"/>
    <n v="1"/>
    <s v="Test v Australia"/>
    <x v="41"/>
    <s v="Test"/>
    <d v="2018-12-06T00:00:00"/>
    <x v="4"/>
    <n v="0"/>
  </r>
  <r>
    <n v="44"/>
    <n v="67"/>
    <n v="3"/>
    <n v="1"/>
    <n v="65.67"/>
    <n v="1"/>
    <s v="caught"/>
    <n v="3"/>
    <s v="Test v Australia"/>
    <x v="41"/>
    <s v="Test"/>
    <d v="2018-12-06T00:00:00"/>
    <x v="4"/>
    <n v="4"/>
  </r>
  <r>
    <n v="2"/>
    <n v="17"/>
    <n v="0"/>
    <n v="0"/>
    <n v="11.76"/>
    <n v="1"/>
    <s v="bowled"/>
    <n v="2"/>
    <s v="Test v Australia"/>
    <x v="42"/>
    <s v="Test"/>
    <d v="2018-12-14T00:00:00"/>
    <x v="4"/>
    <n v="0"/>
  </r>
  <r>
    <n v="0"/>
    <n v="4"/>
    <n v="0"/>
    <n v="0"/>
    <n v="0"/>
    <n v="1"/>
    <s v="bowled"/>
    <n v="4"/>
    <s v="Test v Australia"/>
    <x v="42"/>
    <s v="Test"/>
    <d v="2018-12-14T00:00:00"/>
    <x v="4"/>
    <n v="0"/>
  </r>
  <r>
    <n v="9"/>
    <n v="6"/>
    <n v="2"/>
    <n v="0"/>
    <n v="150"/>
    <n v="2"/>
    <s v="caught"/>
    <n v="1"/>
    <s v="Test v Australia"/>
    <x v="1"/>
    <s v="Test"/>
    <d v="2019-01-03T00:00:00"/>
    <x v="5"/>
    <n v="2"/>
  </r>
  <r>
    <n v="50"/>
    <n v="36"/>
    <n v="6"/>
    <n v="1"/>
    <n v="138.88"/>
    <n v="2"/>
    <s v="caught"/>
    <n v="1"/>
    <s v="T20I v Australia"/>
    <x v="11"/>
    <s v="T20"/>
    <d v="2019-02-24T00:00:00"/>
    <x v="5"/>
    <n v="7"/>
  </r>
  <r>
    <n v="47"/>
    <n v="26"/>
    <n v="3"/>
    <n v="4"/>
    <n v="180.76"/>
    <n v="1"/>
    <s v="caught"/>
    <n v="1"/>
    <s v="T20I v Australia"/>
    <x v="18"/>
    <s v="T20"/>
    <d v="2019-02-27T00:00:00"/>
    <x v="5"/>
    <n v="7"/>
  </r>
  <r>
    <n v="26"/>
    <n v="31"/>
    <n v="1"/>
    <n v="0"/>
    <n v="83.87"/>
    <n v="3"/>
    <s v="caught"/>
    <n v="1"/>
    <s v="ODI v Australia"/>
    <x v="43"/>
    <s v="ODI"/>
    <d v="2019-03-10T00:00:00"/>
    <x v="5"/>
    <n v="1"/>
  </r>
  <r>
    <n v="26"/>
    <n v="42"/>
    <n v="2"/>
    <n v="0"/>
    <n v="61.9"/>
    <n v="4"/>
    <s v="caught"/>
    <n v="2"/>
    <s v="ODI v South Africa"/>
    <x v="35"/>
    <s v="ODI"/>
    <d v="2019-06-05T00:00:00"/>
    <x v="5"/>
    <n v="2"/>
  </r>
  <r>
    <n v="11"/>
    <n v="3"/>
    <n v="1"/>
    <n v="1"/>
    <n v="366.66"/>
    <n v="6"/>
    <s v="not out"/>
    <n v="1"/>
    <s v="ODI v Australia"/>
    <x v="36"/>
    <s v="ODI"/>
    <d v="2019-06-09T00:00:00"/>
    <x v="5"/>
    <n v="2"/>
  </r>
  <r>
    <n v="57"/>
    <n v="78"/>
    <n v="3"/>
    <n v="2"/>
    <n v="73.069999999999993"/>
    <n v="1"/>
    <s v="caught"/>
    <n v="1"/>
    <s v="ODI v Pakistan"/>
    <x v="29"/>
    <s v="ODI"/>
    <d v="2019-06-16T00:00:00"/>
    <x v="5"/>
    <n v="5"/>
  </r>
  <r>
    <n v="30"/>
    <n v="53"/>
    <n v="2"/>
    <n v="0"/>
    <n v="56.6"/>
    <n v="1"/>
    <s v="caught"/>
    <n v="1"/>
    <s v="ODI v Afghanistan"/>
    <x v="35"/>
    <s v="ODI"/>
    <d v="2019-06-22T00:00:00"/>
    <x v="5"/>
    <n v="2"/>
  </r>
  <r>
    <n v="48"/>
    <n v="64"/>
    <n v="6"/>
    <n v="0"/>
    <n v="75"/>
    <n v="1"/>
    <s v="bowled"/>
    <n v="1"/>
    <s v="ODI v West Indies"/>
    <x v="29"/>
    <s v="ODI"/>
    <d v="2019-06-27T00:00:00"/>
    <x v="5"/>
    <n v="6"/>
  </r>
  <r>
    <n v="0"/>
    <n v="9"/>
    <n v="0"/>
    <n v="0"/>
    <n v="0"/>
    <n v="1"/>
    <s v="caught"/>
    <n v="2"/>
    <s v="ODI v England"/>
    <x v="34"/>
    <s v="ODI"/>
    <d v="2019-06-30T00:00:00"/>
    <x v="5"/>
    <n v="0"/>
  </r>
  <r>
    <n v="77"/>
    <n v="92"/>
    <n v="6"/>
    <n v="1"/>
    <n v="83.69"/>
    <n v="1"/>
    <s v="caught"/>
    <n v="1"/>
    <s v="ODI v Bangladesh"/>
    <x v="34"/>
    <s v="ODI"/>
    <d v="2019-07-02T00:00:00"/>
    <x v="5"/>
    <n v="7"/>
  </r>
  <r>
    <n v="111"/>
    <n v="118"/>
    <n v="11"/>
    <n v="1"/>
    <n v="94.06"/>
    <n v="1"/>
    <s v="caught"/>
    <n v="2"/>
    <s v="ODI v Sri Lanka"/>
    <x v="44"/>
    <s v="ODI"/>
    <d v="2019-07-06T00:00:00"/>
    <x v="5"/>
    <n v="12"/>
  </r>
  <r>
    <n v="1"/>
    <n v="7"/>
    <n v="0"/>
    <n v="0"/>
    <n v="14.28"/>
    <n v="1"/>
    <s v="caught"/>
    <n v="2"/>
    <s v="ODI v New Zealand"/>
    <x v="29"/>
    <s v="ODI"/>
    <d v="2019-07-09T00:00:00"/>
    <x v="5"/>
    <n v="0"/>
  </r>
  <r>
    <n v="20"/>
    <n v="18"/>
    <n v="2"/>
    <n v="1"/>
    <n v="111.11"/>
    <n v="1"/>
    <s v="caught"/>
    <n v="2"/>
    <s v="T20I v West Indies"/>
    <x v="45"/>
    <s v="T20"/>
    <d v="2019-08-06T00:00:00"/>
    <x v="5"/>
    <n v="3"/>
  </r>
  <r>
    <n v="44"/>
    <n v="97"/>
    <n v="5"/>
    <n v="0"/>
    <n v="45.36"/>
    <n v="1"/>
    <s v="caught"/>
    <n v="1"/>
    <s v="Test v West Indies"/>
    <x v="46"/>
    <s v="Test"/>
    <d v="2019-08-22T00:00:00"/>
    <x v="5"/>
    <n v="5"/>
  </r>
  <r>
    <n v="38"/>
    <n v="85"/>
    <n v="4"/>
    <n v="0"/>
    <n v="44.7"/>
    <n v="1"/>
    <s v="bowled"/>
    <n v="3"/>
    <s v="Test v West Indies"/>
    <x v="46"/>
    <s v="Test"/>
    <d v="2019-08-22T00:00:00"/>
    <x v="5"/>
    <n v="4"/>
  </r>
  <r>
    <n v="13"/>
    <n v="26"/>
    <n v="2"/>
    <n v="0"/>
    <n v="50"/>
    <n v="1"/>
    <s v="caught"/>
    <n v="1"/>
    <s v="Test v West Indies"/>
    <x v="6"/>
    <s v="Test"/>
    <d v="2019-08-30T00:00:00"/>
    <x v="5"/>
    <n v="2"/>
  </r>
  <r>
    <n v="6"/>
    <n v="63"/>
    <n v="1"/>
    <n v="0"/>
    <n v="9.52"/>
    <n v="1"/>
    <s v="caught"/>
    <n v="3"/>
    <s v="Test v West Indies"/>
    <x v="6"/>
    <s v="Test"/>
    <d v="2019-08-30T00:00:00"/>
    <x v="5"/>
    <n v="1"/>
  </r>
  <r>
    <n v="15"/>
    <n v="17"/>
    <n v="2"/>
    <n v="0"/>
    <n v="88.23"/>
    <n v="3"/>
    <s v="caught"/>
    <n v="1"/>
    <s v="T20I v Bangladesh"/>
    <x v="47"/>
    <s v="T20"/>
    <d v="2019-11-03T00:00:00"/>
    <x v="5"/>
    <n v="2"/>
  </r>
  <r>
    <n v="8"/>
    <n v="11"/>
    <n v="0"/>
    <n v="0"/>
    <n v="72.72"/>
    <n v="3"/>
    <s v="not out"/>
    <n v="2"/>
    <s v="T20I v Bangladesh"/>
    <x v="38"/>
    <s v="T20"/>
    <d v="2019-11-07T00:00:00"/>
    <x v="5"/>
    <n v="0"/>
  </r>
  <r>
    <n v="52"/>
    <n v="35"/>
    <n v="7"/>
    <n v="0"/>
    <n v="148.57"/>
    <n v="3"/>
    <s v="caught"/>
    <n v="1"/>
    <s v="T20I v Bangladesh"/>
    <x v="17"/>
    <s v="T20"/>
    <d v="2019-11-10T00:00:00"/>
    <x v="5"/>
    <n v="7"/>
  </r>
  <r>
    <n v="62"/>
    <n v="40"/>
    <n v="5"/>
    <n v="4"/>
    <n v="155"/>
    <n v="2"/>
    <s v="caught"/>
    <n v="2"/>
    <s v="T20I v West Indies"/>
    <x v="19"/>
    <s v="T20"/>
    <d v="2019-12-06T00:00:00"/>
    <x v="5"/>
    <n v="9"/>
  </r>
  <r>
    <n v="11"/>
    <n v="11"/>
    <n v="1"/>
    <n v="0"/>
    <n v="100"/>
    <n v="2"/>
    <s v="caught"/>
    <n v="1"/>
    <s v="T20I v West Indies"/>
    <x v="48"/>
    <s v="T20"/>
    <d v="2019-12-08T00:00:00"/>
    <x v="5"/>
    <n v="1"/>
  </r>
  <r>
    <n v="91"/>
    <n v="56"/>
    <n v="9"/>
    <n v="4"/>
    <n v="162.5"/>
    <n v="2"/>
    <s v="caught"/>
    <n v="1"/>
    <s v="T20I v West Indies"/>
    <x v="12"/>
    <s v="T20"/>
    <d v="2019-12-11T00:00:00"/>
    <x v="5"/>
    <n v="13"/>
  </r>
  <r>
    <n v="6"/>
    <n v="15"/>
    <n v="1"/>
    <n v="0"/>
    <n v="40"/>
    <n v="2"/>
    <s v="caught"/>
    <n v="1"/>
    <s v="ODI v West Indies"/>
    <x v="13"/>
    <s v="ODI"/>
    <d v="2019-12-15T00:00:00"/>
    <x v="5"/>
    <n v="1"/>
  </r>
  <r>
    <n v="102"/>
    <n v="104"/>
    <n v="8"/>
    <n v="3"/>
    <n v="98.07"/>
    <n v="2"/>
    <s v="caught"/>
    <n v="1"/>
    <s v="ODI v West Indies"/>
    <x v="11"/>
    <s v="ODI"/>
    <d v="2019-12-18T00:00:00"/>
    <x v="5"/>
    <n v="11"/>
  </r>
  <r>
    <n v="77"/>
    <n v="89"/>
    <n v="8"/>
    <n v="1"/>
    <n v="86.51"/>
    <n v="2"/>
    <s v="caught"/>
    <n v="2"/>
    <s v="ODI v West Indies"/>
    <x v="15"/>
    <s v="ODI"/>
    <d v="2019-12-22T00:00:00"/>
    <x v="5"/>
    <n v="9"/>
  </r>
  <r>
    <s v="TDNB"/>
    <s v="-"/>
    <s v="-"/>
    <s v="-"/>
    <s v="-"/>
    <s v="-"/>
    <s v="-"/>
    <s v="-"/>
    <s v="T20I v Sri Lanka"/>
    <x v="49"/>
    <s v="T20"/>
    <d v="2020-01-05T00:00:00"/>
    <x v="6"/>
    <n v="0"/>
  </r>
  <r>
    <n v="45"/>
    <n v="32"/>
    <n v="6"/>
    <n v="0"/>
    <n v="140.62"/>
    <n v="1"/>
    <s v="bowled"/>
    <n v="2"/>
    <s v="T20I v Sri Lanka"/>
    <x v="25"/>
    <s v="T20"/>
    <d v="2020-01-07T00:00:00"/>
    <x v="6"/>
    <n v="6"/>
  </r>
  <r>
    <n v="54"/>
    <n v="36"/>
    <n v="5"/>
    <n v="1"/>
    <n v="150"/>
    <n v="1"/>
    <s v="stumped"/>
    <n v="1"/>
    <s v="T20I v Sri Lanka"/>
    <x v="14"/>
    <s v="T20"/>
    <d v="2020-01-10T00:00:00"/>
    <x v="6"/>
    <n v="6"/>
  </r>
  <r>
    <n v="47"/>
    <n v="61"/>
    <n v="4"/>
    <n v="0"/>
    <n v="77.040000000000006"/>
    <n v="3"/>
    <s v="caught"/>
    <n v="1"/>
    <s v="ODI v Australia"/>
    <x v="12"/>
    <s v="ODI"/>
    <d v="2020-01-14T00:00:00"/>
    <x v="6"/>
    <n v="4"/>
  </r>
  <r>
    <n v="80"/>
    <n v="52"/>
    <n v="6"/>
    <n v="3"/>
    <n v="153.84"/>
    <n v="5"/>
    <s v="run out"/>
    <n v="1"/>
    <s v="ODI v Australia"/>
    <x v="38"/>
    <s v="ODI"/>
    <d v="2020-01-17T00:00:00"/>
    <x v="6"/>
    <n v="9"/>
  </r>
  <r>
    <n v="19"/>
    <n v="27"/>
    <n v="2"/>
    <n v="0"/>
    <n v="70.37"/>
    <n v="2"/>
    <s v="lbw"/>
    <n v="2"/>
    <s v="ODI v Australia"/>
    <x v="18"/>
    <s v="ODI"/>
    <d v="2020-01-19T00:00:00"/>
    <x v="6"/>
    <n v="2"/>
  </r>
  <r>
    <n v="56"/>
    <n v="27"/>
    <n v="4"/>
    <n v="3"/>
    <n v="207.4"/>
    <n v="2"/>
    <s v="caught"/>
    <n v="2"/>
    <s v="T20I v New Zealand"/>
    <x v="50"/>
    <s v="T20"/>
    <d v="2020-01-24T00:00:00"/>
    <x v="6"/>
    <n v="7"/>
  </r>
  <r>
    <n v="57"/>
    <n v="50"/>
    <n v="3"/>
    <n v="2"/>
    <n v="114"/>
    <n v="2"/>
    <s v="not out"/>
    <n v="2"/>
    <s v="T20I v New Zealand"/>
    <x v="50"/>
    <s v="T20"/>
    <d v="2020-01-26T00:00:00"/>
    <x v="6"/>
    <n v="5"/>
  </r>
  <r>
    <n v="27"/>
    <n v="19"/>
    <n v="2"/>
    <n v="1"/>
    <n v="142.1"/>
    <n v="2"/>
    <s v="caught"/>
    <n v="1"/>
    <s v="T20I v New Zealand"/>
    <x v="51"/>
    <s v="T20"/>
    <d v="2020-01-29T00:00:00"/>
    <x v="6"/>
    <n v="3"/>
  </r>
  <r>
    <n v="39"/>
    <n v="26"/>
    <n v="3"/>
    <n v="2"/>
    <n v="150"/>
    <n v="1"/>
    <s v="caught"/>
    <n v="1"/>
    <s v="T20I v New Zealand"/>
    <x v="52"/>
    <s v="T20"/>
    <d v="2020-01-31T00:00:00"/>
    <x v="6"/>
    <n v="5"/>
  </r>
  <r>
    <n v="45"/>
    <n v="33"/>
    <n v="4"/>
    <n v="2"/>
    <n v="136.36000000000001"/>
    <n v="1"/>
    <s v="caught"/>
    <n v="1"/>
    <s v="T20I v New Zealand"/>
    <x v="53"/>
    <s v="T20"/>
    <d v="2020-02-02T00:00:00"/>
    <x v="6"/>
    <n v="6"/>
  </r>
  <r>
    <n v="88"/>
    <n v="64"/>
    <n v="3"/>
    <n v="6"/>
    <n v="137.5"/>
    <n v="5"/>
    <s v="not out"/>
    <n v="1"/>
    <s v="ODI v New Zealand"/>
    <x v="51"/>
    <s v="ODI"/>
    <d v="2020-02-05T00:00:00"/>
    <x v="6"/>
    <n v="9"/>
  </r>
  <r>
    <n v="4"/>
    <n v="8"/>
    <n v="0"/>
    <n v="0"/>
    <n v="50"/>
    <n v="5"/>
    <s v="bowled"/>
    <n v="2"/>
    <s v="ODI v New Zealand"/>
    <x v="50"/>
    <s v="ODI"/>
    <d v="2020-02-08T00:00:00"/>
    <x v="6"/>
    <n v="0"/>
  </r>
  <r>
    <n v="112"/>
    <n v="113"/>
    <n v="9"/>
    <n v="2"/>
    <n v="99.11"/>
    <n v="5"/>
    <s v="caught"/>
    <n v="1"/>
    <s v="ODI v New Zealand"/>
    <x v="53"/>
    <s v="ODI"/>
    <d v="2020-02-11T00:00:00"/>
    <x v="6"/>
    <n v="11"/>
  </r>
  <r>
    <n v="12"/>
    <n v="15"/>
    <n v="1"/>
    <n v="0"/>
    <n v="80"/>
    <n v="5"/>
    <s v="caught"/>
    <n v="2"/>
    <s v="ODI v Australia"/>
    <x v="1"/>
    <s v="ODI"/>
    <d v="2020-11-27T00:00:00"/>
    <x v="6"/>
    <n v="1"/>
  </r>
  <r>
    <n v="76"/>
    <n v="66"/>
    <n v="4"/>
    <n v="5"/>
    <n v="115.15"/>
    <n v="5"/>
    <s v="caught"/>
    <n v="2"/>
    <s v="ODI v Australia"/>
    <x v="1"/>
    <s v="ODI"/>
    <d v="2020-11-29T00:00:00"/>
    <x v="6"/>
    <n v="9"/>
  </r>
  <r>
    <n v="5"/>
    <n v="11"/>
    <n v="0"/>
    <n v="0"/>
    <n v="45.45"/>
    <n v="5"/>
    <s v="lbw"/>
    <n v="1"/>
    <s v="ODI v Australia"/>
    <x v="54"/>
    <s v="ODI"/>
    <d v="2020-12-02T00:00:00"/>
    <x v="6"/>
    <n v="0"/>
  </r>
  <r>
    <n v="51"/>
    <n v="40"/>
    <n v="5"/>
    <n v="1"/>
    <n v="127.5"/>
    <n v="1"/>
    <s v="caught"/>
    <n v="1"/>
    <s v="T20I v Australia"/>
    <x v="54"/>
    <s v="T20"/>
    <d v="2020-12-04T00:00:00"/>
    <x v="6"/>
    <n v="6"/>
  </r>
  <r>
    <n v="30"/>
    <n v="22"/>
    <n v="2"/>
    <n v="1"/>
    <n v="136.36000000000001"/>
    <n v="1"/>
    <s v="caught"/>
    <n v="2"/>
    <s v="T20I v Australia"/>
    <x v="1"/>
    <s v="T20"/>
    <d v="2020-12-06T00:00:00"/>
    <x v="6"/>
    <n v="3"/>
  </r>
  <r>
    <n v="0"/>
    <n v="2"/>
    <n v="0"/>
    <n v="0"/>
    <n v="0"/>
    <n v="1"/>
    <s v="caught"/>
    <n v="2"/>
    <s v="T20I v Australia"/>
    <x v="1"/>
    <s v="T20"/>
    <d v="2020-12-08T00:00:00"/>
    <x v="6"/>
    <n v="0"/>
  </r>
  <r>
    <n v="1"/>
    <n v="4"/>
    <n v="0"/>
    <n v="0"/>
    <n v="25"/>
    <n v="2"/>
    <s v="bowled"/>
    <n v="1"/>
    <s v="T20I v England"/>
    <x v="55"/>
    <s v="T20"/>
    <d v="2021-03-12T00:00:00"/>
    <x v="7"/>
    <n v="0"/>
  </r>
  <r>
    <n v="0"/>
    <n v="6"/>
    <n v="0"/>
    <n v="0"/>
    <n v="0"/>
    <n v="1"/>
    <s v="caught"/>
    <n v="2"/>
    <s v="T20I v England"/>
    <x v="55"/>
    <s v="T20"/>
    <d v="2021-03-14T00:00:00"/>
    <x v="7"/>
    <n v="0"/>
  </r>
  <r>
    <n v="0"/>
    <n v="4"/>
    <n v="0"/>
    <n v="0"/>
    <n v="0"/>
    <n v="2"/>
    <s v="bowled"/>
    <n v="1"/>
    <s v="T20I v England"/>
    <x v="55"/>
    <s v="T20"/>
    <d v="2021-03-16T00:00:00"/>
    <x v="7"/>
    <n v="0"/>
  </r>
  <r>
    <n v="14"/>
    <n v="17"/>
    <n v="2"/>
    <n v="0"/>
    <n v="82.35"/>
    <n v="2"/>
    <s v="caught"/>
    <n v="1"/>
    <s v="T20I v England"/>
    <x v="55"/>
    <s v="T20"/>
    <d v="2021-03-18T00:00:00"/>
    <x v="7"/>
    <n v="2"/>
  </r>
  <r>
    <n v="62"/>
    <n v="43"/>
    <n v="4"/>
    <n v="4"/>
    <n v="144.18"/>
    <n v="5"/>
    <s v="not out"/>
    <n v="1"/>
    <s v="ODI v England"/>
    <x v="14"/>
    <s v="ODI"/>
    <d v="2021-03-23T00:00:00"/>
    <x v="7"/>
    <n v="8"/>
  </r>
  <r>
    <n v="108"/>
    <n v="114"/>
    <n v="7"/>
    <n v="2"/>
    <n v="94.73"/>
    <n v="4"/>
    <s v="caught"/>
    <n v="1"/>
    <s v="ODI v England"/>
    <x v="14"/>
    <s v="ODI"/>
    <d v="2021-03-26T00:00:00"/>
    <x v="7"/>
    <n v="9"/>
  </r>
  <r>
    <n v="7"/>
    <n v="18"/>
    <n v="0"/>
    <n v="0"/>
    <n v="38.880000000000003"/>
    <n v="5"/>
    <s v="caught"/>
    <n v="1"/>
    <s v="ODI v England"/>
    <x v="14"/>
    <s v="ODI"/>
    <d v="2021-03-28T00:00:00"/>
    <x v="7"/>
    <n v="0"/>
  </r>
  <r>
    <n v="84"/>
    <n v="214"/>
    <n v="12"/>
    <n v="0"/>
    <n v="39.25"/>
    <n v="2"/>
    <s v="caught"/>
    <n v="2"/>
    <s v="Test v England"/>
    <x v="32"/>
    <s v="Test"/>
    <d v="2021-08-04T00:00:00"/>
    <x v="7"/>
    <n v="12"/>
  </r>
  <r>
    <n v="26"/>
    <n v="38"/>
    <n v="6"/>
    <n v="0"/>
    <n v="68.42"/>
    <n v="1"/>
    <s v="caught"/>
    <n v="4"/>
    <s v="Test v England"/>
    <x v="32"/>
    <s v="Test"/>
    <d v="2021-08-04T00:00:00"/>
    <x v="7"/>
    <n v="6"/>
  </r>
  <r>
    <n v="129"/>
    <n v="250"/>
    <n v="12"/>
    <n v="1"/>
    <n v="51.6"/>
    <n v="2"/>
    <s v="caught"/>
    <n v="1"/>
    <s v="Test v England"/>
    <x v="33"/>
    <s v="Test"/>
    <d v="2021-08-12T00:00:00"/>
    <x v="7"/>
    <n v="13"/>
  </r>
  <r>
    <n v="5"/>
    <n v="30"/>
    <n v="0"/>
    <n v="0"/>
    <n v="16.66"/>
    <n v="1"/>
    <s v="caught"/>
    <n v="3"/>
    <s v="Test v England"/>
    <x v="33"/>
    <s v="Test"/>
    <d v="2021-08-12T00:00:00"/>
    <x v="7"/>
    <n v="0"/>
  </r>
  <r>
    <n v="0"/>
    <n v="4"/>
    <n v="0"/>
    <n v="0"/>
    <n v="0"/>
    <n v="2"/>
    <s v="caught"/>
    <n v="1"/>
    <s v="Test v England"/>
    <x v="44"/>
    <s v="Test"/>
    <d v="2021-08-25T00:00:00"/>
    <x v="7"/>
    <n v="0"/>
  </r>
  <r>
    <n v="8"/>
    <n v="54"/>
    <n v="0"/>
    <n v="0"/>
    <n v="14.81"/>
    <n v="2"/>
    <s v="caught"/>
    <n v="3"/>
    <s v="Test v England"/>
    <x v="44"/>
    <s v="Test"/>
    <d v="2021-08-25T00:00:00"/>
    <x v="7"/>
    <n v="0"/>
  </r>
  <r>
    <n v="17"/>
    <n v="44"/>
    <n v="3"/>
    <n v="0"/>
    <n v="38.630000000000003"/>
    <n v="2"/>
    <s v="lbw"/>
    <n v="1"/>
    <s v="Test v England"/>
    <x v="36"/>
    <s v="Test"/>
    <d v="2021-09-02T00:00:00"/>
    <x v="7"/>
    <n v="3"/>
  </r>
  <r>
    <n v="46"/>
    <n v="101"/>
    <n v="6"/>
    <n v="1"/>
    <n v="45.54"/>
    <n v="2"/>
    <s v="caught"/>
    <n v="3"/>
    <s v="Test v England"/>
    <x v="36"/>
    <s v="Test"/>
    <d v="2021-09-02T00:00:00"/>
    <x v="7"/>
    <n v="7"/>
  </r>
  <r>
    <n v="3"/>
    <n v="8"/>
    <n v="0"/>
    <n v="0"/>
    <n v="37.5"/>
    <n v="1"/>
    <s v="bowled"/>
    <n v="1"/>
    <s v="T20I v Pakistan"/>
    <x v="37"/>
    <s v="T20"/>
    <d v="2021-10-24T00:00:00"/>
    <x v="7"/>
    <n v="0"/>
  </r>
  <r>
    <n v="18"/>
    <n v="16"/>
    <n v="3"/>
    <n v="0"/>
    <n v="112.5"/>
    <n v="1"/>
    <s v="caught"/>
    <n v="1"/>
    <s v="T20I v New Zealand"/>
    <x v="37"/>
    <s v="T20"/>
    <d v="2021-10-31T00:00:00"/>
    <x v="7"/>
    <n v="3"/>
  </r>
  <r>
    <n v="69"/>
    <n v="48"/>
    <n v="6"/>
    <n v="2"/>
    <n v="143.75"/>
    <n v="1"/>
    <s v="bowled"/>
    <n v="1"/>
    <s v="T20I v Afghanistan"/>
    <x v="56"/>
    <s v="T20"/>
    <d v="2021-11-03T00:00:00"/>
    <x v="7"/>
    <n v="8"/>
  </r>
  <r>
    <n v="50"/>
    <n v="19"/>
    <n v="6"/>
    <n v="3"/>
    <n v="263.14999999999998"/>
    <n v="1"/>
    <s v="caught"/>
    <n v="2"/>
    <s v="T20I v Scotland"/>
    <x v="37"/>
    <s v="T20"/>
    <d v="2021-11-05T00:00:00"/>
    <x v="7"/>
    <n v="9"/>
  </r>
  <r>
    <n v="54"/>
    <n v="36"/>
    <n v="4"/>
    <n v="2"/>
    <n v="150"/>
    <n v="1"/>
    <s v="not out"/>
    <n v="2"/>
    <s v="T20I v Namibia"/>
    <x v="37"/>
    <s v="T20"/>
    <d v="2021-11-08T00:00:00"/>
    <x v="7"/>
    <n v="6"/>
  </r>
  <r>
    <n v="15"/>
    <n v="14"/>
    <n v="1"/>
    <n v="1"/>
    <n v="107.14"/>
    <n v="1"/>
    <s v="caught"/>
    <n v="2"/>
    <s v="T20I v New Zealand"/>
    <x v="57"/>
    <s v="T20"/>
    <d v="2021-11-17T00:00:00"/>
    <x v="7"/>
    <n v="2"/>
  </r>
  <r>
    <n v="65"/>
    <n v="49"/>
    <n v="6"/>
    <n v="2"/>
    <n v="132.65"/>
    <n v="1"/>
    <s v="caught"/>
    <n v="2"/>
    <s v="T20I v New Zealand"/>
    <x v="20"/>
    <s v="T20"/>
    <d v="2021-11-19T00:00:00"/>
    <x v="7"/>
    <n v="8"/>
  </r>
  <r>
    <n v="123"/>
    <n v="260"/>
    <n v="17"/>
    <n v="1"/>
    <n v="47.3"/>
    <n v="1"/>
    <s v="caught"/>
    <n v="1"/>
    <s v="Test v South Africa"/>
    <x v="26"/>
    <s v="Test"/>
    <d v="2021-12-26T00:00:00"/>
    <x v="7"/>
    <n v="18"/>
  </r>
  <r>
    <n v="23"/>
    <n v="74"/>
    <n v="4"/>
    <n v="0"/>
    <n v="31.08"/>
    <n v="1"/>
    <s v="caught"/>
    <n v="3"/>
    <s v="Test v South Africa"/>
    <x v="26"/>
    <s v="Test"/>
    <d v="2021-12-26T00:00:00"/>
    <x v="7"/>
    <n v="4"/>
  </r>
  <r>
    <n v="50"/>
    <n v="133"/>
    <n v="9"/>
    <n v="0"/>
    <n v="37.590000000000003"/>
    <n v="1"/>
    <s v="caught"/>
    <n v="1"/>
    <s v="Test v South Africa"/>
    <x v="27"/>
    <s v="Test"/>
    <d v="2022-01-03T00:00:00"/>
    <x v="8"/>
    <n v="9"/>
  </r>
  <r>
    <n v="8"/>
    <n v="21"/>
    <n v="1"/>
    <n v="0"/>
    <n v="38.090000000000003"/>
    <n v="1"/>
    <s v="caught"/>
    <n v="3"/>
    <s v="Test v South Africa"/>
    <x v="27"/>
    <s v="Test"/>
    <d v="2022-01-03T00:00:00"/>
    <x v="8"/>
    <n v="1"/>
  </r>
  <r>
    <n v="12"/>
    <n v="35"/>
    <n v="1"/>
    <n v="0"/>
    <n v="34.28"/>
    <n v="1"/>
    <s v="caught"/>
    <n v="1"/>
    <s v="Test v South Africa"/>
    <x v="58"/>
    <s v="Test"/>
    <d v="2022-01-11T00:00:00"/>
    <x v="8"/>
    <n v="1"/>
  </r>
  <r>
    <n v="10"/>
    <n v="22"/>
    <n v="2"/>
    <n v="0"/>
    <n v="45.45"/>
    <n v="1"/>
    <s v="caught"/>
    <n v="3"/>
    <s v="Test v South Africa"/>
    <x v="58"/>
    <s v="Test"/>
    <d v="2022-01-11T00:00:00"/>
    <x v="8"/>
    <n v="2"/>
  </r>
  <r>
    <n v="12"/>
    <n v="17"/>
    <n v="0"/>
    <n v="0"/>
    <n v="70.58"/>
    <n v="1"/>
    <s v="caught"/>
    <n v="2"/>
    <s v="ODI v South Africa"/>
    <x v="59"/>
    <s v="ODI"/>
    <d v="2022-01-19T00:00:00"/>
    <x v="8"/>
    <n v="0"/>
  </r>
  <r>
    <n v="55"/>
    <n v="79"/>
    <n v="4"/>
    <n v="0"/>
    <n v="69.62"/>
    <n v="1"/>
    <s v="caught"/>
    <n v="1"/>
    <s v="ODI v South Africa"/>
    <x v="59"/>
    <s v="ODI"/>
    <d v="2022-01-21T00:00:00"/>
    <x v="8"/>
    <n v="4"/>
  </r>
  <r>
    <n v="9"/>
    <n v="10"/>
    <n v="2"/>
    <n v="0"/>
    <n v="90"/>
    <n v="1"/>
    <s v="caught"/>
    <n v="2"/>
    <s v="ODI v South Africa"/>
    <x v="58"/>
    <s v="ODI"/>
    <d v="2022-01-23T00:00:00"/>
    <x v="8"/>
    <n v="2"/>
  </r>
  <r>
    <n v="49"/>
    <n v="48"/>
    <n v="4"/>
    <n v="2"/>
    <n v="102.08"/>
    <n v="4"/>
    <s v="run out"/>
    <n v="1"/>
    <s v="ODI v West Indies"/>
    <x v="55"/>
    <s v="ODI"/>
    <d v="2022-02-09T00:00:00"/>
    <x v="8"/>
    <n v="6"/>
  </r>
  <r>
    <s v="DNB"/>
    <s v="-"/>
    <s v="-"/>
    <s v="-"/>
    <s v="-"/>
    <s v="-"/>
    <s v="-"/>
    <n v="2"/>
    <s v="ODI v Zimbabwe"/>
    <x v="5"/>
    <s v="ODI"/>
    <d v="2022-08-18T00:00:00"/>
    <x v="8"/>
    <n v="0"/>
  </r>
  <r>
    <n v="1"/>
    <n v="5"/>
    <n v="0"/>
    <n v="0"/>
    <n v="20"/>
    <n v="2"/>
    <s v="lbw"/>
    <n v="2"/>
    <s v="ODI v Zimbabwe"/>
    <x v="5"/>
    <s v="ODI"/>
    <d v="2022-08-20T00:00:00"/>
    <x v="8"/>
    <n v="0"/>
  </r>
  <r>
    <n v="30"/>
    <n v="46"/>
    <n v="1"/>
    <n v="1"/>
    <n v="65.209999999999994"/>
    <n v="2"/>
    <s v="bowled"/>
    <n v="1"/>
    <s v="ODI v Zimbabwe"/>
    <x v="5"/>
    <s v="ODI"/>
    <d v="2022-08-22T00:00:00"/>
    <x v="8"/>
    <n v="2"/>
  </r>
  <r>
    <n v="0"/>
    <n v="1"/>
    <n v="0"/>
    <n v="0"/>
    <n v="0"/>
    <n v="2"/>
    <s v="bowled"/>
    <n v="2"/>
    <s v="T20I v Pakistan"/>
    <x v="37"/>
    <s v="T20"/>
    <d v="2022-08-28T00:00:00"/>
    <x v="8"/>
    <n v="0"/>
  </r>
  <r>
    <n v="36"/>
    <n v="39"/>
    <n v="0"/>
    <n v="2"/>
    <n v="92.3"/>
    <n v="1"/>
    <s v="caught"/>
    <n v="1"/>
    <s v="T20I v Hong Kong"/>
    <x v="37"/>
    <s v="T20"/>
    <d v="2022-08-31T00:00:00"/>
    <x v="8"/>
    <n v="2"/>
  </r>
  <r>
    <n v="28"/>
    <n v="20"/>
    <n v="1"/>
    <n v="2"/>
    <n v="140"/>
    <n v="1"/>
    <s v="caught"/>
    <n v="1"/>
    <s v="T20I v Pakistan"/>
    <x v="37"/>
    <s v="T20"/>
    <d v="2022-09-04T00:00:00"/>
    <x v="8"/>
    <n v="3"/>
  </r>
  <r>
    <n v="6"/>
    <n v="7"/>
    <n v="1"/>
    <n v="0"/>
    <n v="85.71"/>
    <n v="1"/>
    <s v="lbw"/>
    <n v="1"/>
    <s v="T20I v Sri Lanka"/>
    <x v="37"/>
    <s v="T20"/>
    <d v="2022-09-06T00:00:00"/>
    <x v="8"/>
    <n v="1"/>
  </r>
  <r>
    <n v="62"/>
    <n v="41"/>
    <n v="6"/>
    <n v="2"/>
    <n v="151.21"/>
    <n v="1"/>
    <s v="caught"/>
    <n v="1"/>
    <s v="T20I v Afghanistan"/>
    <x v="37"/>
    <s v="T20"/>
    <d v="2022-09-08T00:00:00"/>
    <x v="8"/>
    <n v="8"/>
  </r>
  <r>
    <n v="55"/>
    <n v="35"/>
    <n v="4"/>
    <n v="3"/>
    <n v="157.13999999999999"/>
    <n v="1"/>
    <s v="caught"/>
    <n v="1"/>
    <s v="T20I v Australia"/>
    <x v="43"/>
    <s v="T20"/>
    <d v="2022-09-20T00:00:00"/>
    <x v="8"/>
    <n v="7"/>
  </r>
  <r>
    <n v="10"/>
    <n v="6"/>
    <n v="0"/>
    <n v="1"/>
    <n v="166.66"/>
    <n v="1"/>
    <s v="bowled"/>
    <n v="2"/>
    <s v="T20I v Australia"/>
    <x v="17"/>
    <s v="T20"/>
    <d v="2022-09-23T00:00:00"/>
    <x v="8"/>
    <n v="1"/>
  </r>
  <r>
    <n v="1"/>
    <n v="4"/>
    <n v="0"/>
    <n v="0"/>
    <n v="25"/>
    <n v="1"/>
    <s v="caught"/>
    <n v="2"/>
    <s v="T20I v Australia"/>
    <x v="19"/>
    <s v="T20"/>
    <d v="2022-09-25T00:00:00"/>
    <x v="8"/>
    <n v="0"/>
  </r>
  <r>
    <n v="51"/>
    <n v="56"/>
    <n v="2"/>
    <n v="4"/>
    <n v="91.07"/>
    <n v="1"/>
    <s v="not out"/>
    <n v="2"/>
    <s v="T20I v South Africa"/>
    <x v="48"/>
    <s v="T20"/>
    <d v="2022-09-28T00:00:00"/>
    <x v="8"/>
    <n v="6"/>
  </r>
  <r>
    <n v="57"/>
    <n v="28"/>
    <n v="5"/>
    <n v="4"/>
    <n v="203.57"/>
    <n v="1"/>
    <s v="lbw"/>
    <n v="1"/>
    <s v="T20I v South Africa"/>
    <x v="49"/>
    <s v="T20"/>
    <d v="2022-10-02T00:00:00"/>
    <x v="8"/>
    <n v="9"/>
  </r>
  <r>
    <n v="4"/>
    <n v="8"/>
    <n v="0"/>
    <n v="0"/>
    <n v="50"/>
    <n v="1"/>
    <s v="bowled"/>
    <n v="2"/>
    <s v="T20I v Pakistan"/>
    <x v="0"/>
    <s v="T20"/>
    <d v="2022-10-23T00:00:00"/>
    <x v="8"/>
    <n v="0"/>
  </r>
  <r>
    <n v="9"/>
    <n v="12"/>
    <n v="1"/>
    <n v="0"/>
    <n v="75"/>
    <n v="1"/>
    <s v="lbw"/>
    <n v="1"/>
    <s v="T20I v Netherlands"/>
    <x v="1"/>
    <s v="T20"/>
    <d v="2022-10-27T00:00:00"/>
    <x v="8"/>
    <n v="1"/>
  </r>
  <r>
    <n v="9"/>
    <n v="14"/>
    <n v="0"/>
    <n v="1"/>
    <n v="64.28"/>
    <n v="1"/>
    <s v="caught"/>
    <n v="1"/>
    <s v="T20I v South Africa"/>
    <x v="42"/>
    <s v="T20"/>
    <d v="2022-10-30T00:00:00"/>
    <x v="8"/>
    <n v="1"/>
  </r>
  <r>
    <n v="50"/>
    <n v="32"/>
    <n v="3"/>
    <n v="4"/>
    <n v="156.25"/>
    <n v="1"/>
    <s v="caught"/>
    <n v="1"/>
    <s v="T20I v Bangladesh"/>
    <x v="41"/>
    <s v="T20"/>
    <d v="2022-11-02T00:00:00"/>
    <x v="8"/>
    <n v="7"/>
  </r>
  <r>
    <n v="51"/>
    <n v="35"/>
    <n v="3"/>
    <n v="3"/>
    <n v="145.71"/>
    <n v="1"/>
    <s v="caught"/>
    <n v="1"/>
    <s v="T20I v Zimbabwe"/>
    <x v="0"/>
    <s v="T20"/>
    <d v="2022-11-06T00:00:00"/>
    <x v="8"/>
    <n v="6"/>
  </r>
  <r>
    <n v="5"/>
    <n v="5"/>
    <n v="1"/>
    <n v="0"/>
    <n v="100"/>
    <n v="1"/>
    <s v="caught"/>
    <n v="1"/>
    <s v="T20I v England"/>
    <x v="41"/>
    <s v="T20"/>
    <d v="2022-11-10T00:00:00"/>
    <x v="8"/>
    <n v="1"/>
  </r>
  <r>
    <n v="73"/>
    <n v="70"/>
    <n v="5"/>
    <n v="4"/>
    <n v="104.28"/>
    <n v="5"/>
    <s v="caught"/>
    <n v="1"/>
    <s v="ODI v Bangladesh"/>
    <x v="60"/>
    <s v="ODI"/>
    <d v="2022-12-04T00:00:00"/>
    <x v="8"/>
    <n v="9"/>
  </r>
  <r>
    <n v="14"/>
    <n v="28"/>
    <n v="0"/>
    <n v="0"/>
    <n v="50"/>
    <n v="5"/>
    <s v="lbw"/>
    <n v="2"/>
    <s v="ODI v Bangladesh"/>
    <x v="60"/>
    <s v="ODI"/>
    <d v="2022-12-07T00:00:00"/>
    <x v="8"/>
    <n v="0"/>
  </r>
  <r>
    <n v="8"/>
    <n v="10"/>
    <n v="1"/>
    <n v="0"/>
    <n v="80"/>
    <n v="5"/>
    <s v="bowled"/>
    <n v="1"/>
    <s v="ODI v Bangladesh"/>
    <x v="61"/>
    <s v="ODI"/>
    <d v="2022-12-10T00:00:00"/>
    <x v="8"/>
    <n v="1"/>
  </r>
  <r>
    <n v="22"/>
    <n v="54"/>
    <n v="3"/>
    <n v="0"/>
    <n v="40.74"/>
    <n v="1"/>
    <s v="bowled"/>
    <n v="1"/>
    <s v="Test v Bangladesh"/>
    <x v="61"/>
    <s v="Test"/>
    <d v="2022-12-14T00:00:00"/>
    <x v="8"/>
    <n v="3"/>
  </r>
  <r>
    <n v="23"/>
    <n v="62"/>
    <n v="3"/>
    <n v="0"/>
    <n v="37.090000000000003"/>
    <n v="1"/>
    <s v="caught"/>
    <n v="3"/>
    <s v="Test v Bangladesh"/>
    <x v="61"/>
    <s v="Test"/>
    <d v="2022-12-14T00:00:00"/>
    <x v="8"/>
    <n v="3"/>
  </r>
  <r>
    <n v="10"/>
    <n v="45"/>
    <n v="1"/>
    <n v="0"/>
    <n v="22.22"/>
    <n v="1"/>
    <s v="lbw"/>
    <n v="2"/>
    <s v="Test v Bangladesh"/>
    <x v="60"/>
    <s v="Test"/>
    <d v="2022-12-22T00:00:00"/>
    <x v="8"/>
    <n v="1"/>
  </r>
  <r>
    <n v="2"/>
    <n v="7"/>
    <n v="0"/>
    <n v="0"/>
    <n v="28.57"/>
    <n v="2"/>
    <s v="caught"/>
    <n v="4"/>
    <s v="Test v Bangladesh"/>
    <x v="60"/>
    <s v="Test"/>
    <d v="2022-12-22T00:00:00"/>
    <x v="8"/>
    <n v="0"/>
  </r>
  <r>
    <n v="39"/>
    <n v="29"/>
    <n v="4"/>
    <n v="1"/>
    <n v="134.47999999999999"/>
    <n v="5"/>
    <s v="bowled"/>
    <n v="1"/>
    <s v="ODI v Sri Lanka"/>
    <x v="49"/>
    <s v="ODI"/>
    <d v="2023-01-10T00:00:00"/>
    <x v="9"/>
    <n v="5"/>
  </r>
  <r>
    <n v="64"/>
    <n v="103"/>
    <n v="6"/>
    <n v="0"/>
    <n v="62.13"/>
    <n v="5"/>
    <s v="not out"/>
    <n v="2"/>
    <s v="ODI v Sri Lanka"/>
    <x v="16"/>
    <s v="ODI"/>
    <d v="2023-01-12T00:00:00"/>
    <x v="9"/>
    <n v="6"/>
  </r>
  <r>
    <n v="7"/>
    <n v="6"/>
    <n v="1"/>
    <n v="0"/>
    <n v="116.66"/>
    <n v="5"/>
    <s v="caught"/>
    <n v="1"/>
    <s v="ODI v Sri Lanka"/>
    <x v="48"/>
    <s v="ODI"/>
    <d v="2023-01-15T00:00:00"/>
    <x v="9"/>
    <n v="1"/>
  </r>
  <r>
    <n v="20"/>
    <n v="71"/>
    <n v="1"/>
    <n v="0"/>
    <n v="28.16"/>
    <n v="2"/>
    <s v="caught"/>
    <n v="2"/>
    <s v="Test v Australia"/>
    <x v="17"/>
    <s v="Test"/>
    <d v="2023-02-09T00:00:00"/>
    <x v="9"/>
    <n v="1"/>
  </r>
  <r>
    <n v="17"/>
    <n v="41"/>
    <n v="0"/>
    <n v="1"/>
    <n v="41.46"/>
    <n v="2"/>
    <s v="lbw"/>
    <n v="2"/>
    <s v="Test v Australia"/>
    <x v="47"/>
    <s v="Test"/>
    <d v="2023-02-17T00:00:00"/>
    <x v="9"/>
    <n v="1"/>
  </r>
  <r>
    <n v="1"/>
    <n v="3"/>
    <n v="0"/>
    <n v="0"/>
    <n v="33.33"/>
    <n v="2"/>
    <s v="caught"/>
    <n v="4"/>
    <s v="Test v Australia"/>
    <x v="47"/>
    <s v="Test"/>
    <d v="2023-02-17T00:00:00"/>
    <x v="9"/>
    <n v="0"/>
  </r>
  <r>
    <n v="75"/>
    <n v="91"/>
    <n v="7"/>
    <n v="1"/>
    <n v="82.41"/>
    <n v="5"/>
    <s v="not out"/>
    <n v="2"/>
    <s v="ODI v Australia"/>
    <x v="12"/>
    <s v="ODI"/>
    <d v="2023-03-17T00:00:00"/>
    <x v="9"/>
    <n v="8"/>
  </r>
  <r>
    <n v="9"/>
    <n v="12"/>
    <n v="1"/>
    <n v="0"/>
    <n v="75"/>
    <n v="5"/>
    <s v="lbw"/>
    <n v="1"/>
    <s v="ODI v Australia"/>
    <x v="11"/>
    <s v="ODI"/>
    <d v="2023-03-19T00:00:00"/>
    <x v="9"/>
    <n v="1"/>
  </r>
  <r>
    <n v="32"/>
    <n v="50"/>
    <n v="2"/>
    <n v="1"/>
    <n v="64"/>
    <n v="4"/>
    <s v="caught"/>
    <n v="2"/>
    <s v="ODI v Australia"/>
    <x v="13"/>
    <s v="ODI"/>
    <d v="2023-03-22T00:00:00"/>
    <x v="9"/>
    <n v="3"/>
  </r>
  <r>
    <n v="111"/>
    <n v="106"/>
    <n v="12"/>
    <n v="2"/>
    <n v="104.71"/>
    <n v="4"/>
    <s v="not out"/>
    <n v="1"/>
    <s v="ODI v Pakistan"/>
    <x v="24"/>
    <s v="ODI"/>
    <d v="2023-09-10T00:00:00"/>
    <x v="9"/>
    <n v="14"/>
  </r>
  <r>
    <n v="39"/>
    <n v="44"/>
    <n v="2"/>
    <n v="0"/>
    <n v="88.63"/>
    <n v="5"/>
    <s v="caught"/>
    <n v="1"/>
    <s v="ODI v Sri Lanka"/>
    <x v="24"/>
    <s v="ODI"/>
    <d v="2023-09-12T00:00:00"/>
    <x v="9"/>
    <n v="2"/>
  </r>
  <r>
    <n v="19"/>
    <n v="39"/>
    <n v="2"/>
    <n v="0"/>
    <n v="48.71"/>
    <n v="4"/>
    <s v="caught"/>
    <n v="2"/>
    <s v="ODI v Bangladesh"/>
    <x v="24"/>
    <s v="ODI"/>
    <d v="2023-09-15T00:00:00"/>
    <x v="9"/>
    <n v="2"/>
  </r>
  <r>
    <s v="DNB"/>
    <s v="-"/>
    <s v="-"/>
    <s v="-"/>
    <s v="-"/>
    <s v="-"/>
    <s v="-"/>
    <n v="2"/>
    <s v="ODI v Sri Lanka"/>
    <x v="24"/>
    <s v="ODI"/>
    <d v="2023-09-17T00:00:00"/>
    <x v="9"/>
    <n v="0"/>
  </r>
  <r>
    <n v="58"/>
    <n v="63"/>
    <n v="4"/>
    <n v="1"/>
    <n v="92.06"/>
    <n v="4"/>
    <s v="not out"/>
    <n v="2"/>
    <s v="ODI v Australia"/>
    <x v="43"/>
    <s v="ODI"/>
    <d v="2023-09-22T00:00:00"/>
    <x v="9"/>
    <n v="5"/>
  </r>
  <r>
    <n v="52"/>
    <n v="38"/>
    <n v="3"/>
    <n v="3"/>
    <n v="136.84"/>
    <n v="4"/>
    <s v="bowled"/>
    <n v="1"/>
    <s v="ODI v Australia"/>
    <x v="25"/>
    <s v="ODI"/>
    <d v="2023-09-24T00:00:00"/>
    <x v="9"/>
    <n v="6"/>
  </r>
  <r>
    <n v="26"/>
    <n v="30"/>
    <n v="2"/>
    <n v="0"/>
    <n v="86.66"/>
    <n v="5"/>
    <s v="caught"/>
    <n v="2"/>
    <s v="ODI v Australia"/>
    <x v="38"/>
    <s v="ODI"/>
    <d v="2023-09-27T00:00:00"/>
    <x v="9"/>
    <n v="2"/>
  </r>
  <r>
    <n v="97"/>
    <n v="115"/>
    <n v="8"/>
    <n v="2"/>
    <n v="84.34"/>
    <n v="5"/>
    <s v="not out"/>
    <n v="2"/>
    <s v="ODI v Australia"/>
    <x v="13"/>
    <s v="ODI"/>
    <d v="2023-10-08T00:00:00"/>
    <x v="9"/>
    <n v="10"/>
  </r>
  <r>
    <s v="DNB"/>
    <s v="-"/>
    <s v="-"/>
    <s v="-"/>
    <s v="-"/>
    <s v="-"/>
    <s v="-"/>
    <n v="2"/>
    <s v="ODI v Afghanistan"/>
    <x v="47"/>
    <s v="ODI"/>
    <d v="2023-10-11T00:00:00"/>
    <x v="9"/>
    <n v="0"/>
  </r>
  <r>
    <n v="19"/>
    <n v="29"/>
    <n v="2"/>
    <n v="0"/>
    <n v="65.510000000000005"/>
    <n v="5"/>
    <s v="not out"/>
    <n v="2"/>
    <s v="ODI v Pakistan"/>
    <x v="55"/>
    <s v="ODI"/>
    <d v="2023-10-14T00:00:00"/>
    <x v="9"/>
    <n v="2"/>
  </r>
  <r>
    <n v="34"/>
    <n v="34"/>
    <n v="3"/>
    <n v="1"/>
    <n v="100"/>
    <n v="5"/>
    <s v="not out"/>
    <n v="2"/>
    <s v="ODI v Bangladesh"/>
    <x v="14"/>
    <s v="ODI"/>
    <d v="2023-10-19T00:00:00"/>
    <x v="9"/>
    <n v="4"/>
  </r>
  <r>
    <n v="27"/>
    <n v="35"/>
    <n v="3"/>
    <n v="0"/>
    <n v="77.14"/>
    <n v="5"/>
    <s v="lbw"/>
    <n v="2"/>
    <s v="ODI v New Zealand"/>
    <x v="21"/>
    <s v="ODI"/>
    <d v="2023-10-22T00:00:00"/>
    <x v="9"/>
    <n v="3"/>
  </r>
  <r>
    <n v="39"/>
    <n v="58"/>
    <n v="3"/>
    <n v="0"/>
    <n v="67.239999999999995"/>
    <n v="5"/>
    <s v="caught"/>
    <n v="1"/>
    <s v="ODI v England"/>
    <x v="39"/>
    <s v="ODI"/>
    <d v="2023-10-29T00:00:00"/>
    <x v="9"/>
    <n v="3"/>
  </r>
  <r>
    <n v="21"/>
    <n v="19"/>
    <n v="2"/>
    <n v="0"/>
    <n v="110.52"/>
    <n v="5"/>
    <s v="caught"/>
    <n v="1"/>
    <s v="ODI v Sri Lanka"/>
    <x v="12"/>
    <s v="ODI"/>
    <d v="2023-11-02T00:00:00"/>
    <x v="9"/>
    <n v="2"/>
  </r>
  <r>
    <n v="8"/>
    <n v="17"/>
    <n v="0"/>
    <n v="0"/>
    <n v="47.05"/>
    <n v="5"/>
    <s v="caught"/>
    <n v="1"/>
    <s v="ODI v South Africa"/>
    <x v="16"/>
    <s v="ODI"/>
    <d v="2023-11-05T00:00:00"/>
    <x v="9"/>
    <n v="0"/>
  </r>
  <r>
    <n v="102"/>
    <n v="64"/>
    <n v="11"/>
    <n v="4"/>
    <n v="159.37"/>
    <n v="5"/>
    <s v="caught"/>
    <n v="1"/>
    <s v="ODI v Netherlands"/>
    <x v="18"/>
    <s v="ODI"/>
    <d v="2023-11-12T00:00:00"/>
    <x v="9"/>
    <n v="15"/>
  </r>
  <r>
    <n v="39"/>
    <n v="20"/>
    <n v="5"/>
    <n v="2"/>
    <n v="195"/>
    <n v="5"/>
    <s v="not out"/>
    <n v="1"/>
    <s v="ODI v New Zealand"/>
    <x v="12"/>
    <s v="ODI"/>
    <d v="2023-11-15T00:00:00"/>
    <x v="9"/>
    <n v="7"/>
  </r>
  <r>
    <n v="66"/>
    <n v="107"/>
    <n v="1"/>
    <n v="0"/>
    <n v="61.68"/>
    <n v="5"/>
    <s v="caught"/>
    <n v="1"/>
    <s v="ODI v Australia"/>
    <x v="55"/>
    <s v="ODI"/>
    <d v="2023-11-19T00:00:00"/>
    <x v="9"/>
    <n v="1"/>
  </r>
  <r>
    <s v="DNB"/>
    <s v="-"/>
    <s v="-"/>
    <s v="-"/>
    <s v="-"/>
    <s v="-"/>
    <s v="-"/>
    <n v="2"/>
    <s v="ODI v South Africa"/>
    <x v="27"/>
    <s v="ODI"/>
    <d v="2023-12-17T00:00:00"/>
    <x v="9"/>
    <n v="0"/>
  </r>
  <r>
    <n v="56"/>
    <n v="64"/>
    <n v="7"/>
    <n v="0"/>
    <n v="87.5"/>
    <n v="4"/>
    <s v="caught"/>
    <n v="1"/>
    <s v="ODI v South Africa"/>
    <x v="62"/>
    <s v="ODI"/>
    <d v="2023-12-19T00:00:00"/>
    <x v="9"/>
    <n v="7"/>
  </r>
  <r>
    <n v="21"/>
    <n v="35"/>
    <n v="2"/>
    <n v="0"/>
    <n v="60"/>
    <n v="4"/>
    <s v="caught"/>
    <n v="1"/>
    <s v="ODI v South Africa"/>
    <x v="59"/>
    <s v="ODI"/>
    <d v="2023-12-21T00:00:00"/>
    <x v="9"/>
    <n v="2"/>
  </r>
  <r>
    <n v="101"/>
    <n v="137"/>
    <n v="14"/>
    <n v="4"/>
    <n v="73.72"/>
    <n v="6"/>
    <s v="bowled"/>
    <n v="1"/>
    <s v="Test v South Africa"/>
    <x v="26"/>
    <s v="Test"/>
    <d v="2023-12-26T00:00:00"/>
    <x v="9"/>
    <n v="18"/>
  </r>
  <r>
    <n v="4"/>
    <n v="24"/>
    <n v="1"/>
    <n v="0"/>
    <n v="16.66"/>
    <n v="6"/>
    <s v="caught"/>
    <n v="3"/>
    <s v="Test v South Africa"/>
    <x v="26"/>
    <s v="Test"/>
    <d v="2023-12-26T00:00:00"/>
    <x v="9"/>
    <n v="1"/>
  </r>
  <r>
    <n v="8"/>
    <n v="33"/>
    <n v="1"/>
    <n v="0"/>
    <n v="24.24"/>
    <n v="6"/>
    <s v="caught"/>
    <n v="2"/>
    <s v="Test v South Africa"/>
    <x v="58"/>
    <s v="Test"/>
    <d v="2024-01-03T00:00:00"/>
    <x v="10"/>
    <n v="1"/>
  </r>
  <r>
    <s v="DNB"/>
    <s v="-"/>
    <s v="-"/>
    <s v="-"/>
    <s v="-"/>
    <s v="-"/>
    <s v="-"/>
    <n v="4"/>
    <s v="Test v South Africa"/>
    <x v="58"/>
    <s v="Test"/>
    <d v="2024-01-03T00:00:00"/>
    <x v="10"/>
    <n v="0"/>
  </r>
  <r>
    <n v="86"/>
    <n v="123"/>
    <n v="8"/>
    <n v="2"/>
    <n v="69.91"/>
    <n v="4"/>
    <s v="caught"/>
    <n v="2"/>
    <s v="Test v England"/>
    <x v="19"/>
    <s v="Test"/>
    <d v="2024-01-25T00:00:00"/>
    <x v="10"/>
    <n v="10"/>
  </r>
  <r>
    <n v="22"/>
    <n v="48"/>
    <n v="3"/>
    <n v="0"/>
    <n v="45.83"/>
    <n v="4"/>
    <s v="lbw"/>
    <n v="4"/>
    <s v="Test v England"/>
    <x v="19"/>
    <s v="Test"/>
    <d v="2024-01-25T00:00:00"/>
    <x v="10"/>
    <n v="3"/>
  </r>
  <r>
    <n v="31"/>
    <n v="43"/>
    <n v="2"/>
    <n v="0"/>
    <n v="72.09"/>
    <n v="6"/>
    <s v="caught"/>
    <n v="2"/>
    <s v="ODI v Sri Lanka"/>
    <x v="24"/>
    <s v="ODI"/>
    <d v="2024-08-02T00:00:00"/>
    <x v="10"/>
    <n v="2"/>
  </r>
  <r>
    <n v="0"/>
    <n v="2"/>
    <n v="0"/>
    <n v="0"/>
    <n v="0"/>
    <n v="7"/>
    <s v="bowled"/>
    <n v="2"/>
    <s v="ODI v Sri Lanka"/>
    <x v="24"/>
    <s v="ODI"/>
    <d v="2024-08-04T00:00:00"/>
    <x v="10"/>
    <n v="0"/>
  </r>
  <r>
    <n v="16"/>
    <n v="52"/>
    <n v="1"/>
    <n v="0"/>
    <n v="30.76"/>
    <n v="6"/>
    <s v="caught"/>
    <n v="1"/>
    <s v="Test v Bangladesh"/>
    <x v="13"/>
    <s v="Test"/>
    <d v="2024-09-19T00:00:00"/>
    <x v="10"/>
    <n v="1"/>
  </r>
  <r>
    <n v="22"/>
    <n v="19"/>
    <n v="4"/>
    <n v="0"/>
    <n v="115.78"/>
    <n v="6"/>
    <s v="not out"/>
    <n v="3"/>
    <s v="Test v Bangladesh"/>
    <x v="13"/>
    <s v="Test"/>
    <d v="2024-09-19T00:00:00"/>
    <x v="10"/>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354314-B40D-494D-B96D-E8334AB64CBE}" name="PivotTable4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10:F21" firstHeaderRow="1" firstDataRow="1" firstDataCol="1"/>
  <pivotFields count="2">
    <pivotField axis="axisRow" showAll="0" measureFilter="1" sortType="descending">
      <items count="16">
        <item x="9"/>
        <item x="1"/>
        <item x="7"/>
        <item x="0"/>
        <item x="14"/>
        <item x="11"/>
        <item x="12"/>
        <item x="10"/>
        <item x="5"/>
        <item x="8"/>
        <item x="13"/>
        <item x="3"/>
        <item x="4"/>
        <item x="2"/>
        <item x="6"/>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1">
    <i>
      <x v="1"/>
    </i>
    <i>
      <x v="3"/>
    </i>
    <i>
      <x v="13"/>
    </i>
    <i>
      <x v="12"/>
    </i>
    <i>
      <x v="11"/>
    </i>
    <i>
      <x v="8"/>
    </i>
    <i>
      <x v="2"/>
    </i>
    <i>
      <x v="14"/>
    </i>
    <i>
      <x/>
    </i>
    <i>
      <x v="9"/>
    </i>
    <i t="grand">
      <x/>
    </i>
  </rowItems>
  <colItems count="1">
    <i/>
  </colItems>
  <dataFields count="1">
    <dataField name="Sum of TOTAL RUNS"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5030D1-C935-4F45-A7C2-14623F14963C}"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13">
    <pivotField dataField="1" showAll="0">
      <items count="91">
        <item x="11"/>
        <item x="1"/>
        <item x="7"/>
        <item x="0"/>
        <item x="34"/>
        <item x="5"/>
        <item x="43"/>
        <item x="4"/>
        <item x="24"/>
        <item x="45"/>
        <item x="21"/>
        <item x="25"/>
        <item x="71"/>
        <item x="46"/>
        <item x="52"/>
        <item x="59"/>
        <item x="3"/>
        <item x="35"/>
        <item x="39"/>
        <item x="44"/>
        <item x="58"/>
        <item x="86"/>
        <item x="13"/>
        <item x="47"/>
        <item x="22"/>
        <item x="51"/>
        <item x="67"/>
        <item x="16"/>
        <item x="54"/>
        <item x="89"/>
        <item x="19"/>
        <item x="9"/>
        <item x="85"/>
        <item x="48"/>
        <item x="49"/>
        <item x="20"/>
        <item x="68"/>
        <item x="53"/>
        <item x="64"/>
        <item x="75"/>
        <item x="12"/>
        <item x="55"/>
        <item x="80"/>
        <item x="15"/>
        <item x="29"/>
        <item x="60"/>
        <item x="40"/>
        <item x="79"/>
        <item x="66"/>
        <item x="32"/>
        <item x="83"/>
        <item x="31"/>
        <item x="37"/>
        <item x="61"/>
        <item x="10"/>
        <item x="27"/>
        <item x="77"/>
        <item x="87"/>
        <item x="30"/>
        <item x="76"/>
        <item x="41"/>
        <item x="26"/>
        <item x="81"/>
        <item x="82"/>
        <item x="72"/>
        <item x="56"/>
        <item x="36"/>
        <item x="65"/>
        <item x="73"/>
        <item x="33"/>
        <item x="88"/>
        <item x="69"/>
        <item x="38"/>
        <item x="28"/>
        <item x="62"/>
        <item x="84"/>
        <item x="8"/>
        <item x="42"/>
        <item x="63"/>
        <item x="6"/>
        <item x="2"/>
        <item x="57"/>
        <item x="70"/>
        <item x="78"/>
        <item x="74"/>
        <item x="50"/>
        <item x="14"/>
        <item x="23"/>
        <item x="18"/>
        <item x="17"/>
        <item t="default"/>
      </items>
    </pivotField>
    <pivotField showAll="0"/>
    <pivotField showAll="0"/>
    <pivotField showAll="0"/>
    <pivotField showAll="0"/>
    <pivotField showAll="0"/>
    <pivotField showAll="0"/>
    <pivotField axis="axisRow" showAll="0">
      <items count="6">
        <item x="2"/>
        <item x="0"/>
        <item x="3"/>
        <item x="1"/>
        <item x="4"/>
        <item t="default"/>
      </items>
    </pivotField>
    <pivotField showAll="0"/>
    <pivotField showAll="0"/>
    <pivotField showAll="0"/>
    <pivotField numFmtId="14" showAll="0"/>
    <pivotField showAll="0">
      <items count="12">
        <item h="1" x="0"/>
        <item h="1" x="1"/>
        <item h="1" x="2"/>
        <item x="3"/>
        <item h="1" x="4"/>
        <item h="1" x="5"/>
        <item h="1" x="6"/>
        <item h="1" x="7"/>
        <item h="1" x="8"/>
        <item h="1" x="9"/>
        <item h="1" x="10"/>
        <item t="default"/>
      </items>
    </pivotField>
  </pivotFields>
  <rowFields count="1">
    <field x="7"/>
  </rowFields>
  <rowItems count="5">
    <i>
      <x/>
    </i>
    <i>
      <x v="1"/>
    </i>
    <i>
      <x v="2"/>
    </i>
    <i>
      <x v="3"/>
    </i>
    <i t="grand">
      <x/>
    </i>
  </rowItems>
  <colItems count="1">
    <i/>
  </colItems>
  <dataFields count="1">
    <dataField name="Sum of Runs" fld="0"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353DF5-3ED9-4418-B630-7791B91234DF}" name="PivotTable2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7" firstHeaderRow="0" firstDataRow="1" firstDataCol="1"/>
  <pivotFields count="13">
    <pivotField showAll="0"/>
    <pivotField showAll="0"/>
    <pivotField dataField="1" showAll="0">
      <items count="21">
        <item x="0"/>
        <item x="12"/>
        <item x="5"/>
        <item x="2"/>
        <item x="4"/>
        <item x="15"/>
        <item x="7"/>
        <item x="3"/>
        <item x="10"/>
        <item x="14"/>
        <item x="13"/>
        <item x="17"/>
        <item x="9"/>
        <item x="1"/>
        <item x="19"/>
        <item x="6"/>
        <item x="11"/>
        <item x="18"/>
        <item x="16"/>
        <item x="8"/>
        <item t="default"/>
      </items>
    </pivotField>
    <pivotField dataField="1" showAll="0">
      <items count="10">
        <item x="0"/>
        <item x="1"/>
        <item x="2"/>
        <item x="3"/>
        <item x="8"/>
        <item x="5"/>
        <item x="7"/>
        <item x="6"/>
        <item x="4"/>
        <item t="default"/>
      </items>
    </pivotField>
    <pivotField showAll="0"/>
    <pivotField showAll="0"/>
    <pivotField showAll="0"/>
    <pivotField showAll="0"/>
    <pivotField showAll="0"/>
    <pivotField showAll="0"/>
    <pivotField axis="axisRow" showAll="0">
      <items count="4">
        <item x="1"/>
        <item x="2"/>
        <item x="0"/>
        <item t="default"/>
      </items>
    </pivotField>
    <pivotField numFmtId="14" showAll="0"/>
    <pivotField showAll="0">
      <items count="12">
        <item h="1" x="0"/>
        <item h="1" x="1"/>
        <item h="1" x="2"/>
        <item x="3"/>
        <item h="1" x="4"/>
        <item h="1" x="5"/>
        <item h="1" x="6"/>
        <item h="1" x="7"/>
        <item h="1" x="8"/>
        <item h="1" x="9"/>
        <item h="1" x="10"/>
        <item t="default"/>
      </items>
    </pivotField>
  </pivotFields>
  <rowFields count="1">
    <field x="10"/>
  </rowFields>
  <rowItems count="4">
    <i>
      <x/>
    </i>
    <i>
      <x v="1"/>
    </i>
    <i>
      <x v="2"/>
    </i>
    <i t="grand">
      <x/>
    </i>
  </rowItems>
  <colFields count="1">
    <field x="-2"/>
  </colFields>
  <colItems count="2">
    <i>
      <x/>
    </i>
    <i i="1">
      <x v="1"/>
    </i>
  </colItems>
  <dataFields count="2">
    <dataField name="Sum of FOURS" fld="2" baseField="10" baseItem="0"/>
    <dataField name="Sum of SIXES" fld="3"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00CF8F-C20D-4D9E-B0BD-14C57566A282}" name="PivotTable3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13" firstHeaderRow="1" firstDataRow="1" firstDataCol="1"/>
  <pivotFields count="13">
    <pivotField showAll="0"/>
    <pivotField showAll="0"/>
    <pivotField showAll="0"/>
    <pivotField showAll="0"/>
    <pivotField dataField="1" showAll="0">
      <items count="181">
        <item x="12"/>
        <item x="89"/>
        <item x="75"/>
        <item x="48"/>
        <item x="86"/>
        <item x="118"/>
        <item x="67"/>
        <item x="117"/>
        <item x="1"/>
        <item x="149"/>
        <item x="174"/>
        <item x="8"/>
        <item x="153"/>
        <item x="150"/>
        <item x="178"/>
        <item x="127"/>
        <item x="22"/>
        <item x="155"/>
        <item x="130"/>
        <item x="5"/>
        <item x="49"/>
        <item x="148"/>
        <item x="0"/>
        <item x="128"/>
        <item x="129"/>
        <item x="119"/>
        <item x="113"/>
        <item x="114"/>
        <item x="3"/>
        <item x="147"/>
        <item x="154"/>
        <item x="2"/>
        <item x="61"/>
        <item x="33"/>
        <item x="25"/>
        <item x="88"/>
        <item x="87"/>
        <item x="108"/>
        <item x="120"/>
        <item x="176"/>
        <item x="169"/>
        <item x="126"/>
        <item x="47"/>
        <item x="36"/>
        <item x="160"/>
        <item x="29"/>
        <item x="116"/>
        <item x="15"/>
        <item x="44"/>
        <item x="58"/>
        <item x="83"/>
        <item x="6"/>
        <item x="59"/>
        <item x="23"/>
        <item x="30"/>
        <item x="34"/>
        <item x="172"/>
        <item x="80"/>
        <item x="152"/>
        <item x="68"/>
        <item x="60"/>
        <item x="39"/>
        <item x="43"/>
        <item x="24"/>
        <item x="157"/>
        <item x="143"/>
        <item x="134"/>
        <item x="165"/>
        <item x="74"/>
        <item x="35"/>
        <item x="31"/>
        <item x="10"/>
        <item x="65"/>
        <item x="7"/>
        <item x="37"/>
        <item x="167"/>
        <item x="115"/>
        <item x="38"/>
        <item x="132"/>
        <item x="64"/>
        <item x="175"/>
        <item x="73"/>
        <item x="99"/>
        <item x="131"/>
        <item x="40"/>
        <item x="177"/>
        <item x="69"/>
        <item x="82"/>
        <item x="173"/>
        <item x="55"/>
        <item x="21"/>
        <item x="16"/>
        <item x="97"/>
        <item x="166"/>
        <item x="63"/>
        <item x="106"/>
        <item x="20"/>
        <item x="110"/>
        <item x="156"/>
        <item x="84"/>
        <item x="79"/>
        <item x="164"/>
        <item x="52"/>
        <item x="137"/>
        <item x="95"/>
        <item x="163"/>
        <item x="9"/>
        <item x="41"/>
        <item x="90"/>
        <item x="159"/>
        <item x="26"/>
        <item x="11"/>
        <item x="66"/>
        <item x="141"/>
        <item x="161"/>
        <item x="135"/>
        <item x="85"/>
        <item x="112"/>
        <item x="94"/>
        <item x="105"/>
        <item x="4"/>
        <item x="133"/>
        <item x="146"/>
        <item x="158"/>
        <item x="50"/>
        <item x="124"/>
        <item x="72"/>
        <item x="62"/>
        <item x="14"/>
        <item x="168"/>
        <item x="32"/>
        <item x="121"/>
        <item x="101"/>
        <item x="107"/>
        <item x="179"/>
        <item x="17"/>
        <item x="13"/>
        <item x="28"/>
        <item x="45"/>
        <item x="109"/>
        <item x="125"/>
        <item x="42"/>
        <item x="151"/>
        <item x="103"/>
        <item x="162"/>
        <item x="104"/>
        <item x="77"/>
        <item x="136"/>
        <item x="96"/>
        <item x="102"/>
        <item x="122"/>
        <item x="111"/>
        <item x="145"/>
        <item x="91"/>
        <item x="76"/>
        <item x="27"/>
        <item x="138"/>
        <item x="98"/>
        <item x="92"/>
        <item x="144"/>
        <item x="139"/>
        <item x="170"/>
        <item x="93"/>
        <item x="140"/>
        <item x="71"/>
        <item x="51"/>
        <item x="78"/>
        <item x="46"/>
        <item x="70"/>
        <item x="54"/>
        <item x="56"/>
        <item x="53"/>
        <item x="171"/>
        <item x="57"/>
        <item x="142"/>
        <item x="100"/>
        <item x="19"/>
        <item x="123"/>
        <item x="81"/>
        <item x="18"/>
        <item t="default"/>
      </items>
    </pivotField>
    <pivotField showAll="0"/>
    <pivotField showAll="0"/>
    <pivotField showAll="0"/>
    <pivotField showAll="0"/>
    <pivotField showAll="0"/>
    <pivotField showAll="0"/>
    <pivotField numFmtId="14" showAll="0"/>
    <pivotField axis="axisRow" showAll="0">
      <items count="12">
        <item x="0"/>
        <item x="1"/>
        <item x="2"/>
        <item x="3"/>
        <item x="4"/>
        <item x="5"/>
        <item x="6"/>
        <item x="7"/>
        <item x="8"/>
        <item x="9"/>
        <item x="10"/>
        <item t="default"/>
      </items>
    </pivotField>
  </pivotFields>
  <rowFields count="1">
    <field x="12"/>
  </rowFields>
  <rowItems count="12">
    <i>
      <x/>
    </i>
    <i>
      <x v="1"/>
    </i>
    <i>
      <x v="2"/>
    </i>
    <i>
      <x v="3"/>
    </i>
    <i>
      <x v="4"/>
    </i>
    <i>
      <x v="5"/>
    </i>
    <i>
      <x v="6"/>
    </i>
    <i>
      <x v="7"/>
    </i>
    <i>
      <x v="8"/>
    </i>
    <i>
      <x v="9"/>
    </i>
    <i>
      <x v="10"/>
    </i>
    <i t="grand">
      <x/>
    </i>
  </rowItems>
  <colItems count="1">
    <i/>
  </colItems>
  <dataFields count="1">
    <dataField name="Max of STRIKE RATE" fld="4" subtotal="max" baseField="0" baseItem="0"/>
  </dataFields>
  <chartFormats count="2">
    <chartFormat chart="0"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0E9088-D975-4F82-91A5-9E8BC922B05B}" name="PivotTable3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C14" firstHeaderRow="0" firstDataRow="1" firstDataCol="1"/>
  <pivotFields count="14">
    <pivotField showAll="0"/>
    <pivotField showAll="0"/>
    <pivotField dataField="1" showAll="0">
      <items count="21">
        <item x="0"/>
        <item x="12"/>
        <item x="5"/>
        <item x="2"/>
        <item x="4"/>
        <item x="15"/>
        <item x="7"/>
        <item x="3"/>
        <item x="10"/>
        <item x="14"/>
        <item x="13"/>
        <item x="17"/>
        <item x="9"/>
        <item x="1"/>
        <item x="19"/>
        <item x="6"/>
        <item x="11"/>
        <item x="18"/>
        <item x="16"/>
        <item x="8"/>
        <item t="default"/>
      </items>
    </pivotField>
    <pivotField dataField="1" showAll="0">
      <items count="10">
        <item x="0"/>
        <item x="1"/>
        <item x="2"/>
        <item x="3"/>
        <item x="8"/>
        <item x="5"/>
        <item x="7"/>
        <item x="6"/>
        <item x="4"/>
        <item t="default"/>
      </items>
    </pivotField>
    <pivotField showAll="0"/>
    <pivotField showAll="0">
      <items count="9">
        <item x="3"/>
        <item x="2"/>
        <item x="1"/>
        <item x="5"/>
        <item x="6"/>
        <item x="0"/>
        <item x="7"/>
        <item x="4"/>
        <item t="default"/>
      </items>
    </pivotField>
    <pivotField showAll="0"/>
    <pivotField showAll="0"/>
    <pivotField showAll="0"/>
    <pivotField axis="axisRow" showAll="0" measureFilter="1">
      <items count="64">
        <item x="56"/>
        <item x="41"/>
        <item x="55"/>
        <item x="50"/>
        <item x="18"/>
        <item x="34"/>
        <item x="40"/>
        <item x="31"/>
        <item x="54"/>
        <item x="58"/>
        <item x="30"/>
        <item x="26"/>
        <item x="61"/>
        <item x="13"/>
        <item x="3"/>
        <item x="24"/>
        <item x="4"/>
        <item x="15"/>
        <item x="23"/>
        <item x="47"/>
        <item x="21"/>
        <item x="37"/>
        <item x="28"/>
        <item x="16"/>
        <item x="2"/>
        <item x="62"/>
        <item x="7"/>
        <item x="49"/>
        <item x="51"/>
        <item x="5"/>
        <item x="19"/>
        <item x="25"/>
        <item x="57"/>
        <item x="27"/>
        <item x="10"/>
        <item x="6"/>
        <item x="9"/>
        <item x="44"/>
        <item x="33"/>
        <item x="39"/>
        <item x="29"/>
        <item x="0"/>
        <item x="60"/>
        <item x="43"/>
        <item x="53"/>
        <item x="17"/>
        <item x="46"/>
        <item x="32"/>
        <item x="59"/>
        <item x="22"/>
        <item x="42"/>
        <item x="8"/>
        <item x="45"/>
        <item x="14"/>
        <item x="38"/>
        <item x="20"/>
        <item x="35"/>
        <item x="1"/>
        <item x="36"/>
        <item x="48"/>
        <item x="11"/>
        <item x="12"/>
        <item x="52"/>
        <item t="default"/>
      </items>
    </pivotField>
    <pivotField showAll="0"/>
    <pivotField numFmtId="14"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items count="12">
        <item x="0"/>
        <item x="1"/>
        <item x="2"/>
        <item x="3"/>
        <item x="4"/>
        <item x="5"/>
        <item x="6"/>
        <item x="7"/>
        <item x="8"/>
        <item x="9"/>
        <item x="10"/>
        <item t="default"/>
      </items>
    </pivotField>
    <pivotField showAll="0">
      <items count="2">
        <item x="0"/>
        <item t="default"/>
      </items>
    </pivotField>
  </pivotFields>
  <rowFields count="1">
    <field x="9"/>
  </rowFields>
  <rowItems count="11">
    <i>
      <x v="4"/>
    </i>
    <i>
      <x v="11"/>
    </i>
    <i>
      <x v="13"/>
    </i>
    <i>
      <x v="15"/>
    </i>
    <i>
      <x v="21"/>
    </i>
    <i>
      <x v="47"/>
    </i>
    <i>
      <x v="53"/>
    </i>
    <i>
      <x v="57"/>
    </i>
    <i>
      <x v="58"/>
    </i>
    <i>
      <x v="61"/>
    </i>
    <i t="grand">
      <x/>
    </i>
  </rowItems>
  <colFields count="1">
    <field x="-2"/>
  </colFields>
  <colItems count="2">
    <i>
      <x/>
    </i>
    <i i="1">
      <x v="1"/>
    </i>
  </colItems>
  <dataFields count="2">
    <dataField name="Sum of FOURS" fld="2" baseField="9" baseItem="0"/>
    <dataField name="Sum of SIXES" fld="3" baseField="9"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14C9219-9AC8-4A66-AB57-11B64E86BDB1}" name="PivotTable4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B9" firstHeaderRow="1" firstDataRow="1" firstDataCol="1"/>
  <pivotFields count="13">
    <pivotField showAll="0"/>
    <pivotField showAll="0"/>
    <pivotField showAll="0"/>
    <pivotField showAll="0"/>
    <pivotField showAll="0"/>
    <pivotField showAll="0">
      <items count="9">
        <item x="3"/>
        <item x="2"/>
        <item x="1"/>
        <item x="5"/>
        <item x="6"/>
        <item x="0"/>
        <item x="7"/>
        <item x="4"/>
        <item t="default"/>
      </items>
    </pivotField>
    <pivotField axis="axisRow" dataField="1" showAll="0">
      <items count="9">
        <item h="1" x="4"/>
        <item x="2"/>
        <item x="0"/>
        <item x="6"/>
        <item x="1"/>
        <item x="3"/>
        <item x="5"/>
        <item x="7"/>
        <item t="default"/>
      </items>
    </pivotField>
    <pivotField showAll="0"/>
    <pivotField showAll="0"/>
    <pivotField showAll="0"/>
    <pivotField showAll="0"/>
    <pivotField numFmtId="14" showAll="0"/>
    <pivotField showAll="0">
      <items count="12">
        <item h="1" x="0"/>
        <item h="1" x="1"/>
        <item h="1" x="2"/>
        <item x="3"/>
        <item h="1" x="4"/>
        <item h="1" x="5"/>
        <item h="1" x="6"/>
        <item h="1" x="7"/>
        <item h="1" x="8"/>
        <item h="1" x="9"/>
        <item h="1" x="10"/>
        <item t="default"/>
      </items>
    </pivotField>
  </pivotFields>
  <rowFields count="1">
    <field x="6"/>
  </rowFields>
  <rowItems count="6">
    <i>
      <x v="1"/>
    </i>
    <i>
      <x v="2"/>
    </i>
    <i>
      <x v="4"/>
    </i>
    <i>
      <x v="5"/>
    </i>
    <i>
      <x v="6"/>
    </i>
    <i t="grand">
      <x/>
    </i>
  </rowItems>
  <colItems count="1">
    <i/>
  </colItems>
  <dataFields count="1">
    <dataField name="Count of DISSIMAL" fld="6" subtotal="count" baseField="0" baseItem="0"/>
  </dataFields>
  <chartFormats count="16">
    <chartFormat chart="0" format="0"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6" count="1" selected="0">
            <x v="1"/>
          </reference>
        </references>
      </pivotArea>
    </chartFormat>
    <chartFormat chart="2" format="11">
      <pivotArea type="data" outline="0" fieldPosition="0">
        <references count="2">
          <reference field="4294967294" count="1" selected="0">
            <x v="0"/>
          </reference>
          <reference field="6" count="1" selected="0">
            <x v="2"/>
          </reference>
        </references>
      </pivotArea>
    </chartFormat>
    <chartFormat chart="2" format="12">
      <pivotArea type="data" outline="0" fieldPosition="0">
        <references count="2">
          <reference field="4294967294" count="1" selected="0">
            <x v="0"/>
          </reference>
          <reference field="6" count="1" selected="0">
            <x v="3"/>
          </reference>
        </references>
      </pivotArea>
    </chartFormat>
    <chartFormat chart="2" format="13">
      <pivotArea type="data" outline="0" fieldPosition="0">
        <references count="2">
          <reference field="4294967294" count="1" selected="0">
            <x v="0"/>
          </reference>
          <reference field="6" count="1" selected="0">
            <x v="4"/>
          </reference>
        </references>
      </pivotArea>
    </chartFormat>
    <chartFormat chart="2" format="14">
      <pivotArea type="data" outline="0" fieldPosition="0">
        <references count="2">
          <reference field="4294967294" count="1" selected="0">
            <x v="0"/>
          </reference>
          <reference field="6" count="1" selected="0">
            <x v="5"/>
          </reference>
        </references>
      </pivotArea>
    </chartFormat>
    <chartFormat chart="2" format="15">
      <pivotArea type="data" outline="0" fieldPosition="0">
        <references count="2">
          <reference field="4294967294" count="1" selected="0">
            <x v="0"/>
          </reference>
          <reference field="6" count="1" selected="0">
            <x v="6"/>
          </reference>
        </references>
      </pivotArea>
    </chartFormat>
    <chartFormat chart="2" format="16">
      <pivotArea type="data" outline="0" fieldPosition="0">
        <references count="2">
          <reference field="4294967294" count="1" selected="0">
            <x v="0"/>
          </reference>
          <reference field="6" count="1" selected="0">
            <x v="7"/>
          </reference>
        </references>
      </pivotArea>
    </chartFormat>
    <chartFormat chart="0" format="1">
      <pivotArea type="data" outline="0" fieldPosition="0">
        <references count="2">
          <reference field="4294967294" count="1" selected="0">
            <x v="0"/>
          </reference>
          <reference field="6" count="1" selected="0">
            <x v="1"/>
          </reference>
        </references>
      </pivotArea>
    </chartFormat>
    <chartFormat chart="0" format="2">
      <pivotArea type="data" outline="0" fieldPosition="0">
        <references count="2">
          <reference field="4294967294" count="1" selected="0">
            <x v="0"/>
          </reference>
          <reference field="6" count="1" selected="0">
            <x v="2"/>
          </reference>
        </references>
      </pivotArea>
    </chartFormat>
    <chartFormat chart="0" format="3">
      <pivotArea type="data" outline="0" fieldPosition="0">
        <references count="2">
          <reference field="4294967294" count="1" selected="0">
            <x v="0"/>
          </reference>
          <reference field="6" count="1" selected="0">
            <x v="3"/>
          </reference>
        </references>
      </pivotArea>
    </chartFormat>
    <chartFormat chart="0" format="4">
      <pivotArea type="data" outline="0" fieldPosition="0">
        <references count="2">
          <reference field="4294967294" count="1" selected="0">
            <x v="0"/>
          </reference>
          <reference field="6" count="1" selected="0">
            <x v="4"/>
          </reference>
        </references>
      </pivotArea>
    </chartFormat>
    <chartFormat chart="0" format="5">
      <pivotArea type="data" outline="0" fieldPosition="0">
        <references count="2">
          <reference field="4294967294" count="1" selected="0">
            <x v="0"/>
          </reference>
          <reference field="6" count="1" selected="0">
            <x v="5"/>
          </reference>
        </references>
      </pivotArea>
    </chartFormat>
    <chartFormat chart="0" format="6">
      <pivotArea type="data" outline="0" fieldPosition="0">
        <references count="2">
          <reference field="4294967294" count="1" selected="0">
            <x v="0"/>
          </reference>
          <reference field="6" count="1" selected="0">
            <x v="6"/>
          </reference>
        </references>
      </pivotArea>
    </chartFormat>
    <chartFormat chart="0" format="7">
      <pivotArea type="data" outline="0" fieldPosition="0">
        <references count="2">
          <reference field="4294967294" count="1" selected="0">
            <x v="0"/>
          </reference>
          <reference field="6"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952A3E9-91F6-41EF-B608-5C4A99DD0964}" name="PivotTable4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9" firstHeaderRow="0" firstDataRow="1" firstDataCol="1"/>
  <pivotFields count="13">
    <pivotField dataField="1" showAll="0">
      <items count="91">
        <item x="11"/>
        <item x="1"/>
        <item x="7"/>
        <item x="0"/>
        <item x="34"/>
        <item x="5"/>
        <item x="43"/>
        <item x="4"/>
        <item x="24"/>
        <item x="45"/>
        <item x="21"/>
        <item x="25"/>
        <item x="71"/>
        <item x="46"/>
        <item x="52"/>
        <item x="59"/>
        <item x="3"/>
        <item x="35"/>
        <item x="39"/>
        <item x="44"/>
        <item x="58"/>
        <item x="86"/>
        <item x="13"/>
        <item x="47"/>
        <item x="22"/>
        <item x="51"/>
        <item x="67"/>
        <item x="16"/>
        <item x="54"/>
        <item x="89"/>
        <item x="19"/>
        <item x="9"/>
        <item x="85"/>
        <item x="48"/>
        <item x="49"/>
        <item x="20"/>
        <item x="68"/>
        <item x="53"/>
        <item x="64"/>
        <item x="75"/>
        <item x="12"/>
        <item x="55"/>
        <item x="80"/>
        <item x="15"/>
        <item x="29"/>
        <item x="60"/>
        <item x="40"/>
        <item x="79"/>
        <item x="66"/>
        <item x="32"/>
        <item x="83"/>
        <item x="31"/>
        <item x="37"/>
        <item x="61"/>
        <item x="10"/>
        <item x="27"/>
        <item x="77"/>
        <item x="87"/>
        <item x="30"/>
        <item x="76"/>
        <item x="41"/>
        <item x="26"/>
        <item x="81"/>
        <item x="82"/>
        <item x="72"/>
        <item x="56"/>
        <item x="36"/>
        <item x="65"/>
        <item x="73"/>
        <item x="33"/>
        <item x="88"/>
        <item x="69"/>
        <item x="38"/>
        <item x="28"/>
        <item x="62"/>
        <item x="84"/>
        <item x="8"/>
        <item x="42"/>
        <item x="63"/>
        <item x="6"/>
        <item x="2"/>
        <item x="57"/>
        <item x="70"/>
        <item x="78"/>
        <item x="74"/>
        <item x="50"/>
        <item x="14"/>
        <item x="23"/>
        <item x="18"/>
        <item x="17"/>
        <item t="default"/>
      </items>
    </pivotField>
    <pivotField dataField="1" showAll="0">
      <items count="100">
        <item x="12"/>
        <item x="8"/>
        <item x="7"/>
        <item x="27"/>
        <item x="1"/>
        <item x="37"/>
        <item x="4"/>
        <item x="0"/>
        <item x="25"/>
        <item x="48"/>
        <item x="24"/>
        <item x="56"/>
        <item x="39"/>
        <item x="5"/>
        <item x="66"/>
        <item x="49"/>
        <item x="28"/>
        <item x="23"/>
        <item x="73"/>
        <item x="13"/>
        <item x="42"/>
        <item x="55"/>
        <item x="16"/>
        <item x="54"/>
        <item x="58"/>
        <item x="72"/>
        <item x="87"/>
        <item x="43"/>
        <item x="80"/>
        <item x="20"/>
        <item x="69"/>
        <item x="51"/>
        <item x="94"/>
        <item x="64"/>
        <item x="46"/>
        <item x="78"/>
        <item x="19"/>
        <item x="3"/>
        <item x="21"/>
        <item x="59"/>
        <item x="75"/>
        <item x="44"/>
        <item x="89"/>
        <item x="86"/>
        <item x="26"/>
        <item x="40"/>
        <item x="41"/>
        <item x="10"/>
        <item x="18"/>
        <item x="71"/>
        <item x="50"/>
        <item x="47"/>
        <item x="65"/>
        <item x="95"/>
        <item x="70"/>
        <item x="88"/>
        <item x="63"/>
        <item x="45"/>
        <item x="15"/>
        <item x="53"/>
        <item x="57"/>
        <item x="11"/>
        <item x="91"/>
        <item x="83"/>
        <item x="34"/>
        <item x="60"/>
        <item x="85"/>
        <item x="35"/>
        <item x="31"/>
        <item x="68"/>
        <item x="92"/>
        <item x="61"/>
        <item x="29"/>
        <item x="81"/>
        <item x="32"/>
        <item x="90"/>
        <item x="67"/>
        <item x="93"/>
        <item x="96"/>
        <item x="74"/>
        <item x="76"/>
        <item x="9"/>
        <item x="62"/>
        <item x="98"/>
        <item x="33"/>
        <item x="38"/>
        <item x="84"/>
        <item x="36"/>
        <item x="97"/>
        <item x="6"/>
        <item x="30"/>
        <item x="77"/>
        <item x="52"/>
        <item x="79"/>
        <item x="82"/>
        <item x="2"/>
        <item x="14"/>
        <item x="22"/>
        <item x="17"/>
        <item t="default"/>
      </items>
    </pivotField>
    <pivotField showAll="0"/>
    <pivotField showAll="0"/>
    <pivotField showAll="0"/>
    <pivotField axis="axisRow" showAll="0">
      <items count="9">
        <item x="3"/>
        <item x="2"/>
        <item x="1"/>
        <item x="5"/>
        <item x="6"/>
        <item x="0"/>
        <item x="7"/>
        <item h="1" x="4"/>
        <item t="default"/>
      </items>
    </pivotField>
    <pivotField showAll="0">
      <items count="9">
        <item x="4"/>
        <item x="2"/>
        <item x="0"/>
        <item x="6"/>
        <item x="1"/>
        <item x="3"/>
        <item x="5"/>
        <item x="7"/>
        <item t="default"/>
      </items>
    </pivotField>
    <pivotField showAll="0"/>
    <pivotField showAll="0"/>
    <pivotField showAll="0"/>
    <pivotField showAll="0"/>
    <pivotField numFmtId="14" showAll="0"/>
    <pivotField showAll="0">
      <items count="12">
        <item h="1" x="0"/>
        <item h="1" x="1"/>
        <item h="1" x="2"/>
        <item x="3"/>
        <item h="1" x="4"/>
        <item h="1" x="5"/>
        <item h="1" x="6"/>
        <item h="1" x="7"/>
        <item h="1" x="8"/>
        <item h="1" x="9"/>
        <item h="1" x="10"/>
        <item t="default"/>
      </items>
    </pivotField>
  </pivotFields>
  <rowFields count="1">
    <field x="5"/>
  </rowFields>
  <rowItems count="6">
    <i>
      <x/>
    </i>
    <i>
      <x v="1"/>
    </i>
    <i>
      <x v="2"/>
    </i>
    <i>
      <x v="3"/>
    </i>
    <i>
      <x v="4"/>
    </i>
    <i t="grand">
      <x/>
    </i>
  </rowItems>
  <colFields count="1">
    <field x="-2"/>
  </colFields>
  <colItems count="2">
    <i>
      <x/>
    </i>
    <i i="1">
      <x v="1"/>
    </i>
  </colItems>
  <dataFields count="2">
    <dataField name="Sum of BALLS FACED" fld="1" baseField="5" baseItem="0"/>
    <dataField name="Sum of Runs" fld="0"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F7CDF0A-2847-4DF5-A6CA-2DFAEF882283}" name="PivotTable6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4" firstHeaderRow="1" firstDataRow="1" firstDataCol="1"/>
  <pivotFields count="14">
    <pivotField showAll="0"/>
    <pivotField showAll="0"/>
    <pivotField showAll="0"/>
    <pivotField showAll="0"/>
    <pivotField showAll="0"/>
    <pivotField showAll="0"/>
    <pivotField showAll="0"/>
    <pivotField showAll="0"/>
    <pivotField showAll="0"/>
    <pivotField axis="axisRow" showAll="0" measureFilter="1">
      <items count="64">
        <item x="56"/>
        <item x="41"/>
        <item x="55"/>
        <item x="50"/>
        <item x="18"/>
        <item x="34"/>
        <item x="40"/>
        <item x="31"/>
        <item x="54"/>
        <item x="58"/>
        <item x="30"/>
        <item x="26"/>
        <item x="61"/>
        <item x="13"/>
        <item x="3"/>
        <item x="24"/>
        <item x="4"/>
        <item x="15"/>
        <item x="23"/>
        <item x="47"/>
        <item x="21"/>
        <item x="37"/>
        <item x="28"/>
        <item x="16"/>
        <item x="2"/>
        <item x="62"/>
        <item x="7"/>
        <item x="49"/>
        <item x="51"/>
        <item x="5"/>
        <item x="19"/>
        <item x="25"/>
        <item x="57"/>
        <item x="27"/>
        <item x="10"/>
        <item x="6"/>
        <item x="9"/>
        <item x="44"/>
        <item x="33"/>
        <item x="39"/>
        <item x="29"/>
        <item x="0"/>
        <item x="60"/>
        <item x="43"/>
        <item x="53"/>
        <item x="17"/>
        <item x="46"/>
        <item x="32"/>
        <item x="59"/>
        <item x="22"/>
        <item x="42"/>
        <item x="8"/>
        <item x="45"/>
        <item x="14"/>
        <item x="38"/>
        <item x="20"/>
        <item x="35"/>
        <item x="1"/>
        <item x="36"/>
        <item x="48"/>
        <item x="11"/>
        <item x="12"/>
        <item x="52"/>
        <item t="default"/>
      </items>
    </pivotField>
    <pivotField showAll="0"/>
    <pivotField numFmtId="14" showAll="0"/>
    <pivotField showAll="0">
      <items count="12">
        <item x="0"/>
        <item x="1"/>
        <item x="2"/>
        <item x="3"/>
        <item x="4"/>
        <item x="5"/>
        <item x="6"/>
        <item x="7"/>
        <item x="8"/>
        <item x="9"/>
        <item x="10"/>
        <item t="default"/>
      </items>
    </pivotField>
    <pivotField dataField="1" showAll="0"/>
  </pivotFields>
  <rowFields count="1">
    <field x="9"/>
  </rowFields>
  <rowItems count="11">
    <i>
      <x v="4"/>
    </i>
    <i>
      <x v="11"/>
    </i>
    <i>
      <x v="13"/>
    </i>
    <i>
      <x v="21"/>
    </i>
    <i>
      <x v="29"/>
    </i>
    <i>
      <x v="47"/>
    </i>
    <i>
      <x v="53"/>
    </i>
    <i>
      <x v="57"/>
    </i>
    <i>
      <x v="58"/>
    </i>
    <i>
      <x v="61"/>
    </i>
    <i t="grand">
      <x/>
    </i>
  </rowItems>
  <colItems count="1">
    <i/>
  </colItems>
  <dataFields count="1">
    <dataField name="Sum of BOTH 4 AND 6" fld="13" baseField="9"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8A855A9-0CFA-4F99-A5BB-83FBB1651225}" sourceName="YEAR">
  <pivotTables>
    <pivotTable tabId="14" name="PivotTable42"/>
    <pivotTable tabId="15" name="PivotTable46"/>
    <pivotTable tabId="8" name="PivotTable11"/>
    <pivotTable tabId="9" name="PivotTable28"/>
  </pivotTables>
  <data>
    <tabular pivotCacheId="1695995209">
      <items count="11">
        <i x="0"/>
        <i x="1"/>
        <i x="2"/>
        <i x="3" s="1"/>
        <i x="4"/>
        <i x="5"/>
        <i x="6"/>
        <i x="7"/>
        <i x="8"/>
        <i x="9"/>
        <i x="1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 xr10:uid="{8AFB50E4-5303-4685-85F0-C267DDCBB3C1}" sourceName="Column1">
  <extLst>
    <x:ext xmlns:x15="http://schemas.microsoft.com/office/spreadsheetml/2010/11/main" uri="{2F2917AC-EB37-4324-AD4E-5DD8C200BD13}">
      <x15:tableSlicerCache tableId="6"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84B8DA0-89F2-4D62-A6B4-C689BC2004D3}" sourceName="YEAR">
  <extLst>
    <x:ext xmlns:x15="http://schemas.microsoft.com/office/spreadsheetml/2010/11/main" uri="{2F2917AC-EB37-4324-AD4E-5DD8C200BD13}">
      <x15:tableSlicerCache tableId="1" column="13"/>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09696075-1BA0-4D54-933C-BF5B7427FE44}" cache="Slicer_YEAR" caption="YEAR" columnCount="1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CH TYPE" xr10:uid="{500FECFC-4BFF-4AB0-8C46-1A2E89AEC707}" cache="Slicer_Column1" caption="MATCH TYPE" columnCount="3"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xr10:uid="{13BC8AA0-3D97-49FD-993D-76C9D726A129}" cache="Slicer_Column1" caption="Column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C0A96D5-125C-4733-B53E-07A10A1E85F7}" cache="Slicer_YEAR" caption="YEAR"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C4FD446F-D67F-4110-B74C-FF463A528D22}" cache="Slicer_YEAR1" caption="YEA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F66EEED-E319-4A57-84FE-08FA98E9ECB4}" name="Table5" displayName="Table5" ref="A3:B19" totalsRowShown="0">
  <autoFilter ref="A3:B19" xr:uid="{EF66EEED-E319-4A57-84FE-08FA98E9ECB4}"/>
  <tableColumns count="2">
    <tableColumn id="1" xr3:uid="{186C04E0-C840-4730-87D8-9A9021E885E3}" name="TEAM"/>
    <tableColumn id="2" xr3:uid="{DDA05A9B-C7EC-4E9B-8021-37BA9C938BC3}" name="TOTAL RUNS" dataDxfId="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5210819-F783-4BF4-AA00-9BD2D7258276}" name="Table6" displayName="Table6" ref="A10:A13" totalsRowShown="0">
  <autoFilter ref="A10:A13" xr:uid="{75210819-F783-4BF4-AA00-9BD2D7258276}">
    <filterColumn colId="0">
      <filters>
        <filter val="Test"/>
      </filters>
    </filterColumn>
  </autoFilter>
  <tableColumns count="1">
    <tableColumn id="1" xr3:uid="{385F0CA9-D04B-4993-8B5C-AC54EC228D72}" name="Column1">
      <calculatedColumnFormula>A4</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84C549-CD8F-4667-AFFB-A3D944F3ED7D}" name="Table1" displayName="Table1" ref="A1:N242" totalsRowCount="1">
  <autoFilter ref="A1:N241" xr:uid="{1C84C549-CD8F-4667-AFFB-A3D944F3ED7D}">
    <filterColumn colId="0">
      <filters>
        <filter val="0"/>
        <filter val="1"/>
        <filter val="10"/>
        <filter val="100"/>
        <filter val="101"/>
        <filter val="102"/>
        <filter val="108"/>
        <filter val="11"/>
        <filter val="110"/>
        <filter val="111"/>
        <filter val="112"/>
        <filter val="12"/>
        <filter val="123"/>
        <filter val="129"/>
        <filter val="13"/>
        <filter val="14"/>
        <filter val="149"/>
        <filter val="15"/>
        <filter val="158"/>
        <filter val="16"/>
        <filter val="17"/>
        <filter val="18"/>
        <filter val="19"/>
        <filter val="199"/>
        <filter val="2"/>
        <filter val="20"/>
        <filter val="21"/>
        <filter val="22"/>
        <filter val="23"/>
        <filter val="24"/>
        <filter val="26"/>
        <filter val="27"/>
        <filter val="28"/>
        <filter val="3"/>
        <filter val="30"/>
        <filter val="31"/>
        <filter val="32"/>
        <filter val="33"/>
        <filter val="34"/>
        <filter val="36"/>
        <filter val="37"/>
        <filter val="38"/>
        <filter val="39"/>
        <filter val="4"/>
        <filter val="44"/>
        <filter val="45"/>
        <filter val="46"/>
        <filter val="47"/>
        <filter val="48"/>
        <filter val="49"/>
        <filter val="5"/>
        <filter val="50"/>
        <filter val="51"/>
        <filter val="52"/>
        <filter val="54"/>
        <filter val="55"/>
        <filter val="56"/>
        <filter val="57"/>
        <filter val="58"/>
        <filter val="6"/>
        <filter val="60"/>
        <filter val="61"/>
        <filter val="62"/>
        <filter val="63"/>
        <filter val="64"/>
        <filter val="65"/>
        <filter val="66"/>
        <filter val="67"/>
        <filter val="69"/>
        <filter val="7"/>
        <filter val="70"/>
        <filter val="71"/>
        <filter val="73"/>
        <filter val="75"/>
        <filter val="76"/>
        <filter val="77"/>
        <filter val="79"/>
        <filter val="8"/>
        <filter val="80"/>
        <filter val="8017"/>
        <filter val="84"/>
        <filter val="85"/>
        <filter val="86"/>
        <filter val="88"/>
        <filter val="89"/>
        <filter val="9"/>
        <filter val="90"/>
        <filter val="91"/>
        <filter val="97"/>
      </filters>
    </filterColumn>
  </autoFilter>
  <tableColumns count="14">
    <tableColumn id="1" xr3:uid="{04F14EBE-8E2C-4782-9B0D-455EA7BAB7CD}" name="Runs" totalsRowFunction="custom">
      <totalsRowFormula>SUM(A2:A240)</totalsRowFormula>
    </tableColumn>
    <tableColumn id="2" xr3:uid="{44CC9552-3A42-4BE5-8E23-51C258012328}" name="BALLS FACED" totalsRowFunction="custom">
      <totalsRowFormula>SUM(B2:B240)</totalsRowFormula>
    </tableColumn>
    <tableColumn id="3" xr3:uid="{E3171E63-F23E-4B92-9CCB-D5077C1ED1B9}" name="FOURS" totalsRowFunction="custom">
      <totalsRowFormula>SUM(C2:C240)</totalsRowFormula>
    </tableColumn>
    <tableColumn id="4" xr3:uid="{2CBC8418-305D-43EA-88CD-57EA8DF9C379}" name="SIXES" totalsRowFunction="custom">
      <totalsRowFormula>SUM(D2:D240)</totalsRowFormula>
    </tableColumn>
    <tableColumn id="5" xr3:uid="{DE2ACD81-0D9F-4A1F-B44E-FC5391ACAA62}" name="STRIKE RATE" totalsRowFunction="custom">
      <totalsRowFormula>SUM(E2:E240)</totalsRowFormula>
    </tableColumn>
    <tableColumn id="6" xr3:uid="{ADAAD520-3C0D-4B5A-BDA7-AD1531D1705A}" name="BATTING ORDER POSITION" totalsRowLabel="No. of dissimals"/>
    <tableColumn id="7" xr3:uid="{378C0840-C8AE-4E2D-A70D-4F0266E68C42}" name="DISSIMAL" totalsRowFunction="custom">
      <totalsRowFormula>COUNTIF(G2:G240,"&lt;&gt;not out")</totalsRowFormula>
    </tableColumn>
    <tableColumn id="8" xr3:uid="{004392BB-CB16-49DE-A004-7634D1180B1F}" name="INNINGS No." totalsRowLabel="Batting Average"/>
    <tableColumn id="9" xr3:uid="{38535762-1A91-48BB-8965-6AA25C5533AD}" name="OPPOSITION" totalsRowFunction="custom">
      <totalsRowFormula>Table1[[#Totals],[Runs]]/(240-Table1[[#Totals],[DISSIMAL]])</totalsRowFormula>
    </tableColumn>
    <tableColumn id="10" xr3:uid="{EB4BE535-BC3F-4056-89CF-3FF335DAD2B2}" name="GROUND"/>
    <tableColumn id="11" xr3:uid="{F2551C93-A958-4F79-A5B2-6B7CDD52B73D}" name="MATCH TYPE"/>
    <tableColumn id="12" xr3:uid="{FC4CE753-5453-43AF-9C9B-6827B87BE16A}" name="START DATE" dataDxfId="2" totalsRowDxfId="1"/>
    <tableColumn id="13" xr3:uid="{DDD0FF25-13AA-4F0C-A308-7DC94A6450DA}" name="YEAR"/>
    <tableColumn id="15" xr3:uid="{A986CC7F-6E5C-4150-96C6-C11CD5FE3FA9}" name="BOTH 4 AND 6" totalsRowFunction="custom" dataDxfId="0">
      <calculatedColumnFormula>SUM(C2,D2)</calculatedColumnFormula>
      <totalsRowFormula>SUM(C242,D242)</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2.xml"/></Relationships>
</file>

<file path=xl/worksheets/_rels/sheet10.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3.x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1CC4B-83B9-44A6-912D-75E8C455936F}">
  <dimension ref="F8:Y23"/>
  <sheetViews>
    <sheetView tabSelected="1" zoomScaleNormal="100" workbookViewId="0">
      <selection activeCell="F8" sqref="F8"/>
    </sheetView>
  </sheetViews>
  <sheetFormatPr defaultRowHeight="14.4" x14ac:dyDescent="0.3"/>
  <cols>
    <col min="1" max="16384" width="8.88671875" style="6"/>
  </cols>
  <sheetData>
    <row r="8" spans="6:6" x14ac:dyDescent="0.3">
      <c r="F8" s="6">
        <v>5</v>
      </c>
    </row>
    <row r="20" spans="25:25" ht="13.8" customHeight="1" x14ac:dyDescent="0.35">
      <c r="Y20" s="7"/>
    </row>
    <row r="21" spans="25:25" ht="15" x14ac:dyDescent="0.35">
      <c r="Y21" s="7"/>
    </row>
    <row r="22" spans="25:25" ht="15" x14ac:dyDescent="0.35">
      <c r="Y22" s="7"/>
    </row>
    <row r="23" spans="25:25" ht="15" x14ac:dyDescent="0.35">
      <c r="Y23"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3A4CF648-6AED-40f4-86FF-DC5316D8AED3}">
      <x14:slicerList xmlns:x14="http://schemas.microsoft.com/office/spreadsheetml/2009/9/main">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FC2D8-C6F9-48B9-8520-FE410E60FB9E}">
  <dimension ref="A1:N246"/>
  <sheetViews>
    <sheetView topLeftCell="A229" workbookViewId="0">
      <selection activeCell="D248" sqref="D248"/>
    </sheetView>
  </sheetViews>
  <sheetFormatPr defaultRowHeight="14.4" x14ac:dyDescent="0.3"/>
  <cols>
    <col min="2" max="2" width="13.88671875" customWidth="1"/>
    <col min="5" max="5" width="13.44140625" customWidth="1"/>
    <col min="6" max="6" width="25.21875" customWidth="1"/>
    <col min="7" max="7" width="11.109375" customWidth="1"/>
    <col min="8" max="8" width="13.6640625" customWidth="1"/>
    <col min="9" max="9" width="13.5546875" customWidth="1"/>
    <col min="10" max="10" width="10.44140625" customWidth="1"/>
    <col min="11" max="11" width="13.77734375" customWidth="1"/>
    <col min="12" max="12" width="13.109375" customWidth="1"/>
  </cols>
  <sheetData>
    <row r="1" spans="1:14" x14ac:dyDescent="0.3">
      <c r="A1" t="s">
        <v>0</v>
      </c>
      <c r="B1" t="s">
        <v>1</v>
      </c>
      <c r="C1" t="s">
        <v>2</v>
      </c>
      <c r="D1" t="s">
        <v>3</v>
      </c>
      <c r="E1" t="s">
        <v>4</v>
      </c>
      <c r="F1" t="s">
        <v>5</v>
      </c>
      <c r="G1" t="s">
        <v>6</v>
      </c>
      <c r="H1" t="s">
        <v>7</v>
      </c>
      <c r="I1" t="s">
        <v>8</v>
      </c>
      <c r="J1" t="s">
        <v>9</v>
      </c>
      <c r="K1" t="s">
        <v>10</v>
      </c>
      <c r="L1" t="s">
        <v>11</v>
      </c>
      <c r="M1" t="s">
        <v>12</v>
      </c>
      <c r="N1" t="s">
        <v>155</v>
      </c>
    </row>
    <row r="2" spans="1:14" x14ac:dyDescent="0.3">
      <c r="A2">
        <v>3</v>
      </c>
      <c r="B2">
        <v>8</v>
      </c>
      <c r="C2">
        <v>0</v>
      </c>
      <c r="D2">
        <v>0</v>
      </c>
      <c r="E2">
        <v>37.5</v>
      </c>
      <c r="F2">
        <v>6</v>
      </c>
      <c r="G2" t="s">
        <v>13</v>
      </c>
      <c r="H2">
        <v>2</v>
      </c>
      <c r="I2" t="s">
        <v>14</v>
      </c>
      <c r="J2" t="s">
        <v>15</v>
      </c>
      <c r="K2" t="s">
        <v>16</v>
      </c>
      <c r="L2" s="1">
        <v>41999</v>
      </c>
      <c r="M2">
        <v>2014</v>
      </c>
      <c r="N2">
        <f t="shared" ref="N2:N65" si="0">SUM(C2,D2)</f>
        <v>0</v>
      </c>
    </row>
    <row r="3" spans="1:14" x14ac:dyDescent="0.3">
      <c r="A3">
        <v>1</v>
      </c>
      <c r="B3">
        <v>5</v>
      </c>
      <c r="C3">
        <v>0</v>
      </c>
      <c r="D3">
        <v>0</v>
      </c>
      <c r="E3">
        <v>20</v>
      </c>
      <c r="F3">
        <v>3</v>
      </c>
      <c r="G3" t="s">
        <v>13</v>
      </c>
      <c r="H3">
        <v>4</v>
      </c>
      <c r="I3" t="s">
        <v>14</v>
      </c>
      <c r="J3" t="s">
        <v>15</v>
      </c>
      <c r="K3" t="s">
        <v>16</v>
      </c>
      <c r="L3" s="1">
        <v>41999</v>
      </c>
      <c r="M3">
        <v>2014</v>
      </c>
      <c r="N3">
        <f t="shared" si="0"/>
        <v>0</v>
      </c>
    </row>
    <row r="4" spans="1:14" x14ac:dyDescent="0.3">
      <c r="A4">
        <v>110</v>
      </c>
      <c r="B4">
        <v>262</v>
      </c>
      <c r="C4">
        <v>13</v>
      </c>
      <c r="D4">
        <v>1</v>
      </c>
      <c r="E4">
        <v>41.98</v>
      </c>
      <c r="F4">
        <v>2</v>
      </c>
      <c r="G4" t="s">
        <v>13</v>
      </c>
      <c r="H4">
        <v>2</v>
      </c>
      <c r="I4" t="s">
        <v>14</v>
      </c>
      <c r="J4" t="s">
        <v>17</v>
      </c>
      <c r="K4" t="s">
        <v>16</v>
      </c>
      <c r="L4" s="1">
        <v>42010</v>
      </c>
      <c r="M4">
        <v>2015</v>
      </c>
      <c r="N4">
        <f>SUM(C4,D4)</f>
        <v>14</v>
      </c>
    </row>
    <row r="5" spans="1:14" x14ac:dyDescent="0.3">
      <c r="A5">
        <v>16</v>
      </c>
      <c r="B5">
        <v>40</v>
      </c>
      <c r="C5">
        <v>3</v>
      </c>
      <c r="D5">
        <v>0</v>
      </c>
      <c r="E5">
        <v>40</v>
      </c>
      <c r="F5">
        <v>2</v>
      </c>
      <c r="G5" t="s">
        <v>13</v>
      </c>
      <c r="H5">
        <v>4</v>
      </c>
      <c r="I5" t="s">
        <v>14</v>
      </c>
      <c r="J5" t="s">
        <v>17</v>
      </c>
      <c r="K5" t="s">
        <v>16</v>
      </c>
      <c r="L5" s="1">
        <v>42010</v>
      </c>
      <c r="M5">
        <v>2015</v>
      </c>
      <c r="N5">
        <f t="shared" si="0"/>
        <v>3</v>
      </c>
    </row>
    <row r="6" spans="1:14" x14ac:dyDescent="0.3">
      <c r="A6">
        <v>7</v>
      </c>
      <c r="B6">
        <v>7</v>
      </c>
      <c r="C6">
        <v>0</v>
      </c>
      <c r="D6">
        <v>0</v>
      </c>
      <c r="E6">
        <v>100</v>
      </c>
      <c r="F6">
        <v>1</v>
      </c>
      <c r="G6" t="s">
        <v>18</v>
      </c>
      <c r="H6">
        <v>2</v>
      </c>
      <c r="I6" t="s">
        <v>19</v>
      </c>
      <c r="J6" t="s">
        <v>20</v>
      </c>
      <c r="K6" t="s">
        <v>16</v>
      </c>
      <c r="L6" s="1">
        <v>42228</v>
      </c>
      <c r="M6">
        <v>2015</v>
      </c>
      <c r="N6">
        <f t="shared" si="0"/>
        <v>0</v>
      </c>
    </row>
    <row r="7" spans="1:14" x14ac:dyDescent="0.3">
      <c r="A7">
        <v>5</v>
      </c>
      <c r="B7">
        <v>14</v>
      </c>
      <c r="C7">
        <v>0</v>
      </c>
      <c r="D7">
        <v>0</v>
      </c>
      <c r="E7">
        <v>35.71</v>
      </c>
      <c r="F7">
        <v>1</v>
      </c>
      <c r="G7" t="s">
        <v>18</v>
      </c>
      <c r="H7">
        <v>4</v>
      </c>
      <c r="I7" t="s">
        <v>19</v>
      </c>
      <c r="J7" t="s">
        <v>20</v>
      </c>
      <c r="K7" t="s">
        <v>16</v>
      </c>
      <c r="L7" s="1">
        <v>42228</v>
      </c>
      <c r="M7">
        <v>2015</v>
      </c>
      <c r="N7">
        <f t="shared" si="0"/>
        <v>0</v>
      </c>
    </row>
    <row r="8" spans="1:14" x14ac:dyDescent="0.3">
      <c r="A8">
        <v>108</v>
      </c>
      <c r="B8">
        <v>190</v>
      </c>
      <c r="C8">
        <v>13</v>
      </c>
      <c r="D8">
        <v>1</v>
      </c>
      <c r="E8">
        <v>56.84</v>
      </c>
      <c r="F8">
        <v>2</v>
      </c>
      <c r="G8" t="s">
        <v>13</v>
      </c>
      <c r="H8">
        <v>1</v>
      </c>
      <c r="I8" t="s">
        <v>19</v>
      </c>
      <c r="J8" t="s">
        <v>21</v>
      </c>
      <c r="K8" t="s">
        <v>16</v>
      </c>
      <c r="L8" s="1">
        <v>42236</v>
      </c>
      <c r="M8">
        <v>2015</v>
      </c>
      <c r="N8">
        <f t="shared" si="0"/>
        <v>14</v>
      </c>
    </row>
    <row r="9" spans="1:14" x14ac:dyDescent="0.3">
      <c r="A9">
        <v>2</v>
      </c>
      <c r="B9">
        <v>3</v>
      </c>
      <c r="C9">
        <v>0</v>
      </c>
      <c r="D9">
        <v>0</v>
      </c>
      <c r="E9">
        <v>66.66</v>
      </c>
      <c r="F9">
        <v>2</v>
      </c>
      <c r="G9" t="s">
        <v>22</v>
      </c>
      <c r="H9">
        <v>3</v>
      </c>
      <c r="I9" t="s">
        <v>19</v>
      </c>
      <c r="J9" t="s">
        <v>21</v>
      </c>
      <c r="K9" t="s">
        <v>16</v>
      </c>
      <c r="L9" s="1">
        <v>42236</v>
      </c>
      <c r="M9">
        <v>2015</v>
      </c>
      <c r="N9">
        <f t="shared" si="0"/>
        <v>0</v>
      </c>
    </row>
    <row r="10" spans="1:14" x14ac:dyDescent="0.3">
      <c r="A10">
        <v>2</v>
      </c>
      <c r="B10">
        <v>2</v>
      </c>
      <c r="C10">
        <v>0</v>
      </c>
      <c r="D10">
        <v>0</v>
      </c>
      <c r="E10">
        <v>100</v>
      </c>
      <c r="F10">
        <v>1</v>
      </c>
      <c r="G10" t="s">
        <v>22</v>
      </c>
      <c r="H10">
        <v>1</v>
      </c>
      <c r="I10" t="s">
        <v>19</v>
      </c>
      <c r="J10" t="s">
        <v>23</v>
      </c>
      <c r="K10" t="s">
        <v>16</v>
      </c>
      <c r="L10" s="1">
        <v>42244</v>
      </c>
      <c r="M10">
        <v>2015</v>
      </c>
      <c r="N10">
        <f t="shared" si="0"/>
        <v>0</v>
      </c>
    </row>
    <row r="11" spans="1:14" x14ac:dyDescent="0.3">
      <c r="A11">
        <v>2</v>
      </c>
      <c r="B11">
        <v>8</v>
      </c>
      <c r="C11">
        <v>0</v>
      </c>
      <c r="D11">
        <v>0</v>
      </c>
      <c r="E11">
        <v>25</v>
      </c>
      <c r="F11">
        <v>2</v>
      </c>
      <c r="G11" t="s">
        <v>22</v>
      </c>
      <c r="H11">
        <v>3</v>
      </c>
      <c r="I11" t="s">
        <v>19</v>
      </c>
      <c r="J11" t="s">
        <v>23</v>
      </c>
      <c r="K11" t="s">
        <v>16</v>
      </c>
      <c r="L11" s="1">
        <v>42244</v>
      </c>
      <c r="M11">
        <v>2015</v>
      </c>
      <c r="N11">
        <f t="shared" si="0"/>
        <v>0</v>
      </c>
    </row>
    <row r="12" spans="1:14" x14ac:dyDescent="0.3">
      <c r="A12">
        <v>100</v>
      </c>
      <c r="B12">
        <v>115</v>
      </c>
      <c r="C12">
        <v>7</v>
      </c>
      <c r="D12">
        <v>1</v>
      </c>
      <c r="E12">
        <v>86.95</v>
      </c>
      <c r="F12">
        <v>1</v>
      </c>
      <c r="G12" t="s">
        <v>24</v>
      </c>
      <c r="H12">
        <v>2</v>
      </c>
      <c r="I12" t="s">
        <v>25</v>
      </c>
      <c r="J12" t="s">
        <v>26</v>
      </c>
      <c r="K12" t="s">
        <v>27</v>
      </c>
      <c r="L12" s="1">
        <v>42532</v>
      </c>
      <c r="M12">
        <v>2016</v>
      </c>
      <c r="N12">
        <f t="shared" si="0"/>
        <v>8</v>
      </c>
    </row>
    <row r="13" spans="1:14" x14ac:dyDescent="0.3">
      <c r="A13">
        <v>33</v>
      </c>
      <c r="B13">
        <v>50</v>
      </c>
      <c r="C13">
        <v>4</v>
      </c>
      <c r="D13">
        <v>0</v>
      </c>
      <c r="E13">
        <v>66</v>
      </c>
      <c r="F13">
        <v>1</v>
      </c>
      <c r="G13" t="s">
        <v>22</v>
      </c>
      <c r="H13">
        <v>2</v>
      </c>
      <c r="I13" t="s">
        <v>25</v>
      </c>
      <c r="J13" t="s">
        <v>26</v>
      </c>
      <c r="K13" t="s">
        <v>27</v>
      </c>
      <c r="L13" s="1">
        <v>42534</v>
      </c>
      <c r="M13">
        <v>2016</v>
      </c>
      <c r="N13">
        <f t="shared" si="0"/>
        <v>4</v>
      </c>
    </row>
    <row r="14" spans="1:14" x14ac:dyDescent="0.3">
      <c r="A14">
        <v>63</v>
      </c>
      <c r="B14">
        <v>70</v>
      </c>
      <c r="C14">
        <v>4</v>
      </c>
      <c r="D14">
        <v>2</v>
      </c>
      <c r="E14">
        <v>90</v>
      </c>
      <c r="F14">
        <v>1</v>
      </c>
      <c r="G14" t="s">
        <v>24</v>
      </c>
      <c r="H14">
        <v>2</v>
      </c>
      <c r="I14" t="s">
        <v>25</v>
      </c>
      <c r="J14" t="s">
        <v>26</v>
      </c>
      <c r="K14" t="s">
        <v>27</v>
      </c>
      <c r="L14" s="1">
        <v>42536</v>
      </c>
      <c r="M14">
        <v>2016</v>
      </c>
      <c r="N14">
        <f t="shared" si="0"/>
        <v>6</v>
      </c>
    </row>
    <row r="15" spans="1:14" x14ac:dyDescent="0.3">
      <c r="A15">
        <v>0</v>
      </c>
      <c r="B15">
        <v>1</v>
      </c>
      <c r="C15">
        <v>0</v>
      </c>
      <c r="D15">
        <v>0</v>
      </c>
      <c r="E15">
        <v>0</v>
      </c>
      <c r="F15">
        <v>1</v>
      </c>
      <c r="G15" t="s">
        <v>22</v>
      </c>
      <c r="H15">
        <v>2</v>
      </c>
      <c r="I15" t="s">
        <v>28</v>
      </c>
      <c r="J15" t="s">
        <v>26</v>
      </c>
      <c r="K15" t="s">
        <v>29</v>
      </c>
      <c r="L15" s="1">
        <v>42539</v>
      </c>
      <c r="M15">
        <v>2016</v>
      </c>
      <c r="N15">
        <f t="shared" si="0"/>
        <v>0</v>
      </c>
    </row>
    <row r="16" spans="1:14" x14ac:dyDescent="0.3">
      <c r="A16">
        <v>47</v>
      </c>
      <c r="B16">
        <v>40</v>
      </c>
      <c r="C16">
        <v>2</v>
      </c>
      <c r="D16">
        <v>2</v>
      </c>
      <c r="E16">
        <v>117.5</v>
      </c>
      <c r="F16">
        <v>1</v>
      </c>
      <c r="G16" t="s">
        <v>24</v>
      </c>
      <c r="H16">
        <v>2</v>
      </c>
      <c r="I16" t="s">
        <v>28</v>
      </c>
      <c r="J16" t="s">
        <v>26</v>
      </c>
      <c r="K16" t="s">
        <v>29</v>
      </c>
      <c r="L16" s="1">
        <v>42541</v>
      </c>
      <c r="M16">
        <v>2016</v>
      </c>
      <c r="N16">
        <f t="shared" si="0"/>
        <v>4</v>
      </c>
    </row>
    <row r="17" spans="1:14" x14ac:dyDescent="0.3">
      <c r="A17">
        <v>22</v>
      </c>
      <c r="B17">
        <v>20</v>
      </c>
      <c r="C17">
        <v>3</v>
      </c>
      <c r="D17">
        <v>1</v>
      </c>
      <c r="E17">
        <v>110</v>
      </c>
      <c r="F17">
        <v>1</v>
      </c>
      <c r="G17" t="s">
        <v>22</v>
      </c>
      <c r="H17">
        <v>1</v>
      </c>
      <c r="I17" t="s">
        <v>28</v>
      </c>
      <c r="J17" t="s">
        <v>26</v>
      </c>
      <c r="K17" t="s">
        <v>29</v>
      </c>
      <c r="L17" s="1">
        <v>42543</v>
      </c>
      <c r="M17">
        <v>2016</v>
      </c>
      <c r="N17">
        <f t="shared" si="0"/>
        <v>4</v>
      </c>
    </row>
    <row r="18" spans="1:14" x14ac:dyDescent="0.3">
      <c r="A18">
        <v>158</v>
      </c>
      <c r="B18">
        <v>303</v>
      </c>
      <c r="C18">
        <v>15</v>
      </c>
      <c r="D18">
        <v>3</v>
      </c>
      <c r="E18">
        <v>52.14</v>
      </c>
      <c r="F18">
        <v>1</v>
      </c>
      <c r="G18" t="s">
        <v>13</v>
      </c>
      <c r="H18">
        <v>2</v>
      </c>
      <c r="I18" t="s">
        <v>30</v>
      </c>
      <c r="J18" t="s">
        <v>31</v>
      </c>
      <c r="K18" t="s">
        <v>16</v>
      </c>
      <c r="L18" s="1">
        <v>42581</v>
      </c>
      <c r="M18">
        <v>2016</v>
      </c>
      <c r="N18">
        <f t="shared" si="0"/>
        <v>18</v>
      </c>
    </row>
    <row r="19" spans="1:14" x14ac:dyDescent="0.3">
      <c r="A19">
        <v>50</v>
      </c>
      <c r="B19">
        <v>65</v>
      </c>
      <c r="C19">
        <v>6</v>
      </c>
      <c r="D19">
        <v>0</v>
      </c>
      <c r="E19">
        <v>76.92</v>
      </c>
      <c r="F19">
        <v>1</v>
      </c>
      <c r="G19" t="s">
        <v>13</v>
      </c>
      <c r="H19">
        <v>1</v>
      </c>
      <c r="I19" t="s">
        <v>30</v>
      </c>
      <c r="J19" t="s">
        <v>32</v>
      </c>
      <c r="K19" t="s">
        <v>16</v>
      </c>
      <c r="L19" s="1">
        <v>42591</v>
      </c>
      <c r="M19">
        <v>2016</v>
      </c>
      <c r="N19">
        <f t="shared" si="0"/>
        <v>6</v>
      </c>
    </row>
    <row r="20" spans="1:14" x14ac:dyDescent="0.3">
      <c r="A20">
        <v>28</v>
      </c>
      <c r="B20">
        <v>24</v>
      </c>
      <c r="C20">
        <v>3</v>
      </c>
      <c r="D20">
        <v>0</v>
      </c>
      <c r="E20">
        <v>116.66</v>
      </c>
      <c r="F20">
        <v>1</v>
      </c>
      <c r="G20" t="s">
        <v>13</v>
      </c>
      <c r="H20">
        <v>3</v>
      </c>
      <c r="I20" t="s">
        <v>30</v>
      </c>
      <c r="J20" t="s">
        <v>32</v>
      </c>
      <c r="K20" t="s">
        <v>16</v>
      </c>
      <c r="L20" s="1">
        <v>42591</v>
      </c>
      <c r="M20">
        <v>2016</v>
      </c>
      <c r="N20">
        <f t="shared" si="0"/>
        <v>3</v>
      </c>
    </row>
    <row r="21" spans="1:14" hidden="1" x14ac:dyDescent="0.3">
      <c r="A21" t="s">
        <v>33</v>
      </c>
      <c r="B21" t="s">
        <v>34</v>
      </c>
      <c r="C21" t="s">
        <v>34</v>
      </c>
      <c r="D21" t="s">
        <v>34</v>
      </c>
      <c r="E21" t="s">
        <v>34</v>
      </c>
      <c r="F21" t="s">
        <v>34</v>
      </c>
      <c r="G21" t="s">
        <v>34</v>
      </c>
      <c r="H21" t="s">
        <v>34</v>
      </c>
      <c r="I21" t="s">
        <v>30</v>
      </c>
      <c r="J21" t="s">
        <v>35</v>
      </c>
      <c r="K21" t="s">
        <v>16</v>
      </c>
      <c r="L21" s="1">
        <v>42600</v>
      </c>
      <c r="M21">
        <v>2016</v>
      </c>
      <c r="N21">
        <f t="shared" si="0"/>
        <v>0</v>
      </c>
    </row>
    <row r="22" spans="1:14" x14ac:dyDescent="0.3">
      <c r="A22">
        <v>110</v>
      </c>
      <c r="B22">
        <v>51</v>
      </c>
      <c r="C22">
        <v>12</v>
      </c>
      <c r="D22">
        <v>5</v>
      </c>
      <c r="E22">
        <v>215.68</v>
      </c>
      <c r="F22">
        <v>4</v>
      </c>
      <c r="G22" t="s">
        <v>24</v>
      </c>
      <c r="H22">
        <v>2</v>
      </c>
      <c r="I22" t="s">
        <v>36</v>
      </c>
      <c r="J22" t="s">
        <v>37</v>
      </c>
      <c r="K22" t="s">
        <v>29</v>
      </c>
      <c r="L22" s="1">
        <v>42609</v>
      </c>
      <c r="M22">
        <v>2016</v>
      </c>
      <c r="N22">
        <f t="shared" si="0"/>
        <v>17</v>
      </c>
    </row>
    <row r="23" spans="1:14" hidden="1" x14ac:dyDescent="0.3">
      <c r="A23" t="s">
        <v>38</v>
      </c>
      <c r="B23" t="s">
        <v>34</v>
      </c>
      <c r="C23" t="s">
        <v>34</v>
      </c>
      <c r="D23" t="s">
        <v>34</v>
      </c>
      <c r="E23" t="s">
        <v>34</v>
      </c>
      <c r="F23" t="s">
        <v>34</v>
      </c>
      <c r="G23" t="s">
        <v>34</v>
      </c>
      <c r="H23">
        <v>2</v>
      </c>
      <c r="I23" t="s">
        <v>36</v>
      </c>
      <c r="J23" t="s">
        <v>37</v>
      </c>
      <c r="K23" t="s">
        <v>29</v>
      </c>
      <c r="L23" s="1">
        <v>42610</v>
      </c>
      <c r="M23">
        <v>2016</v>
      </c>
      <c r="N23">
        <f t="shared" si="0"/>
        <v>0</v>
      </c>
    </row>
    <row r="24" spans="1:14" x14ac:dyDescent="0.3">
      <c r="A24">
        <v>32</v>
      </c>
      <c r="B24">
        <v>39</v>
      </c>
      <c r="C24">
        <v>4</v>
      </c>
      <c r="D24">
        <v>1</v>
      </c>
      <c r="E24">
        <v>82.05</v>
      </c>
      <c r="F24">
        <v>1</v>
      </c>
      <c r="G24" t="s">
        <v>13</v>
      </c>
      <c r="H24">
        <v>1</v>
      </c>
      <c r="I24" t="s">
        <v>39</v>
      </c>
      <c r="J24" t="s">
        <v>40</v>
      </c>
      <c r="K24" t="s">
        <v>16</v>
      </c>
      <c r="L24" s="1">
        <v>42635</v>
      </c>
      <c r="M24">
        <v>2016</v>
      </c>
      <c r="N24">
        <f t="shared" si="0"/>
        <v>5</v>
      </c>
    </row>
    <row r="25" spans="1:14" x14ac:dyDescent="0.3">
      <c r="A25">
        <v>38</v>
      </c>
      <c r="B25">
        <v>50</v>
      </c>
      <c r="C25">
        <v>8</v>
      </c>
      <c r="D25">
        <v>0</v>
      </c>
      <c r="E25">
        <v>76</v>
      </c>
      <c r="F25">
        <v>1</v>
      </c>
      <c r="G25" t="s">
        <v>13</v>
      </c>
      <c r="H25">
        <v>3</v>
      </c>
      <c r="I25" t="s">
        <v>39</v>
      </c>
      <c r="J25" t="s">
        <v>40</v>
      </c>
      <c r="K25" t="s">
        <v>16</v>
      </c>
      <c r="L25" s="1">
        <v>42635</v>
      </c>
      <c r="M25">
        <v>2016</v>
      </c>
      <c r="N25">
        <f t="shared" si="0"/>
        <v>8</v>
      </c>
    </row>
    <row r="26" spans="1:14" x14ac:dyDescent="0.3">
      <c r="A26">
        <v>0</v>
      </c>
      <c r="B26">
        <v>5</v>
      </c>
      <c r="C26">
        <v>0</v>
      </c>
      <c r="D26">
        <v>0</v>
      </c>
      <c r="E26">
        <v>0</v>
      </c>
      <c r="F26">
        <v>2</v>
      </c>
      <c r="G26" t="s">
        <v>13</v>
      </c>
      <c r="H26">
        <v>1</v>
      </c>
      <c r="I26" t="s">
        <v>41</v>
      </c>
      <c r="J26" t="s">
        <v>42</v>
      </c>
      <c r="K26" t="s">
        <v>16</v>
      </c>
      <c r="L26" s="1">
        <v>42691</v>
      </c>
      <c r="M26">
        <v>2016</v>
      </c>
      <c r="N26">
        <f t="shared" si="0"/>
        <v>0</v>
      </c>
    </row>
    <row r="27" spans="1:14" x14ac:dyDescent="0.3">
      <c r="A27">
        <v>10</v>
      </c>
      <c r="B27">
        <v>31</v>
      </c>
      <c r="C27">
        <v>2</v>
      </c>
      <c r="D27">
        <v>0</v>
      </c>
      <c r="E27">
        <v>32.25</v>
      </c>
      <c r="F27">
        <v>2</v>
      </c>
      <c r="G27" t="s">
        <v>13</v>
      </c>
      <c r="H27">
        <v>3</v>
      </c>
      <c r="I27" t="s">
        <v>41</v>
      </c>
      <c r="J27" t="s">
        <v>42</v>
      </c>
      <c r="K27" t="s">
        <v>16</v>
      </c>
      <c r="L27" s="1">
        <v>42691</v>
      </c>
      <c r="M27">
        <v>2016</v>
      </c>
      <c r="N27">
        <f t="shared" si="0"/>
        <v>2</v>
      </c>
    </row>
    <row r="28" spans="1:14" x14ac:dyDescent="0.3">
      <c r="A28">
        <v>24</v>
      </c>
      <c r="B28">
        <v>41</v>
      </c>
      <c r="C28">
        <v>4</v>
      </c>
      <c r="D28">
        <v>0</v>
      </c>
      <c r="E28">
        <v>58.53</v>
      </c>
      <c r="F28">
        <v>1</v>
      </c>
      <c r="G28" t="s">
        <v>22</v>
      </c>
      <c r="H28">
        <v>2</v>
      </c>
      <c r="I28" t="s">
        <v>41</v>
      </c>
      <c r="J28" t="s">
        <v>43</v>
      </c>
      <c r="K28" t="s">
        <v>16</v>
      </c>
      <c r="L28" s="1">
        <v>42712</v>
      </c>
      <c r="M28">
        <v>2016</v>
      </c>
      <c r="N28">
        <f t="shared" si="0"/>
        <v>4</v>
      </c>
    </row>
    <row r="29" spans="1:14" x14ac:dyDescent="0.3">
      <c r="A29">
        <v>199</v>
      </c>
      <c r="B29">
        <v>311</v>
      </c>
      <c r="C29">
        <v>16</v>
      </c>
      <c r="D29">
        <v>3</v>
      </c>
      <c r="E29">
        <v>63.98</v>
      </c>
      <c r="F29">
        <v>1</v>
      </c>
      <c r="G29" t="s">
        <v>13</v>
      </c>
      <c r="H29">
        <v>2</v>
      </c>
      <c r="I29" t="s">
        <v>41</v>
      </c>
      <c r="J29" t="s">
        <v>44</v>
      </c>
      <c r="K29" t="s">
        <v>16</v>
      </c>
      <c r="L29" s="1">
        <v>42720</v>
      </c>
      <c r="M29">
        <v>2016</v>
      </c>
      <c r="N29">
        <f t="shared" si="0"/>
        <v>19</v>
      </c>
    </row>
    <row r="30" spans="1:14" x14ac:dyDescent="0.3">
      <c r="A30">
        <v>8</v>
      </c>
      <c r="B30">
        <v>18</v>
      </c>
      <c r="C30">
        <v>1</v>
      </c>
      <c r="D30">
        <v>0</v>
      </c>
      <c r="E30">
        <v>44.44</v>
      </c>
      <c r="F30">
        <v>1</v>
      </c>
      <c r="G30" t="s">
        <v>22</v>
      </c>
      <c r="H30">
        <v>2</v>
      </c>
      <c r="I30" t="s">
        <v>45</v>
      </c>
      <c r="J30" t="s">
        <v>46</v>
      </c>
      <c r="K30" t="s">
        <v>27</v>
      </c>
      <c r="L30" s="1">
        <v>42750</v>
      </c>
      <c r="M30">
        <v>2017</v>
      </c>
      <c r="N30">
        <f t="shared" si="0"/>
        <v>1</v>
      </c>
    </row>
    <row r="31" spans="1:14" x14ac:dyDescent="0.3">
      <c r="A31">
        <v>5</v>
      </c>
      <c r="B31">
        <v>5</v>
      </c>
      <c r="C31">
        <v>1</v>
      </c>
      <c r="D31">
        <v>0</v>
      </c>
      <c r="E31">
        <v>100</v>
      </c>
      <c r="F31">
        <v>1</v>
      </c>
      <c r="G31" t="s">
        <v>13</v>
      </c>
      <c r="H31">
        <v>1</v>
      </c>
      <c r="I31" t="s">
        <v>45</v>
      </c>
      <c r="J31" t="s">
        <v>47</v>
      </c>
      <c r="K31" t="s">
        <v>27</v>
      </c>
      <c r="L31" s="1">
        <v>42754</v>
      </c>
      <c r="M31">
        <v>2017</v>
      </c>
      <c r="N31">
        <f t="shared" si="0"/>
        <v>1</v>
      </c>
    </row>
    <row r="32" spans="1:14" x14ac:dyDescent="0.3">
      <c r="A32">
        <v>11</v>
      </c>
      <c r="B32">
        <v>11</v>
      </c>
      <c r="C32">
        <v>1</v>
      </c>
      <c r="D32">
        <v>1</v>
      </c>
      <c r="E32">
        <v>100</v>
      </c>
      <c r="F32">
        <v>2</v>
      </c>
      <c r="G32" t="s">
        <v>13</v>
      </c>
      <c r="H32">
        <v>2</v>
      </c>
      <c r="I32" t="s">
        <v>45</v>
      </c>
      <c r="J32" t="s">
        <v>48</v>
      </c>
      <c r="K32" t="s">
        <v>27</v>
      </c>
      <c r="L32" s="1">
        <v>42757</v>
      </c>
      <c r="M32">
        <v>2017</v>
      </c>
      <c r="N32">
        <f t="shared" si="0"/>
        <v>2</v>
      </c>
    </row>
    <row r="33" spans="1:14" x14ac:dyDescent="0.3">
      <c r="A33">
        <v>8</v>
      </c>
      <c r="B33">
        <v>9</v>
      </c>
      <c r="C33">
        <v>1</v>
      </c>
      <c r="D33">
        <v>0</v>
      </c>
      <c r="E33">
        <v>88.88</v>
      </c>
      <c r="F33">
        <v>2</v>
      </c>
      <c r="G33" t="s">
        <v>13</v>
      </c>
      <c r="H33">
        <v>1</v>
      </c>
      <c r="I33" t="s">
        <v>49</v>
      </c>
      <c r="J33" t="s">
        <v>40</v>
      </c>
      <c r="K33" t="s">
        <v>29</v>
      </c>
      <c r="L33" s="1">
        <v>42761</v>
      </c>
      <c r="M33">
        <v>2017</v>
      </c>
      <c r="N33">
        <f t="shared" si="0"/>
        <v>1</v>
      </c>
    </row>
    <row r="34" spans="1:14" x14ac:dyDescent="0.3">
      <c r="A34">
        <v>71</v>
      </c>
      <c r="B34">
        <v>47</v>
      </c>
      <c r="C34">
        <v>6</v>
      </c>
      <c r="D34">
        <v>2</v>
      </c>
      <c r="E34">
        <v>151.06</v>
      </c>
      <c r="F34">
        <v>2</v>
      </c>
      <c r="G34" t="s">
        <v>13</v>
      </c>
      <c r="H34">
        <v>1</v>
      </c>
      <c r="I34" t="s">
        <v>49</v>
      </c>
      <c r="J34" t="s">
        <v>50</v>
      </c>
      <c r="K34" t="s">
        <v>29</v>
      </c>
      <c r="L34" s="1">
        <v>42764</v>
      </c>
      <c r="M34">
        <v>2017</v>
      </c>
      <c r="N34">
        <f t="shared" si="0"/>
        <v>8</v>
      </c>
    </row>
    <row r="35" spans="1:14" x14ac:dyDescent="0.3">
      <c r="A35">
        <v>22</v>
      </c>
      <c r="B35">
        <v>18</v>
      </c>
      <c r="C35">
        <v>2</v>
      </c>
      <c r="D35">
        <v>1</v>
      </c>
      <c r="E35">
        <v>122.22</v>
      </c>
      <c r="F35">
        <v>2</v>
      </c>
      <c r="G35" t="s">
        <v>22</v>
      </c>
      <c r="H35">
        <v>1</v>
      </c>
      <c r="I35" t="s">
        <v>49</v>
      </c>
      <c r="J35" t="s">
        <v>51</v>
      </c>
      <c r="K35" t="s">
        <v>29</v>
      </c>
      <c r="L35" s="1">
        <v>42767</v>
      </c>
      <c r="M35">
        <v>2017</v>
      </c>
      <c r="N35">
        <f t="shared" si="0"/>
        <v>3</v>
      </c>
    </row>
    <row r="36" spans="1:14" x14ac:dyDescent="0.3">
      <c r="A36">
        <v>2</v>
      </c>
      <c r="B36">
        <v>4</v>
      </c>
      <c r="C36">
        <v>0</v>
      </c>
      <c r="D36">
        <v>0</v>
      </c>
      <c r="E36">
        <v>50</v>
      </c>
      <c r="F36">
        <v>1</v>
      </c>
      <c r="G36" t="s">
        <v>22</v>
      </c>
      <c r="H36">
        <v>1</v>
      </c>
      <c r="I36" t="s">
        <v>52</v>
      </c>
      <c r="J36" t="s">
        <v>53</v>
      </c>
      <c r="K36" t="s">
        <v>16</v>
      </c>
      <c r="L36" s="1">
        <v>42775</v>
      </c>
      <c r="M36">
        <v>2017</v>
      </c>
      <c r="N36">
        <f t="shared" si="0"/>
        <v>0</v>
      </c>
    </row>
    <row r="37" spans="1:14" x14ac:dyDescent="0.3">
      <c r="A37">
        <v>10</v>
      </c>
      <c r="B37">
        <v>17</v>
      </c>
      <c r="C37">
        <v>1</v>
      </c>
      <c r="D37">
        <v>0</v>
      </c>
      <c r="E37">
        <v>58.82</v>
      </c>
      <c r="F37">
        <v>2</v>
      </c>
      <c r="G37" t="s">
        <v>13</v>
      </c>
      <c r="H37">
        <v>3</v>
      </c>
      <c r="I37" t="s">
        <v>52</v>
      </c>
      <c r="J37" t="s">
        <v>53</v>
      </c>
      <c r="K37" t="s">
        <v>16</v>
      </c>
      <c r="L37" s="1">
        <v>42775</v>
      </c>
      <c r="M37">
        <v>2017</v>
      </c>
      <c r="N37">
        <f t="shared" si="0"/>
        <v>1</v>
      </c>
    </row>
    <row r="38" spans="1:14" x14ac:dyDescent="0.3">
      <c r="A38">
        <v>64</v>
      </c>
      <c r="B38">
        <v>97</v>
      </c>
      <c r="C38">
        <v>10</v>
      </c>
      <c r="D38">
        <v>1</v>
      </c>
      <c r="E38">
        <v>65.97</v>
      </c>
      <c r="F38">
        <v>2</v>
      </c>
      <c r="G38" t="s">
        <v>13</v>
      </c>
      <c r="H38">
        <v>2</v>
      </c>
      <c r="I38" t="s">
        <v>14</v>
      </c>
      <c r="J38" t="s">
        <v>46</v>
      </c>
      <c r="K38" t="s">
        <v>16</v>
      </c>
      <c r="L38" s="1">
        <v>42789</v>
      </c>
      <c r="M38">
        <v>2017</v>
      </c>
      <c r="N38">
        <f t="shared" si="0"/>
        <v>11</v>
      </c>
    </row>
    <row r="39" spans="1:14" x14ac:dyDescent="0.3">
      <c r="A39">
        <v>10</v>
      </c>
      <c r="B39">
        <v>9</v>
      </c>
      <c r="C39">
        <v>1</v>
      </c>
      <c r="D39">
        <v>0</v>
      </c>
      <c r="E39">
        <v>111.11</v>
      </c>
      <c r="F39">
        <v>2</v>
      </c>
      <c r="G39" t="s">
        <v>18</v>
      </c>
      <c r="H39">
        <v>4</v>
      </c>
      <c r="I39" t="s">
        <v>14</v>
      </c>
      <c r="J39" t="s">
        <v>46</v>
      </c>
      <c r="K39" t="s">
        <v>16</v>
      </c>
      <c r="L39" s="1">
        <v>42789</v>
      </c>
      <c r="M39">
        <v>2017</v>
      </c>
      <c r="N39">
        <f t="shared" si="0"/>
        <v>1</v>
      </c>
    </row>
    <row r="40" spans="1:14" x14ac:dyDescent="0.3">
      <c r="A40">
        <v>90</v>
      </c>
      <c r="B40">
        <v>205</v>
      </c>
      <c r="C40">
        <v>9</v>
      </c>
      <c r="D40">
        <v>0</v>
      </c>
      <c r="E40">
        <v>43.9</v>
      </c>
      <c r="F40">
        <v>1</v>
      </c>
      <c r="G40" t="s">
        <v>13</v>
      </c>
      <c r="H40">
        <v>1</v>
      </c>
      <c r="I40" t="s">
        <v>14</v>
      </c>
      <c r="J40" t="s">
        <v>51</v>
      </c>
      <c r="K40" t="s">
        <v>16</v>
      </c>
      <c r="L40" s="1">
        <v>42798</v>
      </c>
      <c r="M40">
        <v>2017</v>
      </c>
      <c r="N40">
        <f t="shared" si="0"/>
        <v>9</v>
      </c>
    </row>
    <row r="41" spans="1:14" x14ac:dyDescent="0.3">
      <c r="A41">
        <v>51</v>
      </c>
      <c r="B41">
        <v>85</v>
      </c>
      <c r="C41">
        <v>4</v>
      </c>
      <c r="D41">
        <v>0</v>
      </c>
      <c r="E41">
        <v>60</v>
      </c>
      <c r="F41">
        <v>1</v>
      </c>
      <c r="G41" t="s">
        <v>13</v>
      </c>
      <c r="H41">
        <v>3</v>
      </c>
      <c r="I41" t="s">
        <v>14</v>
      </c>
      <c r="J41" t="s">
        <v>51</v>
      </c>
      <c r="K41" t="s">
        <v>16</v>
      </c>
      <c r="L41" s="1">
        <v>42798</v>
      </c>
      <c r="M41">
        <v>2017</v>
      </c>
      <c r="N41">
        <f t="shared" si="0"/>
        <v>4</v>
      </c>
    </row>
    <row r="42" spans="1:14" x14ac:dyDescent="0.3">
      <c r="A42">
        <v>67</v>
      </c>
      <c r="B42">
        <v>102</v>
      </c>
      <c r="C42">
        <v>9</v>
      </c>
      <c r="D42">
        <v>0</v>
      </c>
      <c r="E42">
        <v>65.680000000000007</v>
      </c>
      <c r="F42">
        <v>1</v>
      </c>
      <c r="G42" t="s">
        <v>13</v>
      </c>
      <c r="H42">
        <v>2</v>
      </c>
      <c r="I42" t="s">
        <v>14</v>
      </c>
      <c r="J42" t="s">
        <v>54</v>
      </c>
      <c r="K42" t="s">
        <v>16</v>
      </c>
      <c r="L42" s="1">
        <v>42810</v>
      </c>
      <c r="M42">
        <v>2017</v>
      </c>
      <c r="N42">
        <f t="shared" si="0"/>
        <v>9</v>
      </c>
    </row>
    <row r="43" spans="1:14" x14ac:dyDescent="0.3">
      <c r="A43">
        <v>60</v>
      </c>
      <c r="B43">
        <v>124</v>
      </c>
      <c r="C43">
        <v>9</v>
      </c>
      <c r="D43">
        <v>1</v>
      </c>
      <c r="E43">
        <v>48.38</v>
      </c>
      <c r="F43">
        <v>1</v>
      </c>
      <c r="G43" t="s">
        <v>13</v>
      </c>
      <c r="H43">
        <v>2</v>
      </c>
      <c r="I43" t="s">
        <v>14</v>
      </c>
      <c r="J43" t="s">
        <v>55</v>
      </c>
      <c r="K43" t="s">
        <v>16</v>
      </c>
      <c r="L43" s="1">
        <v>42819</v>
      </c>
      <c r="M43">
        <v>2017</v>
      </c>
      <c r="N43">
        <f t="shared" si="0"/>
        <v>10</v>
      </c>
    </row>
    <row r="44" spans="1:14" x14ac:dyDescent="0.3">
      <c r="A44">
        <v>51</v>
      </c>
      <c r="B44">
        <v>76</v>
      </c>
      <c r="C44">
        <v>9</v>
      </c>
      <c r="D44">
        <v>0</v>
      </c>
      <c r="E44">
        <v>67.099999999999994</v>
      </c>
      <c r="F44">
        <v>1</v>
      </c>
      <c r="G44" t="s">
        <v>24</v>
      </c>
      <c r="H44">
        <v>4</v>
      </c>
      <c r="I44" t="s">
        <v>14</v>
      </c>
      <c r="J44" t="s">
        <v>55</v>
      </c>
      <c r="K44" t="s">
        <v>16</v>
      </c>
      <c r="L44" s="1">
        <v>42819</v>
      </c>
      <c r="M44">
        <v>2017</v>
      </c>
      <c r="N44">
        <f t="shared" si="0"/>
        <v>9</v>
      </c>
    </row>
    <row r="45" spans="1:14" x14ac:dyDescent="0.3">
      <c r="A45">
        <v>57</v>
      </c>
      <c r="B45">
        <v>82</v>
      </c>
      <c r="C45">
        <v>7</v>
      </c>
      <c r="D45">
        <v>0</v>
      </c>
      <c r="E45">
        <v>69.510000000000005</v>
      </c>
      <c r="F45">
        <v>2</v>
      </c>
      <c r="G45" t="s">
        <v>56</v>
      </c>
      <c r="H45">
        <v>1</v>
      </c>
      <c r="I45" t="s">
        <v>19</v>
      </c>
      <c r="J45" t="s">
        <v>23</v>
      </c>
      <c r="K45" t="s">
        <v>16</v>
      </c>
      <c r="L45" s="1">
        <v>42950</v>
      </c>
      <c r="M45">
        <v>2017</v>
      </c>
      <c r="N45">
        <f t="shared" si="0"/>
        <v>7</v>
      </c>
    </row>
    <row r="46" spans="1:14" x14ac:dyDescent="0.3">
      <c r="A46">
        <v>85</v>
      </c>
      <c r="B46">
        <v>135</v>
      </c>
      <c r="C46">
        <v>8</v>
      </c>
      <c r="D46">
        <v>0</v>
      </c>
      <c r="E46">
        <v>62.96</v>
      </c>
      <c r="F46">
        <v>2</v>
      </c>
      <c r="G46" t="s">
        <v>13</v>
      </c>
      <c r="H46">
        <v>1</v>
      </c>
      <c r="I46" t="s">
        <v>19</v>
      </c>
      <c r="J46" t="s">
        <v>57</v>
      </c>
      <c r="K46" t="s">
        <v>16</v>
      </c>
      <c r="L46" s="1">
        <v>42959</v>
      </c>
      <c r="M46">
        <v>2017</v>
      </c>
      <c r="N46">
        <f t="shared" si="0"/>
        <v>8</v>
      </c>
    </row>
    <row r="47" spans="1:14" hidden="1" x14ac:dyDescent="0.3">
      <c r="A47" t="s">
        <v>38</v>
      </c>
      <c r="B47" t="s">
        <v>34</v>
      </c>
      <c r="C47" t="s">
        <v>34</v>
      </c>
      <c r="D47" t="s">
        <v>34</v>
      </c>
      <c r="E47" t="s">
        <v>34</v>
      </c>
      <c r="F47" t="s">
        <v>34</v>
      </c>
      <c r="G47" t="s">
        <v>34</v>
      </c>
      <c r="H47">
        <v>2</v>
      </c>
      <c r="I47" t="s">
        <v>58</v>
      </c>
      <c r="J47" t="s">
        <v>59</v>
      </c>
      <c r="K47" t="s">
        <v>27</v>
      </c>
      <c r="L47" s="1">
        <v>42967</v>
      </c>
      <c r="M47">
        <v>2017</v>
      </c>
      <c r="N47">
        <f t="shared" si="0"/>
        <v>0</v>
      </c>
    </row>
    <row r="48" spans="1:14" x14ac:dyDescent="0.3">
      <c r="A48">
        <v>4</v>
      </c>
      <c r="B48">
        <v>6</v>
      </c>
      <c r="C48">
        <v>0</v>
      </c>
      <c r="D48">
        <v>0</v>
      </c>
      <c r="E48">
        <v>66.66</v>
      </c>
      <c r="F48">
        <v>3</v>
      </c>
      <c r="G48" t="s">
        <v>22</v>
      </c>
      <c r="H48">
        <v>2</v>
      </c>
      <c r="I48" t="s">
        <v>58</v>
      </c>
      <c r="J48" t="s">
        <v>57</v>
      </c>
      <c r="K48" t="s">
        <v>27</v>
      </c>
      <c r="L48" s="1">
        <v>42971</v>
      </c>
      <c r="M48">
        <v>2017</v>
      </c>
      <c r="N48">
        <f t="shared" si="0"/>
        <v>0</v>
      </c>
    </row>
    <row r="49" spans="1:14" x14ac:dyDescent="0.3">
      <c r="A49">
        <v>17</v>
      </c>
      <c r="B49">
        <v>24</v>
      </c>
      <c r="C49">
        <v>2</v>
      </c>
      <c r="D49">
        <v>0</v>
      </c>
      <c r="E49">
        <v>70.83</v>
      </c>
      <c r="F49">
        <v>4</v>
      </c>
      <c r="G49" t="s">
        <v>13</v>
      </c>
      <c r="H49">
        <v>2</v>
      </c>
      <c r="I49" t="s">
        <v>58</v>
      </c>
      <c r="J49" t="s">
        <v>57</v>
      </c>
      <c r="K49" t="s">
        <v>27</v>
      </c>
      <c r="L49" s="1">
        <v>42974</v>
      </c>
      <c r="M49">
        <v>2017</v>
      </c>
      <c r="N49">
        <f t="shared" si="0"/>
        <v>2</v>
      </c>
    </row>
    <row r="50" spans="1:14" x14ac:dyDescent="0.3">
      <c r="A50">
        <v>7</v>
      </c>
      <c r="B50">
        <v>8</v>
      </c>
      <c r="C50">
        <v>0</v>
      </c>
      <c r="D50">
        <v>0</v>
      </c>
      <c r="E50">
        <v>87.5</v>
      </c>
      <c r="F50">
        <v>5</v>
      </c>
      <c r="G50" t="s">
        <v>13</v>
      </c>
      <c r="H50">
        <v>1</v>
      </c>
      <c r="I50" t="s">
        <v>58</v>
      </c>
      <c r="J50" t="s">
        <v>60</v>
      </c>
      <c r="K50" t="s">
        <v>27</v>
      </c>
      <c r="L50" s="1">
        <v>42978</v>
      </c>
      <c r="M50">
        <v>2017</v>
      </c>
      <c r="N50">
        <f t="shared" si="0"/>
        <v>0</v>
      </c>
    </row>
    <row r="51" spans="1:14" x14ac:dyDescent="0.3">
      <c r="A51">
        <v>24</v>
      </c>
      <c r="B51">
        <v>18</v>
      </c>
      <c r="C51">
        <v>3</v>
      </c>
      <c r="D51">
        <v>0</v>
      </c>
      <c r="E51">
        <v>133.33000000000001</v>
      </c>
      <c r="F51">
        <v>2</v>
      </c>
      <c r="G51" t="s">
        <v>13</v>
      </c>
      <c r="H51">
        <v>2</v>
      </c>
      <c r="I51" t="s">
        <v>61</v>
      </c>
      <c r="J51" t="s">
        <v>60</v>
      </c>
      <c r="K51" t="s">
        <v>29</v>
      </c>
      <c r="L51" s="1">
        <v>42984</v>
      </c>
      <c r="M51">
        <v>2017</v>
      </c>
      <c r="N51">
        <f t="shared" si="0"/>
        <v>3</v>
      </c>
    </row>
    <row r="52" spans="1:14" x14ac:dyDescent="0.3">
      <c r="A52">
        <v>0</v>
      </c>
      <c r="B52">
        <v>1</v>
      </c>
      <c r="C52">
        <v>0</v>
      </c>
      <c r="D52">
        <v>0</v>
      </c>
      <c r="E52">
        <v>0</v>
      </c>
      <c r="F52">
        <v>1</v>
      </c>
      <c r="G52" t="s">
        <v>13</v>
      </c>
      <c r="H52">
        <v>1</v>
      </c>
      <c r="I52" t="s">
        <v>19</v>
      </c>
      <c r="J52" t="s">
        <v>48</v>
      </c>
      <c r="K52" t="s">
        <v>16</v>
      </c>
      <c r="L52" s="1">
        <v>43055</v>
      </c>
      <c r="M52">
        <v>2017</v>
      </c>
      <c r="N52">
        <f t="shared" si="0"/>
        <v>0</v>
      </c>
    </row>
    <row r="53" spans="1:14" x14ac:dyDescent="0.3">
      <c r="A53">
        <v>79</v>
      </c>
      <c r="B53">
        <v>125</v>
      </c>
      <c r="C53">
        <v>8</v>
      </c>
      <c r="D53">
        <v>0</v>
      </c>
      <c r="E53">
        <v>63.2</v>
      </c>
      <c r="F53">
        <v>1</v>
      </c>
      <c r="G53" t="s">
        <v>22</v>
      </c>
      <c r="H53">
        <v>3</v>
      </c>
      <c r="I53" t="s">
        <v>19</v>
      </c>
      <c r="J53" t="s">
        <v>48</v>
      </c>
      <c r="K53" t="s">
        <v>16</v>
      </c>
      <c r="L53" s="1">
        <v>43055</v>
      </c>
      <c r="M53">
        <v>2017</v>
      </c>
      <c r="N53">
        <f t="shared" si="0"/>
        <v>8</v>
      </c>
    </row>
    <row r="54" spans="1:14" x14ac:dyDescent="0.3">
      <c r="A54">
        <v>7</v>
      </c>
      <c r="B54">
        <v>13</v>
      </c>
      <c r="C54">
        <v>1</v>
      </c>
      <c r="D54">
        <v>0</v>
      </c>
      <c r="E54">
        <v>53.84</v>
      </c>
      <c r="F54">
        <v>1</v>
      </c>
      <c r="G54" t="s">
        <v>22</v>
      </c>
      <c r="H54">
        <v>2</v>
      </c>
      <c r="I54" t="s">
        <v>19</v>
      </c>
      <c r="J54" t="s">
        <v>50</v>
      </c>
      <c r="K54" t="s">
        <v>16</v>
      </c>
      <c r="L54" s="1">
        <v>43063</v>
      </c>
      <c r="M54">
        <v>2017</v>
      </c>
      <c r="N54">
        <f t="shared" si="0"/>
        <v>1</v>
      </c>
    </row>
    <row r="55" spans="1:14" x14ac:dyDescent="0.3">
      <c r="A55">
        <v>61</v>
      </c>
      <c r="B55">
        <v>48</v>
      </c>
      <c r="C55">
        <v>7</v>
      </c>
      <c r="D55">
        <v>1</v>
      </c>
      <c r="E55">
        <v>127.08</v>
      </c>
      <c r="F55">
        <v>2</v>
      </c>
      <c r="G55" t="s">
        <v>22</v>
      </c>
      <c r="H55">
        <v>1</v>
      </c>
      <c r="I55" t="s">
        <v>61</v>
      </c>
      <c r="J55" t="s">
        <v>47</v>
      </c>
      <c r="K55" t="s">
        <v>29</v>
      </c>
      <c r="L55" s="1">
        <v>43089</v>
      </c>
      <c r="M55">
        <v>2017</v>
      </c>
      <c r="N55">
        <f t="shared" si="0"/>
        <v>8</v>
      </c>
    </row>
    <row r="56" spans="1:14" x14ac:dyDescent="0.3">
      <c r="A56">
        <v>89</v>
      </c>
      <c r="B56">
        <v>49</v>
      </c>
      <c r="C56">
        <v>5</v>
      </c>
      <c r="D56">
        <v>8</v>
      </c>
      <c r="E56">
        <v>181.63</v>
      </c>
      <c r="F56">
        <v>2</v>
      </c>
      <c r="G56" t="s">
        <v>13</v>
      </c>
      <c r="H56">
        <v>1</v>
      </c>
      <c r="I56" t="s">
        <v>61</v>
      </c>
      <c r="J56" t="s">
        <v>62</v>
      </c>
      <c r="K56" t="s">
        <v>29</v>
      </c>
      <c r="L56" s="1">
        <v>43091</v>
      </c>
      <c r="M56">
        <v>2017</v>
      </c>
      <c r="N56">
        <f t="shared" si="0"/>
        <v>13</v>
      </c>
    </row>
    <row r="57" spans="1:14" x14ac:dyDescent="0.3">
      <c r="A57">
        <v>4</v>
      </c>
      <c r="B57">
        <v>9</v>
      </c>
      <c r="C57">
        <v>0</v>
      </c>
      <c r="D57">
        <v>0</v>
      </c>
      <c r="E57">
        <v>44.44</v>
      </c>
      <c r="F57">
        <v>2</v>
      </c>
      <c r="G57" t="s">
        <v>18</v>
      </c>
      <c r="H57">
        <v>2</v>
      </c>
      <c r="I57" t="s">
        <v>61</v>
      </c>
      <c r="J57" t="s">
        <v>43</v>
      </c>
      <c r="K57" t="s">
        <v>29</v>
      </c>
      <c r="L57" s="1">
        <v>43093</v>
      </c>
      <c r="M57">
        <v>2017</v>
      </c>
      <c r="N57">
        <f t="shared" si="0"/>
        <v>0</v>
      </c>
    </row>
    <row r="58" spans="1:14" x14ac:dyDescent="0.3">
      <c r="A58">
        <v>10</v>
      </c>
      <c r="B58">
        <v>21</v>
      </c>
      <c r="C58">
        <v>2</v>
      </c>
      <c r="D58">
        <v>0</v>
      </c>
      <c r="E58">
        <v>47.61</v>
      </c>
      <c r="F58">
        <v>2</v>
      </c>
      <c r="G58" t="s">
        <v>13</v>
      </c>
      <c r="H58">
        <v>2</v>
      </c>
      <c r="I58" t="s">
        <v>63</v>
      </c>
      <c r="J58" t="s">
        <v>64</v>
      </c>
      <c r="K58" t="s">
        <v>16</v>
      </c>
      <c r="L58" s="1">
        <v>43113</v>
      </c>
      <c r="M58">
        <v>2018</v>
      </c>
      <c r="N58">
        <f t="shared" si="0"/>
        <v>2</v>
      </c>
    </row>
    <row r="59" spans="1:14" x14ac:dyDescent="0.3">
      <c r="A59">
        <v>4</v>
      </c>
      <c r="B59">
        <v>29</v>
      </c>
      <c r="C59">
        <v>0</v>
      </c>
      <c r="D59">
        <v>0</v>
      </c>
      <c r="E59">
        <v>13.79</v>
      </c>
      <c r="F59">
        <v>2</v>
      </c>
      <c r="G59" t="s">
        <v>13</v>
      </c>
      <c r="H59">
        <v>4</v>
      </c>
      <c r="I59" t="s">
        <v>63</v>
      </c>
      <c r="J59" t="s">
        <v>64</v>
      </c>
      <c r="K59" t="s">
        <v>16</v>
      </c>
      <c r="L59" s="1">
        <v>43113</v>
      </c>
      <c r="M59">
        <v>2018</v>
      </c>
      <c r="N59">
        <f t="shared" si="0"/>
        <v>0</v>
      </c>
    </row>
    <row r="60" spans="1:14" x14ac:dyDescent="0.3">
      <c r="A60">
        <v>0</v>
      </c>
      <c r="B60">
        <v>7</v>
      </c>
      <c r="C60">
        <v>0</v>
      </c>
      <c r="D60">
        <v>0</v>
      </c>
      <c r="E60">
        <v>0</v>
      </c>
      <c r="F60">
        <v>2</v>
      </c>
      <c r="G60" t="s">
        <v>13</v>
      </c>
      <c r="H60">
        <v>1</v>
      </c>
      <c r="I60" t="s">
        <v>63</v>
      </c>
      <c r="J60" t="s">
        <v>65</v>
      </c>
      <c r="K60" t="s">
        <v>16</v>
      </c>
      <c r="L60" s="1">
        <v>43124</v>
      </c>
      <c r="M60">
        <v>2018</v>
      </c>
      <c r="N60">
        <f t="shared" si="0"/>
        <v>0</v>
      </c>
    </row>
    <row r="61" spans="1:14" x14ac:dyDescent="0.3">
      <c r="A61">
        <v>16</v>
      </c>
      <c r="B61">
        <v>44</v>
      </c>
      <c r="C61">
        <v>2</v>
      </c>
      <c r="D61">
        <v>0</v>
      </c>
      <c r="E61">
        <v>36.36</v>
      </c>
      <c r="F61">
        <v>3</v>
      </c>
      <c r="G61" t="s">
        <v>13</v>
      </c>
      <c r="H61">
        <v>3</v>
      </c>
      <c r="I61" t="s">
        <v>63</v>
      </c>
      <c r="J61" t="s">
        <v>65</v>
      </c>
      <c r="K61" t="s">
        <v>16</v>
      </c>
      <c r="L61" s="1">
        <v>43124</v>
      </c>
      <c r="M61">
        <v>2018</v>
      </c>
      <c r="N61">
        <f t="shared" si="0"/>
        <v>2</v>
      </c>
    </row>
    <row r="62" spans="1:14" x14ac:dyDescent="0.3">
      <c r="A62">
        <v>18</v>
      </c>
      <c r="B62">
        <v>17</v>
      </c>
      <c r="C62">
        <v>1</v>
      </c>
      <c r="D62">
        <v>0</v>
      </c>
      <c r="E62">
        <v>105.88</v>
      </c>
      <c r="F62">
        <v>3</v>
      </c>
      <c r="G62" t="s">
        <v>66</v>
      </c>
      <c r="H62">
        <v>2</v>
      </c>
      <c r="I62" t="s">
        <v>61</v>
      </c>
      <c r="J62" t="s">
        <v>60</v>
      </c>
      <c r="K62" t="s">
        <v>29</v>
      </c>
      <c r="L62" s="1">
        <v>43171</v>
      </c>
      <c r="M62">
        <v>2018</v>
      </c>
      <c r="N62">
        <f t="shared" si="0"/>
        <v>1</v>
      </c>
    </row>
    <row r="63" spans="1:14" hidden="1" x14ac:dyDescent="0.3">
      <c r="A63" t="s">
        <v>38</v>
      </c>
      <c r="B63" t="s">
        <v>34</v>
      </c>
      <c r="C63" t="s">
        <v>34</v>
      </c>
      <c r="D63" t="s">
        <v>34</v>
      </c>
      <c r="E63" t="s">
        <v>34</v>
      </c>
      <c r="F63" t="s">
        <v>34</v>
      </c>
      <c r="G63" t="s">
        <v>34</v>
      </c>
      <c r="H63">
        <v>1</v>
      </c>
      <c r="I63" t="s">
        <v>67</v>
      </c>
      <c r="J63" t="s">
        <v>60</v>
      </c>
      <c r="K63" t="s">
        <v>29</v>
      </c>
      <c r="L63" s="1">
        <v>43173</v>
      </c>
      <c r="M63">
        <v>2018</v>
      </c>
      <c r="N63">
        <f t="shared" si="0"/>
        <v>0</v>
      </c>
    </row>
    <row r="64" spans="1:14" x14ac:dyDescent="0.3">
      <c r="A64">
        <v>24</v>
      </c>
      <c r="B64">
        <v>14</v>
      </c>
      <c r="C64">
        <v>2</v>
      </c>
      <c r="D64">
        <v>1</v>
      </c>
      <c r="E64">
        <v>171.42</v>
      </c>
      <c r="F64">
        <v>4</v>
      </c>
      <c r="G64" t="s">
        <v>13</v>
      </c>
      <c r="H64">
        <v>2</v>
      </c>
      <c r="I64" t="s">
        <v>67</v>
      </c>
      <c r="J64" t="s">
        <v>60</v>
      </c>
      <c r="K64" t="s">
        <v>29</v>
      </c>
      <c r="L64" s="1">
        <v>43177</v>
      </c>
      <c r="M64">
        <v>2018</v>
      </c>
      <c r="N64">
        <f t="shared" si="0"/>
        <v>3</v>
      </c>
    </row>
    <row r="65" spans="1:14" x14ac:dyDescent="0.3">
      <c r="A65">
        <v>54</v>
      </c>
      <c r="B65">
        <v>64</v>
      </c>
      <c r="C65">
        <v>8</v>
      </c>
      <c r="D65">
        <v>0</v>
      </c>
      <c r="E65">
        <v>84.37</v>
      </c>
      <c r="F65">
        <v>3</v>
      </c>
      <c r="G65" t="s">
        <v>22</v>
      </c>
      <c r="H65">
        <v>1</v>
      </c>
      <c r="I65" t="s">
        <v>68</v>
      </c>
      <c r="J65" t="s">
        <v>51</v>
      </c>
      <c r="K65" t="s">
        <v>16</v>
      </c>
      <c r="L65" s="1">
        <v>43265</v>
      </c>
      <c r="M65">
        <v>2018</v>
      </c>
      <c r="N65">
        <f t="shared" si="0"/>
        <v>8</v>
      </c>
    </row>
    <row r="66" spans="1:14" x14ac:dyDescent="0.3">
      <c r="A66">
        <v>70</v>
      </c>
      <c r="B66">
        <v>36</v>
      </c>
      <c r="C66">
        <v>3</v>
      </c>
      <c r="D66">
        <v>6</v>
      </c>
      <c r="E66">
        <v>194.44</v>
      </c>
      <c r="F66">
        <v>1</v>
      </c>
      <c r="G66" t="s">
        <v>13</v>
      </c>
      <c r="H66">
        <v>1</v>
      </c>
      <c r="I66" t="s">
        <v>69</v>
      </c>
      <c r="J66" t="s">
        <v>70</v>
      </c>
      <c r="K66" t="s">
        <v>29</v>
      </c>
      <c r="L66" s="1">
        <v>43280</v>
      </c>
      <c r="M66">
        <v>2018</v>
      </c>
      <c r="N66">
        <f t="shared" ref="N66:N129" si="1">SUM(C66,D66)</f>
        <v>9</v>
      </c>
    </row>
    <row r="67" spans="1:14" x14ac:dyDescent="0.3">
      <c r="A67">
        <v>101</v>
      </c>
      <c r="B67">
        <v>54</v>
      </c>
      <c r="C67">
        <v>10</v>
      </c>
      <c r="D67">
        <v>5</v>
      </c>
      <c r="E67">
        <v>187.03</v>
      </c>
      <c r="F67">
        <v>3</v>
      </c>
      <c r="G67" t="s">
        <v>24</v>
      </c>
      <c r="H67">
        <v>2</v>
      </c>
      <c r="I67" t="s">
        <v>49</v>
      </c>
      <c r="J67" t="s">
        <v>71</v>
      </c>
      <c r="K67" t="s">
        <v>29</v>
      </c>
      <c r="L67" s="1">
        <v>43284</v>
      </c>
      <c r="M67">
        <v>2018</v>
      </c>
      <c r="N67">
        <f t="shared" si="1"/>
        <v>15</v>
      </c>
    </row>
    <row r="68" spans="1:14" x14ac:dyDescent="0.3">
      <c r="A68">
        <v>6</v>
      </c>
      <c r="B68">
        <v>8</v>
      </c>
      <c r="C68">
        <v>0</v>
      </c>
      <c r="D68">
        <v>0</v>
      </c>
      <c r="E68">
        <v>75</v>
      </c>
      <c r="F68">
        <v>3</v>
      </c>
      <c r="G68" t="s">
        <v>22</v>
      </c>
      <c r="H68">
        <v>1</v>
      </c>
      <c r="I68" t="s">
        <v>49</v>
      </c>
      <c r="J68" t="s">
        <v>72</v>
      </c>
      <c r="K68" t="s">
        <v>29</v>
      </c>
      <c r="L68" s="1">
        <v>43287</v>
      </c>
      <c r="M68">
        <v>2018</v>
      </c>
      <c r="N68">
        <f t="shared" si="1"/>
        <v>0</v>
      </c>
    </row>
    <row r="69" spans="1:14" x14ac:dyDescent="0.3">
      <c r="A69">
        <v>19</v>
      </c>
      <c r="B69">
        <v>10</v>
      </c>
      <c r="C69">
        <v>1</v>
      </c>
      <c r="D69">
        <v>2</v>
      </c>
      <c r="E69">
        <v>190</v>
      </c>
      <c r="F69">
        <v>3</v>
      </c>
      <c r="G69" t="s">
        <v>13</v>
      </c>
      <c r="H69">
        <v>2</v>
      </c>
      <c r="I69" t="s">
        <v>49</v>
      </c>
      <c r="J69" t="s">
        <v>73</v>
      </c>
      <c r="K69" t="s">
        <v>29</v>
      </c>
      <c r="L69" s="1">
        <v>43289</v>
      </c>
      <c r="M69">
        <v>2018</v>
      </c>
      <c r="N69">
        <f t="shared" si="1"/>
        <v>3</v>
      </c>
    </row>
    <row r="70" spans="1:14" x14ac:dyDescent="0.3">
      <c r="A70">
        <v>9</v>
      </c>
      <c r="B70">
        <v>18</v>
      </c>
      <c r="C70">
        <v>0</v>
      </c>
      <c r="D70">
        <v>0</v>
      </c>
      <c r="E70">
        <v>50</v>
      </c>
      <c r="F70">
        <v>4</v>
      </c>
      <c r="G70" t="s">
        <v>24</v>
      </c>
      <c r="H70">
        <v>2</v>
      </c>
      <c r="I70" t="s">
        <v>45</v>
      </c>
      <c r="J70" t="s">
        <v>74</v>
      </c>
      <c r="K70" t="s">
        <v>27</v>
      </c>
      <c r="L70" s="1">
        <v>43293</v>
      </c>
      <c r="M70">
        <v>2018</v>
      </c>
      <c r="N70">
        <f t="shared" si="1"/>
        <v>0</v>
      </c>
    </row>
    <row r="71" spans="1:14" x14ac:dyDescent="0.3">
      <c r="A71">
        <v>0</v>
      </c>
      <c r="B71">
        <v>2</v>
      </c>
      <c r="C71">
        <v>0</v>
      </c>
      <c r="D71">
        <v>0</v>
      </c>
      <c r="E71">
        <v>0</v>
      </c>
      <c r="F71">
        <v>4</v>
      </c>
      <c r="G71" t="s">
        <v>13</v>
      </c>
      <c r="H71">
        <v>2</v>
      </c>
      <c r="I71" t="s">
        <v>45</v>
      </c>
      <c r="J71" t="s">
        <v>75</v>
      </c>
      <c r="K71" t="s">
        <v>27</v>
      </c>
      <c r="L71" s="1">
        <v>43295</v>
      </c>
      <c r="M71">
        <v>2018</v>
      </c>
      <c r="N71">
        <f t="shared" si="1"/>
        <v>0</v>
      </c>
    </row>
    <row r="72" spans="1:14" x14ac:dyDescent="0.3">
      <c r="A72">
        <v>4</v>
      </c>
      <c r="B72">
        <v>2</v>
      </c>
      <c r="C72">
        <v>1</v>
      </c>
      <c r="D72">
        <v>0</v>
      </c>
      <c r="E72">
        <v>200</v>
      </c>
      <c r="F72">
        <v>3</v>
      </c>
      <c r="G72" t="s">
        <v>22</v>
      </c>
      <c r="H72">
        <v>2</v>
      </c>
      <c r="I72" t="s">
        <v>41</v>
      </c>
      <c r="J72" t="s">
        <v>76</v>
      </c>
      <c r="K72" t="s">
        <v>16</v>
      </c>
      <c r="L72" s="1">
        <v>43313</v>
      </c>
      <c r="M72">
        <v>2018</v>
      </c>
      <c r="N72">
        <f t="shared" si="1"/>
        <v>1</v>
      </c>
    </row>
    <row r="73" spans="1:14" x14ac:dyDescent="0.3">
      <c r="A73">
        <v>13</v>
      </c>
      <c r="B73">
        <v>24</v>
      </c>
      <c r="C73">
        <v>2</v>
      </c>
      <c r="D73">
        <v>0</v>
      </c>
      <c r="E73">
        <v>54.16</v>
      </c>
      <c r="F73">
        <v>3</v>
      </c>
      <c r="G73" t="s">
        <v>13</v>
      </c>
      <c r="H73">
        <v>4</v>
      </c>
      <c r="I73" t="s">
        <v>41</v>
      </c>
      <c r="J73" t="s">
        <v>76</v>
      </c>
      <c r="K73" t="s">
        <v>16</v>
      </c>
      <c r="L73" s="1">
        <v>43313</v>
      </c>
      <c r="M73">
        <v>2018</v>
      </c>
      <c r="N73">
        <f t="shared" si="1"/>
        <v>2</v>
      </c>
    </row>
    <row r="74" spans="1:14" x14ac:dyDescent="0.3">
      <c r="A74">
        <v>8</v>
      </c>
      <c r="B74">
        <v>14</v>
      </c>
      <c r="C74">
        <v>2</v>
      </c>
      <c r="D74">
        <v>0</v>
      </c>
      <c r="E74">
        <v>57.14</v>
      </c>
      <c r="F74">
        <v>2</v>
      </c>
      <c r="G74" t="s">
        <v>13</v>
      </c>
      <c r="H74">
        <v>1</v>
      </c>
      <c r="I74" t="s">
        <v>41</v>
      </c>
      <c r="J74" t="s">
        <v>75</v>
      </c>
      <c r="K74" t="s">
        <v>16</v>
      </c>
      <c r="L74" s="1">
        <v>43321</v>
      </c>
      <c r="M74">
        <v>2018</v>
      </c>
      <c r="N74">
        <f t="shared" si="1"/>
        <v>2</v>
      </c>
    </row>
    <row r="75" spans="1:14" x14ac:dyDescent="0.3">
      <c r="A75">
        <v>10</v>
      </c>
      <c r="B75">
        <v>16</v>
      </c>
      <c r="C75">
        <v>2</v>
      </c>
      <c r="D75">
        <v>0</v>
      </c>
      <c r="E75">
        <v>62.5</v>
      </c>
      <c r="F75">
        <v>2</v>
      </c>
      <c r="G75" t="s">
        <v>18</v>
      </c>
      <c r="H75">
        <v>3</v>
      </c>
      <c r="I75" t="s">
        <v>41</v>
      </c>
      <c r="J75" t="s">
        <v>75</v>
      </c>
      <c r="K75" t="s">
        <v>16</v>
      </c>
      <c r="L75" s="1">
        <v>43321</v>
      </c>
      <c r="M75">
        <v>2018</v>
      </c>
      <c r="N75">
        <f t="shared" si="1"/>
        <v>2</v>
      </c>
    </row>
    <row r="76" spans="1:14" x14ac:dyDescent="0.3">
      <c r="A76">
        <v>23</v>
      </c>
      <c r="B76">
        <v>53</v>
      </c>
      <c r="C76">
        <v>4</v>
      </c>
      <c r="D76">
        <v>0</v>
      </c>
      <c r="E76">
        <v>43.39</v>
      </c>
      <c r="F76">
        <v>2</v>
      </c>
      <c r="G76" t="s">
        <v>18</v>
      </c>
      <c r="H76">
        <v>1</v>
      </c>
      <c r="I76" t="s">
        <v>41</v>
      </c>
      <c r="J76" t="s">
        <v>74</v>
      </c>
      <c r="K76" t="s">
        <v>16</v>
      </c>
      <c r="L76" s="1">
        <v>43330</v>
      </c>
      <c r="M76">
        <v>2018</v>
      </c>
      <c r="N76">
        <f t="shared" si="1"/>
        <v>4</v>
      </c>
    </row>
    <row r="77" spans="1:14" x14ac:dyDescent="0.3">
      <c r="A77">
        <v>36</v>
      </c>
      <c r="B77">
        <v>33</v>
      </c>
      <c r="C77">
        <v>7</v>
      </c>
      <c r="D77">
        <v>0</v>
      </c>
      <c r="E77">
        <v>109.09</v>
      </c>
      <c r="F77">
        <v>2</v>
      </c>
      <c r="G77" t="s">
        <v>22</v>
      </c>
      <c r="H77">
        <v>3</v>
      </c>
      <c r="I77" t="s">
        <v>41</v>
      </c>
      <c r="J77" t="s">
        <v>74</v>
      </c>
      <c r="K77" t="s">
        <v>16</v>
      </c>
      <c r="L77" s="1">
        <v>43330</v>
      </c>
      <c r="M77">
        <v>2018</v>
      </c>
      <c r="N77">
        <f t="shared" si="1"/>
        <v>7</v>
      </c>
    </row>
    <row r="78" spans="1:14" x14ac:dyDescent="0.3">
      <c r="A78">
        <v>19</v>
      </c>
      <c r="B78">
        <v>24</v>
      </c>
      <c r="C78">
        <v>2</v>
      </c>
      <c r="D78">
        <v>0</v>
      </c>
      <c r="E78">
        <v>79.16</v>
      </c>
      <c r="F78">
        <v>2</v>
      </c>
      <c r="G78" t="s">
        <v>18</v>
      </c>
      <c r="H78">
        <v>2</v>
      </c>
      <c r="I78" t="s">
        <v>41</v>
      </c>
      <c r="J78" t="s">
        <v>77</v>
      </c>
      <c r="K78" t="s">
        <v>16</v>
      </c>
      <c r="L78" s="1">
        <v>43342</v>
      </c>
      <c r="M78">
        <v>2018</v>
      </c>
      <c r="N78">
        <f t="shared" si="1"/>
        <v>2</v>
      </c>
    </row>
    <row r="79" spans="1:14" x14ac:dyDescent="0.3">
      <c r="A79">
        <v>0</v>
      </c>
      <c r="B79">
        <v>7</v>
      </c>
      <c r="C79">
        <v>0</v>
      </c>
      <c r="D79">
        <v>0</v>
      </c>
      <c r="E79">
        <v>0</v>
      </c>
      <c r="F79">
        <v>2</v>
      </c>
      <c r="G79" t="s">
        <v>22</v>
      </c>
      <c r="H79">
        <v>4</v>
      </c>
      <c r="I79" t="s">
        <v>41</v>
      </c>
      <c r="J79" t="s">
        <v>77</v>
      </c>
      <c r="K79" t="s">
        <v>16</v>
      </c>
      <c r="L79" s="1">
        <v>43342</v>
      </c>
      <c r="M79">
        <v>2018</v>
      </c>
      <c r="N79">
        <f t="shared" si="1"/>
        <v>0</v>
      </c>
    </row>
    <row r="80" spans="1:14" x14ac:dyDescent="0.3">
      <c r="A80">
        <v>37</v>
      </c>
      <c r="B80">
        <v>53</v>
      </c>
      <c r="C80">
        <v>4</v>
      </c>
      <c r="D80">
        <v>0</v>
      </c>
      <c r="E80">
        <v>69.81</v>
      </c>
      <c r="F80">
        <v>1</v>
      </c>
      <c r="G80" t="s">
        <v>22</v>
      </c>
      <c r="H80">
        <v>2</v>
      </c>
      <c r="I80" t="s">
        <v>41</v>
      </c>
      <c r="J80" t="s">
        <v>78</v>
      </c>
      <c r="K80" t="s">
        <v>16</v>
      </c>
      <c r="L80" s="1">
        <v>43350</v>
      </c>
      <c r="M80">
        <v>2018</v>
      </c>
      <c r="N80">
        <f t="shared" si="1"/>
        <v>4</v>
      </c>
    </row>
    <row r="81" spans="1:14" x14ac:dyDescent="0.3">
      <c r="A81">
        <v>149</v>
      </c>
      <c r="B81">
        <v>224</v>
      </c>
      <c r="C81">
        <v>20</v>
      </c>
      <c r="D81">
        <v>1</v>
      </c>
      <c r="E81">
        <v>66.510000000000005</v>
      </c>
      <c r="F81">
        <v>1</v>
      </c>
      <c r="G81" t="s">
        <v>22</v>
      </c>
      <c r="H81">
        <v>4</v>
      </c>
      <c r="I81" t="s">
        <v>41</v>
      </c>
      <c r="J81" t="s">
        <v>78</v>
      </c>
      <c r="K81" t="s">
        <v>16</v>
      </c>
      <c r="L81" s="1">
        <v>43350</v>
      </c>
      <c r="M81">
        <v>2018</v>
      </c>
      <c r="N81">
        <f t="shared" si="1"/>
        <v>21</v>
      </c>
    </row>
    <row r="82" spans="1:14" x14ac:dyDescent="0.3">
      <c r="A82">
        <v>60</v>
      </c>
      <c r="B82">
        <v>66</v>
      </c>
      <c r="C82">
        <v>5</v>
      </c>
      <c r="D82">
        <v>1</v>
      </c>
      <c r="E82">
        <v>90.9</v>
      </c>
      <c r="F82">
        <v>1</v>
      </c>
      <c r="G82" t="s">
        <v>18</v>
      </c>
      <c r="H82">
        <v>2</v>
      </c>
      <c r="I82" t="s">
        <v>79</v>
      </c>
      <c r="J82" t="s">
        <v>80</v>
      </c>
      <c r="K82" t="s">
        <v>27</v>
      </c>
      <c r="L82" s="1">
        <v>43368</v>
      </c>
      <c r="M82">
        <v>2018</v>
      </c>
      <c r="N82">
        <f t="shared" si="1"/>
        <v>6</v>
      </c>
    </row>
    <row r="83" spans="1:14" x14ac:dyDescent="0.3">
      <c r="A83">
        <v>0</v>
      </c>
      <c r="B83">
        <v>4</v>
      </c>
      <c r="C83">
        <v>0</v>
      </c>
      <c r="D83">
        <v>0</v>
      </c>
      <c r="E83">
        <v>0</v>
      </c>
      <c r="F83">
        <v>2</v>
      </c>
      <c r="G83" t="s">
        <v>18</v>
      </c>
      <c r="H83">
        <v>1</v>
      </c>
      <c r="I83" t="s">
        <v>30</v>
      </c>
      <c r="J83" t="s">
        <v>81</v>
      </c>
      <c r="K83" t="s">
        <v>16</v>
      </c>
      <c r="L83" s="1">
        <v>43377</v>
      </c>
      <c r="M83">
        <v>2018</v>
      </c>
      <c r="N83">
        <f t="shared" si="1"/>
        <v>0</v>
      </c>
    </row>
    <row r="84" spans="1:14" x14ac:dyDescent="0.3">
      <c r="A84">
        <v>4</v>
      </c>
      <c r="B84">
        <v>25</v>
      </c>
      <c r="C84">
        <v>0</v>
      </c>
      <c r="D84">
        <v>0</v>
      </c>
      <c r="E84">
        <v>16</v>
      </c>
      <c r="F84">
        <v>1</v>
      </c>
      <c r="G84" t="s">
        <v>22</v>
      </c>
      <c r="H84">
        <v>2</v>
      </c>
      <c r="I84" t="s">
        <v>30</v>
      </c>
      <c r="J84" t="s">
        <v>53</v>
      </c>
      <c r="K84" t="s">
        <v>16</v>
      </c>
      <c r="L84" s="1">
        <v>43385</v>
      </c>
      <c r="M84">
        <v>2018</v>
      </c>
      <c r="N84">
        <f t="shared" si="1"/>
        <v>0</v>
      </c>
    </row>
    <row r="85" spans="1:14" x14ac:dyDescent="0.3">
      <c r="A85">
        <v>33</v>
      </c>
      <c r="B85">
        <v>53</v>
      </c>
      <c r="C85">
        <v>1</v>
      </c>
      <c r="D85">
        <v>1</v>
      </c>
      <c r="E85">
        <v>62.26</v>
      </c>
      <c r="F85">
        <v>2</v>
      </c>
      <c r="G85" t="s">
        <v>24</v>
      </c>
      <c r="H85">
        <v>4</v>
      </c>
      <c r="I85" t="s">
        <v>30</v>
      </c>
      <c r="J85" t="s">
        <v>53</v>
      </c>
      <c r="K85" t="s">
        <v>16</v>
      </c>
      <c r="L85" s="1">
        <v>43385</v>
      </c>
      <c r="M85">
        <v>2018</v>
      </c>
      <c r="N85">
        <f t="shared" si="1"/>
        <v>2</v>
      </c>
    </row>
    <row r="86" spans="1:14" x14ac:dyDescent="0.3">
      <c r="A86">
        <v>16</v>
      </c>
      <c r="B86">
        <v>22</v>
      </c>
      <c r="C86">
        <v>2</v>
      </c>
      <c r="D86">
        <v>0</v>
      </c>
      <c r="E86">
        <v>72.72</v>
      </c>
      <c r="F86">
        <v>3</v>
      </c>
      <c r="G86" t="s">
        <v>13</v>
      </c>
      <c r="H86">
        <v>2</v>
      </c>
      <c r="I86" t="s">
        <v>36</v>
      </c>
      <c r="J86" t="s">
        <v>48</v>
      </c>
      <c r="K86" t="s">
        <v>29</v>
      </c>
      <c r="L86" s="1">
        <v>43408</v>
      </c>
      <c r="M86">
        <v>2018</v>
      </c>
      <c r="N86">
        <f t="shared" si="1"/>
        <v>2</v>
      </c>
    </row>
    <row r="87" spans="1:14" x14ac:dyDescent="0.3">
      <c r="A87">
        <v>26</v>
      </c>
      <c r="B87">
        <v>14</v>
      </c>
      <c r="C87">
        <v>2</v>
      </c>
      <c r="D87">
        <v>1</v>
      </c>
      <c r="E87">
        <v>185.71</v>
      </c>
      <c r="F87">
        <v>4</v>
      </c>
      <c r="G87" t="s">
        <v>24</v>
      </c>
      <c r="H87">
        <v>1</v>
      </c>
      <c r="I87" t="s">
        <v>36</v>
      </c>
      <c r="J87" t="s">
        <v>82</v>
      </c>
      <c r="K87" t="s">
        <v>29</v>
      </c>
      <c r="L87" s="1">
        <v>43410</v>
      </c>
      <c r="M87">
        <v>2018</v>
      </c>
      <c r="N87">
        <f t="shared" si="1"/>
        <v>3</v>
      </c>
    </row>
    <row r="88" spans="1:14" x14ac:dyDescent="0.3">
      <c r="A88">
        <v>17</v>
      </c>
      <c r="B88">
        <v>10</v>
      </c>
      <c r="C88">
        <v>4</v>
      </c>
      <c r="D88">
        <v>0</v>
      </c>
      <c r="E88">
        <v>170</v>
      </c>
      <c r="F88">
        <v>3</v>
      </c>
      <c r="G88" t="s">
        <v>13</v>
      </c>
      <c r="H88">
        <v>2</v>
      </c>
      <c r="I88" t="s">
        <v>36</v>
      </c>
      <c r="J88" t="s">
        <v>44</v>
      </c>
      <c r="K88" t="s">
        <v>29</v>
      </c>
      <c r="L88" s="1">
        <v>43415</v>
      </c>
      <c r="M88">
        <v>2018</v>
      </c>
      <c r="N88">
        <f t="shared" si="1"/>
        <v>4</v>
      </c>
    </row>
    <row r="89" spans="1:14" x14ac:dyDescent="0.3">
      <c r="A89">
        <v>13</v>
      </c>
      <c r="B89">
        <v>12</v>
      </c>
      <c r="C89">
        <v>1</v>
      </c>
      <c r="D89">
        <v>0</v>
      </c>
      <c r="E89">
        <v>108.33</v>
      </c>
      <c r="F89">
        <v>3</v>
      </c>
      <c r="G89" t="s">
        <v>83</v>
      </c>
      <c r="H89">
        <v>2</v>
      </c>
      <c r="I89" t="s">
        <v>84</v>
      </c>
      <c r="J89" t="s">
        <v>85</v>
      </c>
      <c r="K89" t="s">
        <v>29</v>
      </c>
      <c r="L89" s="1">
        <v>43425</v>
      </c>
      <c r="M89">
        <v>2018</v>
      </c>
      <c r="N89">
        <f t="shared" si="1"/>
        <v>1</v>
      </c>
    </row>
    <row r="90" spans="1:14" hidden="1" x14ac:dyDescent="0.3">
      <c r="A90" t="s">
        <v>33</v>
      </c>
      <c r="B90" t="s">
        <v>34</v>
      </c>
      <c r="C90" t="s">
        <v>34</v>
      </c>
      <c r="D90" t="s">
        <v>34</v>
      </c>
      <c r="E90" t="s">
        <v>34</v>
      </c>
      <c r="F90" t="s">
        <v>34</v>
      </c>
      <c r="G90" t="s">
        <v>34</v>
      </c>
      <c r="H90" t="s">
        <v>34</v>
      </c>
      <c r="I90" t="s">
        <v>84</v>
      </c>
      <c r="J90" t="s">
        <v>15</v>
      </c>
      <c r="K90" t="s">
        <v>29</v>
      </c>
      <c r="L90" s="1">
        <v>43427</v>
      </c>
      <c r="M90">
        <v>2018</v>
      </c>
      <c r="N90">
        <f t="shared" si="1"/>
        <v>0</v>
      </c>
    </row>
    <row r="91" spans="1:14" x14ac:dyDescent="0.3">
      <c r="A91">
        <v>14</v>
      </c>
      <c r="B91">
        <v>20</v>
      </c>
      <c r="C91">
        <v>0</v>
      </c>
      <c r="D91">
        <v>1</v>
      </c>
      <c r="E91">
        <v>70</v>
      </c>
      <c r="F91">
        <v>4</v>
      </c>
      <c r="G91" t="s">
        <v>13</v>
      </c>
      <c r="H91">
        <v>2</v>
      </c>
      <c r="I91" t="s">
        <v>84</v>
      </c>
      <c r="J91" t="s">
        <v>17</v>
      </c>
      <c r="K91" t="s">
        <v>29</v>
      </c>
      <c r="L91" s="1">
        <v>43429</v>
      </c>
      <c r="M91">
        <v>2018</v>
      </c>
      <c r="N91">
        <f t="shared" si="1"/>
        <v>1</v>
      </c>
    </row>
    <row r="92" spans="1:14" x14ac:dyDescent="0.3">
      <c r="A92">
        <v>2</v>
      </c>
      <c r="B92">
        <v>8</v>
      </c>
      <c r="C92">
        <v>0</v>
      </c>
      <c r="D92">
        <v>0</v>
      </c>
      <c r="E92">
        <v>25</v>
      </c>
      <c r="F92">
        <v>1</v>
      </c>
      <c r="G92" t="s">
        <v>13</v>
      </c>
      <c r="H92">
        <v>1</v>
      </c>
      <c r="I92" t="s">
        <v>14</v>
      </c>
      <c r="J92" t="s">
        <v>86</v>
      </c>
      <c r="K92" t="s">
        <v>16</v>
      </c>
      <c r="L92" s="1">
        <v>43440</v>
      </c>
      <c r="M92">
        <v>2018</v>
      </c>
      <c r="N92">
        <f t="shared" si="1"/>
        <v>0</v>
      </c>
    </row>
    <row r="93" spans="1:14" x14ac:dyDescent="0.3">
      <c r="A93">
        <v>44</v>
      </c>
      <c r="B93">
        <v>67</v>
      </c>
      <c r="C93">
        <v>3</v>
      </c>
      <c r="D93">
        <v>1</v>
      </c>
      <c r="E93">
        <v>65.67</v>
      </c>
      <c r="F93">
        <v>1</v>
      </c>
      <c r="G93" t="s">
        <v>13</v>
      </c>
      <c r="H93">
        <v>3</v>
      </c>
      <c r="I93" t="s">
        <v>14</v>
      </c>
      <c r="J93" t="s">
        <v>86</v>
      </c>
      <c r="K93" t="s">
        <v>16</v>
      </c>
      <c r="L93" s="1">
        <v>43440</v>
      </c>
      <c r="M93">
        <v>2018</v>
      </c>
      <c r="N93">
        <f t="shared" si="1"/>
        <v>4</v>
      </c>
    </row>
    <row r="94" spans="1:14" x14ac:dyDescent="0.3">
      <c r="A94">
        <v>2</v>
      </c>
      <c r="B94">
        <v>17</v>
      </c>
      <c r="C94">
        <v>0</v>
      </c>
      <c r="D94">
        <v>0</v>
      </c>
      <c r="E94">
        <v>11.76</v>
      </c>
      <c r="F94">
        <v>1</v>
      </c>
      <c r="G94" t="s">
        <v>22</v>
      </c>
      <c r="H94">
        <v>2</v>
      </c>
      <c r="I94" t="s">
        <v>14</v>
      </c>
      <c r="J94" t="s">
        <v>87</v>
      </c>
      <c r="K94" t="s">
        <v>16</v>
      </c>
      <c r="L94" s="1">
        <v>43448</v>
      </c>
      <c r="M94">
        <v>2018</v>
      </c>
      <c r="N94">
        <f t="shared" si="1"/>
        <v>0</v>
      </c>
    </row>
    <row r="95" spans="1:14" x14ac:dyDescent="0.3">
      <c r="A95">
        <v>0</v>
      </c>
      <c r="B95">
        <v>4</v>
      </c>
      <c r="C95">
        <v>0</v>
      </c>
      <c r="D95">
        <v>0</v>
      </c>
      <c r="E95">
        <v>0</v>
      </c>
      <c r="F95">
        <v>1</v>
      </c>
      <c r="G95" t="s">
        <v>22</v>
      </c>
      <c r="H95">
        <v>4</v>
      </c>
      <c r="I95" t="s">
        <v>14</v>
      </c>
      <c r="J95" t="s">
        <v>87</v>
      </c>
      <c r="K95" t="s">
        <v>16</v>
      </c>
      <c r="L95" s="1">
        <v>43448</v>
      </c>
      <c r="M95">
        <v>2018</v>
      </c>
      <c r="N95">
        <f t="shared" si="1"/>
        <v>0</v>
      </c>
    </row>
    <row r="96" spans="1:14" x14ac:dyDescent="0.3">
      <c r="A96">
        <v>9</v>
      </c>
      <c r="B96">
        <v>6</v>
      </c>
      <c r="C96">
        <v>2</v>
      </c>
      <c r="D96">
        <v>0</v>
      </c>
      <c r="E96">
        <v>150</v>
      </c>
      <c r="F96">
        <v>2</v>
      </c>
      <c r="G96" t="s">
        <v>13</v>
      </c>
      <c r="H96">
        <v>1</v>
      </c>
      <c r="I96" t="s">
        <v>14</v>
      </c>
      <c r="J96" t="s">
        <v>17</v>
      </c>
      <c r="K96" t="s">
        <v>16</v>
      </c>
      <c r="L96" s="1">
        <v>43468</v>
      </c>
      <c r="M96">
        <v>2019</v>
      </c>
      <c r="N96">
        <f t="shared" si="1"/>
        <v>2</v>
      </c>
    </row>
    <row r="97" spans="1:14" x14ac:dyDescent="0.3">
      <c r="A97">
        <v>50</v>
      </c>
      <c r="B97">
        <v>36</v>
      </c>
      <c r="C97">
        <v>6</v>
      </c>
      <c r="D97">
        <v>1</v>
      </c>
      <c r="E97">
        <v>138.88</v>
      </c>
      <c r="F97">
        <v>2</v>
      </c>
      <c r="G97" t="s">
        <v>13</v>
      </c>
      <c r="H97">
        <v>1</v>
      </c>
      <c r="I97" t="s">
        <v>84</v>
      </c>
      <c r="J97" t="s">
        <v>42</v>
      </c>
      <c r="K97" t="s">
        <v>29</v>
      </c>
      <c r="L97" s="1">
        <v>43520</v>
      </c>
      <c r="M97">
        <v>2019</v>
      </c>
      <c r="N97">
        <f t="shared" si="1"/>
        <v>7</v>
      </c>
    </row>
    <row r="98" spans="1:14" x14ac:dyDescent="0.3">
      <c r="A98">
        <v>47</v>
      </c>
      <c r="B98">
        <v>26</v>
      </c>
      <c r="C98">
        <v>3</v>
      </c>
      <c r="D98">
        <v>4</v>
      </c>
      <c r="E98">
        <v>180.76</v>
      </c>
      <c r="F98">
        <v>1</v>
      </c>
      <c r="G98" t="s">
        <v>13</v>
      </c>
      <c r="H98">
        <v>1</v>
      </c>
      <c r="I98" t="s">
        <v>84</v>
      </c>
      <c r="J98" t="s">
        <v>51</v>
      </c>
      <c r="K98" t="s">
        <v>29</v>
      </c>
      <c r="L98" s="1">
        <v>43523</v>
      </c>
      <c r="M98">
        <v>2019</v>
      </c>
      <c r="N98">
        <f t="shared" si="1"/>
        <v>7</v>
      </c>
    </row>
    <row r="99" spans="1:14" x14ac:dyDescent="0.3">
      <c r="A99">
        <v>26</v>
      </c>
      <c r="B99">
        <v>31</v>
      </c>
      <c r="C99">
        <v>1</v>
      </c>
      <c r="D99">
        <v>0</v>
      </c>
      <c r="E99">
        <v>83.87</v>
      </c>
      <c r="F99">
        <v>3</v>
      </c>
      <c r="G99" t="s">
        <v>13</v>
      </c>
      <c r="H99">
        <v>1</v>
      </c>
      <c r="I99" t="s">
        <v>88</v>
      </c>
      <c r="J99" t="s">
        <v>89</v>
      </c>
      <c r="K99" t="s">
        <v>27</v>
      </c>
      <c r="L99" s="1">
        <v>43534</v>
      </c>
      <c r="M99">
        <v>2019</v>
      </c>
      <c r="N99">
        <f t="shared" si="1"/>
        <v>1</v>
      </c>
    </row>
    <row r="100" spans="1:14" x14ac:dyDescent="0.3">
      <c r="A100">
        <v>26</v>
      </c>
      <c r="B100">
        <v>42</v>
      </c>
      <c r="C100">
        <v>2</v>
      </c>
      <c r="D100">
        <v>0</v>
      </c>
      <c r="E100">
        <v>61.9</v>
      </c>
      <c r="F100">
        <v>4</v>
      </c>
      <c r="G100" t="s">
        <v>13</v>
      </c>
      <c r="H100">
        <v>2</v>
      </c>
      <c r="I100" t="s">
        <v>90</v>
      </c>
      <c r="J100" t="s">
        <v>77</v>
      </c>
      <c r="K100" t="s">
        <v>27</v>
      </c>
      <c r="L100" s="1">
        <v>43621</v>
      </c>
      <c r="M100">
        <v>2019</v>
      </c>
      <c r="N100">
        <f t="shared" si="1"/>
        <v>2</v>
      </c>
    </row>
    <row r="101" spans="1:14" x14ac:dyDescent="0.3">
      <c r="A101">
        <v>11</v>
      </c>
      <c r="B101">
        <v>3</v>
      </c>
      <c r="C101">
        <v>1</v>
      </c>
      <c r="D101">
        <v>1</v>
      </c>
      <c r="E101">
        <v>366.66</v>
      </c>
      <c r="F101">
        <v>6</v>
      </c>
      <c r="G101" t="s">
        <v>24</v>
      </c>
      <c r="H101">
        <v>1</v>
      </c>
      <c r="I101" t="s">
        <v>88</v>
      </c>
      <c r="J101" t="s">
        <v>78</v>
      </c>
      <c r="K101" t="s">
        <v>27</v>
      </c>
      <c r="L101" s="1">
        <v>43625</v>
      </c>
      <c r="M101">
        <v>2019</v>
      </c>
      <c r="N101">
        <f t="shared" si="1"/>
        <v>2</v>
      </c>
    </row>
    <row r="102" spans="1:14" x14ac:dyDescent="0.3">
      <c r="A102">
        <v>57</v>
      </c>
      <c r="B102">
        <v>78</v>
      </c>
      <c r="C102">
        <v>3</v>
      </c>
      <c r="D102">
        <v>2</v>
      </c>
      <c r="E102">
        <v>73.069999999999993</v>
      </c>
      <c r="F102">
        <v>1</v>
      </c>
      <c r="G102" t="s">
        <v>13</v>
      </c>
      <c r="H102">
        <v>1</v>
      </c>
      <c r="I102" t="s">
        <v>91</v>
      </c>
      <c r="J102" t="s">
        <v>71</v>
      </c>
      <c r="K102" t="s">
        <v>27</v>
      </c>
      <c r="L102" s="1">
        <v>43632</v>
      </c>
      <c r="M102">
        <v>2019</v>
      </c>
      <c r="N102">
        <f t="shared" si="1"/>
        <v>5</v>
      </c>
    </row>
    <row r="103" spans="1:14" x14ac:dyDescent="0.3">
      <c r="A103">
        <v>30</v>
      </c>
      <c r="B103">
        <v>53</v>
      </c>
      <c r="C103">
        <v>2</v>
      </c>
      <c r="D103">
        <v>0</v>
      </c>
      <c r="E103">
        <v>56.6</v>
      </c>
      <c r="F103">
        <v>1</v>
      </c>
      <c r="G103" t="s">
        <v>13</v>
      </c>
      <c r="H103">
        <v>1</v>
      </c>
      <c r="I103" t="s">
        <v>79</v>
      </c>
      <c r="J103" t="s">
        <v>77</v>
      </c>
      <c r="K103" t="s">
        <v>27</v>
      </c>
      <c r="L103" s="1">
        <v>43638</v>
      </c>
      <c r="M103">
        <v>2019</v>
      </c>
      <c r="N103">
        <f t="shared" si="1"/>
        <v>2</v>
      </c>
    </row>
    <row r="104" spans="1:14" x14ac:dyDescent="0.3">
      <c r="A104">
        <v>48</v>
      </c>
      <c r="B104">
        <v>64</v>
      </c>
      <c r="C104">
        <v>6</v>
      </c>
      <c r="D104">
        <v>0</v>
      </c>
      <c r="E104">
        <v>75</v>
      </c>
      <c r="F104">
        <v>1</v>
      </c>
      <c r="G104" t="s">
        <v>22</v>
      </c>
      <c r="H104">
        <v>1</v>
      </c>
      <c r="I104" t="s">
        <v>92</v>
      </c>
      <c r="J104" t="s">
        <v>71</v>
      </c>
      <c r="K104" t="s">
        <v>27</v>
      </c>
      <c r="L104" s="1">
        <v>43643</v>
      </c>
      <c r="M104">
        <v>2019</v>
      </c>
      <c r="N104">
        <f t="shared" si="1"/>
        <v>6</v>
      </c>
    </row>
    <row r="105" spans="1:14" x14ac:dyDescent="0.3">
      <c r="A105">
        <v>0</v>
      </c>
      <c r="B105">
        <v>9</v>
      </c>
      <c r="C105">
        <v>0</v>
      </c>
      <c r="D105">
        <v>0</v>
      </c>
      <c r="E105">
        <v>0</v>
      </c>
      <c r="F105">
        <v>1</v>
      </c>
      <c r="G105" t="s">
        <v>13</v>
      </c>
      <c r="H105">
        <v>2</v>
      </c>
      <c r="I105" t="s">
        <v>45</v>
      </c>
      <c r="J105" t="s">
        <v>76</v>
      </c>
      <c r="K105" t="s">
        <v>27</v>
      </c>
      <c r="L105" s="1">
        <v>43646</v>
      </c>
      <c r="M105">
        <v>2019</v>
      </c>
      <c r="N105">
        <f t="shared" si="1"/>
        <v>0</v>
      </c>
    </row>
    <row r="106" spans="1:14" x14ac:dyDescent="0.3">
      <c r="A106">
        <v>77</v>
      </c>
      <c r="B106">
        <v>92</v>
      </c>
      <c r="C106">
        <v>6</v>
      </c>
      <c r="D106">
        <v>1</v>
      </c>
      <c r="E106">
        <v>83.69</v>
      </c>
      <c r="F106">
        <v>1</v>
      </c>
      <c r="G106" t="s">
        <v>13</v>
      </c>
      <c r="H106">
        <v>1</v>
      </c>
      <c r="I106" t="s">
        <v>93</v>
      </c>
      <c r="J106" t="s">
        <v>76</v>
      </c>
      <c r="K106" t="s">
        <v>27</v>
      </c>
      <c r="L106" s="1">
        <v>43648</v>
      </c>
      <c r="M106">
        <v>2019</v>
      </c>
      <c r="N106">
        <f t="shared" si="1"/>
        <v>7</v>
      </c>
    </row>
    <row r="107" spans="1:14" x14ac:dyDescent="0.3">
      <c r="A107">
        <v>111</v>
      </c>
      <c r="B107">
        <v>118</v>
      </c>
      <c r="C107">
        <v>11</v>
      </c>
      <c r="D107">
        <v>1</v>
      </c>
      <c r="E107">
        <v>94.06</v>
      </c>
      <c r="F107">
        <v>1</v>
      </c>
      <c r="G107" t="s">
        <v>13</v>
      </c>
      <c r="H107">
        <v>2</v>
      </c>
      <c r="I107" t="s">
        <v>58</v>
      </c>
      <c r="J107" t="s">
        <v>94</v>
      </c>
      <c r="K107" t="s">
        <v>27</v>
      </c>
      <c r="L107" s="1">
        <v>43652</v>
      </c>
      <c r="M107">
        <v>2019</v>
      </c>
      <c r="N107">
        <f t="shared" si="1"/>
        <v>12</v>
      </c>
    </row>
    <row r="108" spans="1:14" x14ac:dyDescent="0.3">
      <c r="A108">
        <v>1</v>
      </c>
      <c r="B108">
        <v>7</v>
      </c>
      <c r="C108">
        <v>0</v>
      </c>
      <c r="D108">
        <v>0</v>
      </c>
      <c r="E108">
        <v>14.28</v>
      </c>
      <c r="F108">
        <v>1</v>
      </c>
      <c r="G108" t="s">
        <v>13</v>
      </c>
      <c r="H108">
        <v>2</v>
      </c>
      <c r="I108" t="s">
        <v>95</v>
      </c>
      <c r="J108" t="s">
        <v>71</v>
      </c>
      <c r="K108" t="s">
        <v>27</v>
      </c>
      <c r="L108" s="1">
        <v>43655</v>
      </c>
      <c r="M108">
        <v>2019</v>
      </c>
      <c r="N108">
        <f t="shared" si="1"/>
        <v>0</v>
      </c>
    </row>
    <row r="109" spans="1:14" x14ac:dyDescent="0.3">
      <c r="A109">
        <v>20</v>
      </c>
      <c r="B109">
        <v>18</v>
      </c>
      <c r="C109">
        <v>2</v>
      </c>
      <c r="D109">
        <v>1</v>
      </c>
      <c r="E109">
        <v>111.11</v>
      </c>
      <c r="F109">
        <v>1</v>
      </c>
      <c r="G109" t="s">
        <v>13</v>
      </c>
      <c r="H109">
        <v>2</v>
      </c>
      <c r="I109" t="s">
        <v>36</v>
      </c>
      <c r="J109" t="s">
        <v>96</v>
      </c>
      <c r="K109" t="s">
        <v>29</v>
      </c>
      <c r="L109" s="1">
        <v>43683</v>
      </c>
      <c r="M109">
        <v>2019</v>
      </c>
      <c r="N109">
        <f t="shared" si="1"/>
        <v>3</v>
      </c>
    </row>
    <row r="110" spans="1:14" x14ac:dyDescent="0.3">
      <c r="A110">
        <v>44</v>
      </c>
      <c r="B110">
        <v>97</v>
      </c>
      <c r="C110">
        <v>5</v>
      </c>
      <c r="D110">
        <v>0</v>
      </c>
      <c r="E110">
        <v>45.36</v>
      </c>
      <c r="F110">
        <v>1</v>
      </c>
      <c r="G110" t="s">
        <v>13</v>
      </c>
      <c r="H110">
        <v>1</v>
      </c>
      <c r="I110" t="s">
        <v>30</v>
      </c>
      <c r="J110" t="s">
        <v>97</v>
      </c>
      <c r="K110" t="s">
        <v>16</v>
      </c>
      <c r="L110" s="1">
        <v>43699</v>
      </c>
      <c r="M110">
        <v>2019</v>
      </c>
      <c r="N110">
        <f t="shared" si="1"/>
        <v>5</v>
      </c>
    </row>
    <row r="111" spans="1:14" x14ac:dyDescent="0.3">
      <c r="A111">
        <v>38</v>
      </c>
      <c r="B111">
        <v>85</v>
      </c>
      <c r="C111">
        <v>4</v>
      </c>
      <c r="D111">
        <v>0</v>
      </c>
      <c r="E111">
        <v>44.7</v>
      </c>
      <c r="F111">
        <v>1</v>
      </c>
      <c r="G111" t="s">
        <v>22</v>
      </c>
      <c r="H111">
        <v>3</v>
      </c>
      <c r="I111" t="s">
        <v>30</v>
      </c>
      <c r="J111" t="s">
        <v>97</v>
      </c>
      <c r="K111" t="s">
        <v>16</v>
      </c>
      <c r="L111" s="1">
        <v>43699</v>
      </c>
      <c r="M111">
        <v>2019</v>
      </c>
      <c r="N111">
        <f t="shared" si="1"/>
        <v>4</v>
      </c>
    </row>
    <row r="112" spans="1:14" x14ac:dyDescent="0.3">
      <c r="A112">
        <v>13</v>
      </c>
      <c r="B112">
        <v>26</v>
      </c>
      <c r="C112">
        <v>2</v>
      </c>
      <c r="D112">
        <v>0</v>
      </c>
      <c r="E112">
        <v>50</v>
      </c>
      <c r="F112">
        <v>1</v>
      </c>
      <c r="G112" t="s">
        <v>13</v>
      </c>
      <c r="H112">
        <v>1</v>
      </c>
      <c r="I112" t="s">
        <v>30</v>
      </c>
      <c r="J112" t="s">
        <v>31</v>
      </c>
      <c r="K112" t="s">
        <v>16</v>
      </c>
      <c r="L112" s="1">
        <v>43707</v>
      </c>
      <c r="M112">
        <v>2019</v>
      </c>
      <c r="N112">
        <f t="shared" si="1"/>
        <v>2</v>
      </c>
    </row>
    <row r="113" spans="1:14" x14ac:dyDescent="0.3">
      <c r="A113">
        <v>6</v>
      </c>
      <c r="B113">
        <v>63</v>
      </c>
      <c r="C113">
        <v>1</v>
      </c>
      <c r="D113">
        <v>0</v>
      </c>
      <c r="E113">
        <v>9.52</v>
      </c>
      <c r="F113">
        <v>1</v>
      </c>
      <c r="G113" t="s">
        <v>13</v>
      </c>
      <c r="H113">
        <v>3</v>
      </c>
      <c r="I113" t="s">
        <v>30</v>
      </c>
      <c r="J113" t="s">
        <v>31</v>
      </c>
      <c r="K113" t="s">
        <v>16</v>
      </c>
      <c r="L113" s="1">
        <v>43707</v>
      </c>
      <c r="M113">
        <v>2019</v>
      </c>
      <c r="N113">
        <f t="shared" si="1"/>
        <v>1</v>
      </c>
    </row>
    <row r="114" spans="1:14" x14ac:dyDescent="0.3">
      <c r="A114">
        <v>15</v>
      </c>
      <c r="B114">
        <v>17</v>
      </c>
      <c r="C114">
        <v>2</v>
      </c>
      <c r="D114">
        <v>0</v>
      </c>
      <c r="E114">
        <v>88.23</v>
      </c>
      <c r="F114">
        <v>3</v>
      </c>
      <c r="G114" t="s">
        <v>13</v>
      </c>
      <c r="H114">
        <v>1</v>
      </c>
      <c r="I114" t="s">
        <v>67</v>
      </c>
      <c r="J114" t="s">
        <v>98</v>
      </c>
      <c r="K114" t="s">
        <v>29</v>
      </c>
      <c r="L114" s="1">
        <v>43772</v>
      </c>
      <c r="M114">
        <v>2019</v>
      </c>
      <c r="N114">
        <f t="shared" si="1"/>
        <v>2</v>
      </c>
    </row>
    <row r="115" spans="1:14" x14ac:dyDescent="0.3">
      <c r="A115">
        <v>8</v>
      </c>
      <c r="B115">
        <v>11</v>
      </c>
      <c r="C115">
        <v>0</v>
      </c>
      <c r="D115">
        <v>0</v>
      </c>
      <c r="E115">
        <v>72.72</v>
      </c>
      <c r="F115">
        <v>3</v>
      </c>
      <c r="G115" t="s">
        <v>24</v>
      </c>
      <c r="H115">
        <v>2</v>
      </c>
      <c r="I115" t="s">
        <v>67</v>
      </c>
      <c r="J115" t="s">
        <v>81</v>
      </c>
      <c r="K115" t="s">
        <v>29</v>
      </c>
      <c r="L115" s="1">
        <v>43776</v>
      </c>
      <c r="M115">
        <v>2019</v>
      </c>
      <c r="N115">
        <f t="shared" si="1"/>
        <v>0</v>
      </c>
    </row>
    <row r="116" spans="1:14" x14ac:dyDescent="0.3">
      <c r="A116">
        <v>52</v>
      </c>
      <c r="B116">
        <v>35</v>
      </c>
      <c r="C116">
        <v>7</v>
      </c>
      <c r="D116">
        <v>0</v>
      </c>
      <c r="E116">
        <v>148.57</v>
      </c>
      <c r="F116">
        <v>3</v>
      </c>
      <c r="G116" t="s">
        <v>13</v>
      </c>
      <c r="H116">
        <v>1</v>
      </c>
      <c r="I116" t="s">
        <v>67</v>
      </c>
      <c r="J116" t="s">
        <v>50</v>
      </c>
      <c r="K116" t="s">
        <v>29</v>
      </c>
      <c r="L116" s="1">
        <v>43779</v>
      </c>
      <c r="M116">
        <v>2019</v>
      </c>
      <c r="N116">
        <f t="shared" si="1"/>
        <v>7</v>
      </c>
    </row>
    <row r="117" spans="1:14" x14ac:dyDescent="0.3">
      <c r="A117">
        <v>62</v>
      </c>
      <c r="B117">
        <v>40</v>
      </c>
      <c r="C117">
        <v>5</v>
      </c>
      <c r="D117">
        <v>4</v>
      </c>
      <c r="E117">
        <v>155</v>
      </c>
      <c r="F117">
        <v>2</v>
      </c>
      <c r="G117" t="s">
        <v>13</v>
      </c>
      <c r="H117">
        <v>2</v>
      </c>
      <c r="I117" t="s">
        <v>36</v>
      </c>
      <c r="J117" t="s">
        <v>53</v>
      </c>
      <c r="K117" t="s">
        <v>29</v>
      </c>
      <c r="L117" s="1">
        <v>43805</v>
      </c>
      <c r="M117">
        <v>2019</v>
      </c>
      <c r="N117">
        <f t="shared" si="1"/>
        <v>9</v>
      </c>
    </row>
    <row r="118" spans="1:14" x14ac:dyDescent="0.3">
      <c r="A118">
        <v>11</v>
      </c>
      <c r="B118">
        <v>11</v>
      </c>
      <c r="C118">
        <v>1</v>
      </c>
      <c r="D118">
        <v>0</v>
      </c>
      <c r="E118">
        <v>100</v>
      </c>
      <c r="F118">
        <v>2</v>
      </c>
      <c r="G118" t="s">
        <v>13</v>
      </c>
      <c r="H118">
        <v>1</v>
      </c>
      <c r="I118" t="s">
        <v>36</v>
      </c>
      <c r="J118" t="s">
        <v>99</v>
      </c>
      <c r="K118" t="s">
        <v>29</v>
      </c>
      <c r="L118" s="1">
        <v>43807</v>
      </c>
      <c r="M118">
        <v>2019</v>
      </c>
      <c r="N118">
        <f t="shared" si="1"/>
        <v>1</v>
      </c>
    </row>
    <row r="119" spans="1:14" x14ac:dyDescent="0.3">
      <c r="A119">
        <v>91</v>
      </c>
      <c r="B119">
        <v>56</v>
      </c>
      <c r="C119">
        <v>9</v>
      </c>
      <c r="D119">
        <v>4</v>
      </c>
      <c r="E119">
        <v>162.5</v>
      </c>
      <c r="F119">
        <v>2</v>
      </c>
      <c r="G119" t="s">
        <v>13</v>
      </c>
      <c r="H119">
        <v>1</v>
      </c>
      <c r="I119" t="s">
        <v>36</v>
      </c>
      <c r="J119" t="s">
        <v>43</v>
      </c>
      <c r="K119" t="s">
        <v>29</v>
      </c>
      <c r="L119" s="1">
        <v>43810</v>
      </c>
      <c r="M119">
        <v>2019</v>
      </c>
      <c r="N119">
        <f t="shared" si="1"/>
        <v>13</v>
      </c>
    </row>
    <row r="120" spans="1:14" x14ac:dyDescent="0.3">
      <c r="A120">
        <v>6</v>
      </c>
      <c r="B120">
        <v>15</v>
      </c>
      <c r="C120">
        <v>1</v>
      </c>
      <c r="D120">
        <v>0</v>
      </c>
      <c r="E120">
        <v>40</v>
      </c>
      <c r="F120">
        <v>2</v>
      </c>
      <c r="G120" t="s">
        <v>13</v>
      </c>
      <c r="H120">
        <v>1</v>
      </c>
      <c r="I120" t="s">
        <v>92</v>
      </c>
      <c r="J120" t="s">
        <v>44</v>
      </c>
      <c r="K120" t="s">
        <v>27</v>
      </c>
      <c r="L120" s="1">
        <v>43814</v>
      </c>
      <c r="M120">
        <v>2019</v>
      </c>
      <c r="N120">
        <f t="shared" si="1"/>
        <v>1</v>
      </c>
    </row>
    <row r="121" spans="1:14" x14ac:dyDescent="0.3">
      <c r="A121">
        <v>102</v>
      </c>
      <c r="B121">
        <v>104</v>
      </c>
      <c r="C121">
        <v>8</v>
      </c>
      <c r="D121">
        <v>3</v>
      </c>
      <c r="E121">
        <v>98.07</v>
      </c>
      <c r="F121">
        <v>2</v>
      </c>
      <c r="G121" t="s">
        <v>13</v>
      </c>
      <c r="H121">
        <v>1</v>
      </c>
      <c r="I121" t="s">
        <v>92</v>
      </c>
      <c r="J121" t="s">
        <v>42</v>
      </c>
      <c r="K121" t="s">
        <v>27</v>
      </c>
      <c r="L121" s="1">
        <v>43817</v>
      </c>
      <c r="M121">
        <v>2019</v>
      </c>
      <c r="N121">
        <f t="shared" si="1"/>
        <v>11</v>
      </c>
    </row>
    <row r="122" spans="1:14" x14ac:dyDescent="0.3">
      <c r="A122">
        <v>77</v>
      </c>
      <c r="B122">
        <v>89</v>
      </c>
      <c r="C122">
        <v>8</v>
      </c>
      <c r="D122">
        <v>1</v>
      </c>
      <c r="E122">
        <v>86.51</v>
      </c>
      <c r="F122">
        <v>2</v>
      </c>
      <c r="G122" t="s">
        <v>13</v>
      </c>
      <c r="H122">
        <v>2</v>
      </c>
      <c r="I122" t="s">
        <v>92</v>
      </c>
      <c r="J122" t="s">
        <v>47</v>
      </c>
      <c r="K122" t="s">
        <v>27</v>
      </c>
      <c r="L122" s="1">
        <v>43821</v>
      </c>
      <c r="M122">
        <v>2019</v>
      </c>
      <c r="N122">
        <f t="shared" si="1"/>
        <v>9</v>
      </c>
    </row>
    <row r="123" spans="1:14" hidden="1" x14ac:dyDescent="0.3">
      <c r="A123" t="s">
        <v>33</v>
      </c>
      <c r="B123" t="s">
        <v>34</v>
      </c>
      <c r="C123" t="s">
        <v>34</v>
      </c>
      <c r="D123" t="s">
        <v>34</v>
      </c>
      <c r="E123" t="s">
        <v>34</v>
      </c>
      <c r="F123" t="s">
        <v>34</v>
      </c>
      <c r="G123" t="s">
        <v>34</v>
      </c>
      <c r="H123" t="s">
        <v>34</v>
      </c>
      <c r="I123" t="s">
        <v>61</v>
      </c>
      <c r="J123" t="s">
        <v>100</v>
      </c>
      <c r="K123" t="s">
        <v>29</v>
      </c>
      <c r="L123" s="1">
        <v>43835</v>
      </c>
      <c r="M123">
        <v>2020</v>
      </c>
      <c r="N123">
        <f t="shared" si="1"/>
        <v>0</v>
      </c>
    </row>
    <row r="124" spans="1:14" x14ac:dyDescent="0.3">
      <c r="A124">
        <v>45</v>
      </c>
      <c r="B124">
        <v>32</v>
      </c>
      <c r="C124">
        <v>6</v>
      </c>
      <c r="D124">
        <v>0</v>
      </c>
      <c r="E124">
        <v>140.62</v>
      </c>
      <c r="F124">
        <v>1</v>
      </c>
      <c r="G124" t="s">
        <v>22</v>
      </c>
      <c r="H124">
        <v>2</v>
      </c>
      <c r="I124" t="s">
        <v>61</v>
      </c>
      <c r="J124" t="s">
        <v>62</v>
      </c>
      <c r="K124" t="s">
        <v>29</v>
      </c>
      <c r="L124" s="1">
        <v>43837</v>
      </c>
      <c r="M124">
        <v>2020</v>
      </c>
      <c r="N124">
        <f t="shared" si="1"/>
        <v>6</v>
      </c>
    </row>
    <row r="125" spans="1:14" x14ac:dyDescent="0.3">
      <c r="A125">
        <v>54</v>
      </c>
      <c r="B125">
        <v>36</v>
      </c>
      <c r="C125">
        <v>5</v>
      </c>
      <c r="D125">
        <v>1</v>
      </c>
      <c r="E125">
        <v>150</v>
      </c>
      <c r="F125">
        <v>1</v>
      </c>
      <c r="G125" t="s">
        <v>83</v>
      </c>
      <c r="H125">
        <v>1</v>
      </c>
      <c r="I125" t="s">
        <v>61</v>
      </c>
      <c r="J125" t="s">
        <v>46</v>
      </c>
      <c r="K125" t="s">
        <v>29</v>
      </c>
      <c r="L125" s="1">
        <v>43840</v>
      </c>
      <c r="M125">
        <v>2020</v>
      </c>
      <c r="N125">
        <f t="shared" si="1"/>
        <v>6</v>
      </c>
    </row>
    <row r="126" spans="1:14" x14ac:dyDescent="0.3">
      <c r="A126">
        <v>47</v>
      </c>
      <c r="B126">
        <v>61</v>
      </c>
      <c r="C126">
        <v>4</v>
      </c>
      <c r="D126">
        <v>0</v>
      </c>
      <c r="E126">
        <v>77.040000000000006</v>
      </c>
      <c r="F126">
        <v>3</v>
      </c>
      <c r="G126" t="s">
        <v>13</v>
      </c>
      <c r="H126">
        <v>1</v>
      </c>
      <c r="I126" t="s">
        <v>88</v>
      </c>
      <c r="J126" t="s">
        <v>43</v>
      </c>
      <c r="K126" t="s">
        <v>27</v>
      </c>
      <c r="L126" s="1">
        <v>43844</v>
      </c>
      <c r="M126">
        <v>2020</v>
      </c>
      <c r="N126">
        <f t="shared" si="1"/>
        <v>4</v>
      </c>
    </row>
    <row r="127" spans="1:14" x14ac:dyDescent="0.3">
      <c r="A127">
        <v>80</v>
      </c>
      <c r="B127">
        <v>52</v>
      </c>
      <c r="C127">
        <v>6</v>
      </c>
      <c r="D127">
        <v>3</v>
      </c>
      <c r="E127">
        <v>153.84</v>
      </c>
      <c r="F127">
        <v>5</v>
      </c>
      <c r="G127" t="s">
        <v>56</v>
      </c>
      <c r="H127">
        <v>1</v>
      </c>
      <c r="I127" t="s">
        <v>88</v>
      </c>
      <c r="J127" t="s">
        <v>81</v>
      </c>
      <c r="K127" t="s">
        <v>27</v>
      </c>
      <c r="L127" s="1">
        <v>43847</v>
      </c>
      <c r="M127">
        <v>2020</v>
      </c>
      <c r="N127">
        <f t="shared" si="1"/>
        <v>9</v>
      </c>
    </row>
    <row r="128" spans="1:14" x14ac:dyDescent="0.3">
      <c r="A128">
        <v>19</v>
      </c>
      <c r="B128">
        <v>27</v>
      </c>
      <c r="C128">
        <v>2</v>
      </c>
      <c r="D128">
        <v>0</v>
      </c>
      <c r="E128">
        <v>70.37</v>
      </c>
      <c r="F128">
        <v>2</v>
      </c>
      <c r="G128" t="s">
        <v>18</v>
      </c>
      <c r="H128">
        <v>2</v>
      </c>
      <c r="I128" t="s">
        <v>88</v>
      </c>
      <c r="J128" t="s">
        <v>51</v>
      </c>
      <c r="K128" t="s">
        <v>27</v>
      </c>
      <c r="L128" s="1">
        <v>43849</v>
      </c>
      <c r="M128">
        <v>2020</v>
      </c>
      <c r="N128">
        <f t="shared" si="1"/>
        <v>2</v>
      </c>
    </row>
    <row r="129" spans="1:14" x14ac:dyDescent="0.3">
      <c r="A129">
        <v>56</v>
      </c>
      <c r="B129">
        <v>27</v>
      </c>
      <c r="C129">
        <v>4</v>
      </c>
      <c r="D129">
        <v>3</v>
      </c>
      <c r="E129">
        <v>207.4</v>
      </c>
      <c r="F129">
        <v>2</v>
      </c>
      <c r="G129" t="s">
        <v>13</v>
      </c>
      <c r="H129">
        <v>2</v>
      </c>
      <c r="I129" t="s">
        <v>101</v>
      </c>
      <c r="J129" t="s">
        <v>102</v>
      </c>
      <c r="K129" t="s">
        <v>29</v>
      </c>
      <c r="L129" s="1">
        <v>43854</v>
      </c>
      <c r="M129">
        <v>2020</v>
      </c>
      <c r="N129">
        <f t="shared" si="1"/>
        <v>7</v>
      </c>
    </row>
    <row r="130" spans="1:14" x14ac:dyDescent="0.3">
      <c r="A130">
        <v>57</v>
      </c>
      <c r="B130">
        <v>50</v>
      </c>
      <c r="C130">
        <v>3</v>
      </c>
      <c r="D130">
        <v>2</v>
      </c>
      <c r="E130">
        <v>114</v>
      </c>
      <c r="F130">
        <v>2</v>
      </c>
      <c r="G130" t="s">
        <v>24</v>
      </c>
      <c r="H130">
        <v>2</v>
      </c>
      <c r="I130" t="s">
        <v>101</v>
      </c>
      <c r="J130" t="s">
        <v>102</v>
      </c>
      <c r="K130" t="s">
        <v>29</v>
      </c>
      <c r="L130" s="1">
        <v>43856</v>
      </c>
      <c r="M130">
        <v>2020</v>
      </c>
      <c r="N130">
        <f t="shared" ref="N130:N193" si="2">SUM(C130,D130)</f>
        <v>5</v>
      </c>
    </row>
    <row r="131" spans="1:14" x14ac:dyDescent="0.3">
      <c r="A131">
        <v>27</v>
      </c>
      <c r="B131">
        <v>19</v>
      </c>
      <c r="C131">
        <v>2</v>
      </c>
      <c r="D131">
        <v>1</v>
      </c>
      <c r="E131">
        <v>142.1</v>
      </c>
      <c r="F131">
        <v>2</v>
      </c>
      <c r="G131" t="s">
        <v>13</v>
      </c>
      <c r="H131">
        <v>1</v>
      </c>
      <c r="I131" t="s">
        <v>101</v>
      </c>
      <c r="J131" t="s">
        <v>103</v>
      </c>
      <c r="K131" t="s">
        <v>29</v>
      </c>
      <c r="L131" s="1">
        <v>43859</v>
      </c>
      <c r="M131">
        <v>2020</v>
      </c>
      <c r="N131">
        <f t="shared" si="2"/>
        <v>3</v>
      </c>
    </row>
    <row r="132" spans="1:14" x14ac:dyDescent="0.3">
      <c r="A132">
        <v>39</v>
      </c>
      <c r="B132">
        <v>26</v>
      </c>
      <c r="C132">
        <v>3</v>
      </c>
      <c r="D132">
        <v>2</v>
      </c>
      <c r="E132">
        <v>150</v>
      </c>
      <c r="F132">
        <v>1</v>
      </c>
      <c r="G132" t="s">
        <v>13</v>
      </c>
      <c r="H132">
        <v>1</v>
      </c>
      <c r="I132" t="s">
        <v>101</v>
      </c>
      <c r="J132" t="s">
        <v>104</v>
      </c>
      <c r="K132" t="s">
        <v>29</v>
      </c>
      <c r="L132" s="1">
        <v>43861</v>
      </c>
      <c r="M132">
        <v>2020</v>
      </c>
      <c r="N132">
        <f t="shared" si="2"/>
        <v>5</v>
      </c>
    </row>
    <row r="133" spans="1:14" x14ac:dyDescent="0.3">
      <c r="A133">
        <v>45</v>
      </c>
      <c r="B133">
        <v>33</v>
      </c>
      <c r="C133">
        <v>4</v>
      </c>
      <c r="D133">
        <v>2</v>
      </c>
      <c r="E133">
        <v>136.36000000000001</v>
      </c>
      <c r="F133">
        <v>1</v>
      </c>
      <c r="G133" t="s">
        <v>13</v>
      </c>
      <c r="H133">
        <v>1</v>
      </c>
      <c r="I133" t="s">
        <v>101</v>
      </c>
      <c r="J133" t="s">
        <v>105</v>
      </c>
      <c r="K133" t="s">
        <v>29</v>
      </c>
      <c r="L133" s="1">
        <v>43863</v>
      </c>
      <c r="M133">
        <v>2020</v>
      </c>
      <c r="N133">
        <f t="shared" si="2"/>
        <v>6</v>
      </c>
    </row>
    <row r="134" spans="1:14" x14ac:dyDescent="0.3">
      <c r="A134">
        <v>88</v>
      </c>
      <c r="B134">
        <v>64</v>
      </c>
      <c r="C134">
        <v>3</v>
      </c>
      <c r="D134">
        <v>6</v>
      </c>
      <c r="E134">
        <v>137.5</v>
      </c>
      <c r="F134">
        <v>5</v>
      </c>
      <c r="G134" t="s">
        <v>24</v>
      </c>
      <c r="H134">
        <v>1</v>
      </c>
      <c r="I134" t="s">
        <v>95</v>
      </c>
      <c r="J134" t="s">
        <v>103</v>
      </c>
      <c r="K134" t="s">
        <v>27</v>
      </c>
      <c r="L134" s="1">
        <v>43866</v>
      </c>
      <c r="M134">
        <v>2020</v>
      </c>
      <c r="N134">
        <f t="shared" si="2"/>
        <v>9</v>
      </c>
    </row>
    <row r="135" spans="1:14" x14ac:dyDescent="0.3">
      <c r="A135">
        <v>4</v>
      </c>
      <c r="B135">
        <v>8</v>
      </c>
      <c r="C135">
        <v>0</v>
      </c>
      <c r="D135">
        <v>0</v>
      </c>
      <c r="E135">
        <v>50</v>
      </c>
      <c r="F135">
        <v>5</v>
      </c>
      <c r="G135" t="s">
        <v>22</v>
      </c>
      <c r="H135">
        <v>2</v>
      </c>
      <c r="I135" t="s">
        <v>95</v>
      </c>
      <c r="J135" t="s">
        <v>102</v>
      </c>
      <c r="K135" t="s">
        <v>27</v>
      </c>
      <c r="L135" s="1">
        <v>43869</v>
      </c>
      <c r="M135">
        <v>2020</v>
      </c>
      <c r="N135">
        <f t="shared" si="2"/>
        <v>0</v>
      </c>
    </row>
    <row r="136" spans="1:14" x14ac:dyDescent="0.3">
      <c r="A136">
        <v>112</v>
      </c>
      <c r="B136">
        <v>113</v>
      </c>
      <c r="C136">
        <v>9</v>
      </c>
      <c r="D136">
        <v>2</v>
      </c>
      <c r="E136">
        <v>99.11</v>
      </c>
      <c r="F136">
        <v>5</v>
      </c>
      <c r="G136" t="s">
        <v>13</v>
      </c>
      <c r="H136">
        <v>1</v>
      </c>
      <c r="I136" t="s">
        <v>95</v>
      </c>
      <c r="J136" t="s">
        <v>105</v>
      </c>
      <c r="K136" t="s">
        <v>27</v>
      </c>
      <c r="L136" s="1">
        <v>43872</v>
      </c>
      <c r="M136">
        <v>2020</v>
      </c>
      <c r="N136">
        <f t="shared" si="2"/>
        <v>11</v>
      </c>
    </row>
    <row r="137" spans="1:14" x14ac:dyDescent="0.3">
      <c r="A137">
        <v>12</v>
      </c>
      <c r="B137">
        <v>15</v>
      </c>
      <c r="C137">
        <v>1</v>
      </c>
      <c r="D137">
        <v>0</v>
      </c>
      <c r="E137">
        <v>80</v>
      </c>
      <c r="F137">
        <v>5</v>
      </c>
      <c r="G137" t="s">
        <v>13</v>
      </c>
      <c r="H137">
        <v>2</v>
      </c>
      <c r="I137" t="s">
        <v>88</v>
      </c>
      <c r="J137" t="s">
        <v>17</v>
      </c>
      <c r="K137" t="s">
        <v>27</v>
      </c>
      <c r="L137" s="1">
        <v>44162</v>
      </c>
      <c r="M137">
        <v>2020</v>
      </c>
      <c r="N137">
        <f t="shared" si="2"/>
        <v>1</v>
      </c>
    </row>
    <row r="138" spans="1:14" x14ac:dyDescent="0.3">
      <c r="A138">
        <v>76</v>
      </c>
      <c r="B138">
        <v>66</v>
      </c>
      <c r="C138">
        <v>4</v>
      </c>
      <c r="D138">
        <v>5</v>
      </c>
      <c r="E138">
        <v>115.15</v>
      </c>
      <c r="F138">
        <v>5</v>
      </c>
      <c r="G138" t="s">
        <v>13</v>
      </c>
      <c r="H138">
        <v>2</v>
      </c>
      <c r="I138" t="s">
        <v>88</v>
      </c>
      <c r="J138" t="s">
        <v>17</v>
      </c>
      <c r="K138" t="s">
        <v>27</v>
      </c>
      <c r="L138" s="1">
        <v>44164</v>
      </c>
      <c r="M138">
        <v>2020</v>
      </c>
      <c r="N138">
        <f t="shared" si="2"/>
        <v>9</v>
      </c>
    </row>
    <row r="139" spans="1:14" x14ac:dyDescent="0.3">
      <c r="A139">
        <v>5</v>
      </c>
      <c r="B139">
        <v>11</v>
      </c>
      <c r="C139">
        <v>0</v>
      </c>
      <c r="D139">
        <v>0</v>
      </c>
      <c r="E139">
        <v>45.45</v>
      </c>
      <c r="F139">
        <v>5</v>
      </c>
      <c r="G139" t="s">
        <v>18</v>
      </c>
      <c r="H139">
        <v>1</v>
      </c>
      <c r="I139" t="s">
        <v>88</v>
      </c>
      <c r="J139" t="s">
        <v>106</v>
      </c>
      <c r="K139" t="s">
        <v>27</v>
      </c>
      <c r="L139" s="1">
        <v>44167</v>
      </c>
      <c r="M139">
        <v>2020</v>
      </c>
      <c r="N139">
        <f t="shared" si="2"/>
        <v>0</v>
      </c>
    </row>
    <row r="140" spans="1:14" x14ac:dyDescent="0.3">
      <c r="A140">
        <v>51</v>
      </c>
      <c r="B140">
        <v>40</v>
      </c>
      <c r="C140">
        <v>5</v>
      </c>
      <c r="D140">
        <v>1</v>
      </c>
      <c r="E140">
        <v>127.5</v>
      </c>
      <c r="F140">
        <v>1</v>
      </c>
      <c r="G140" t="s">
        <v>13</v>
      </c>
      <c r="H140">
        <v>1</v>
      </c>
      <c r="I140" t="s">
        <v>84</v>
      </c>
      <c r="J140" t="s">
        <v>106</v>
      </c>
      <c r="K140" t="s">
        <v>29</v>
      </c>
      <c r="L140" s="1">
        <v>44169</v>
      </c>
      <c r="M140">
        <v>2020</v>
      </c>
      <c r="N140">
        <f t="shared" si="2"/>
        <v>6</v>
      </c>
    </row>
    <row r="141" spans="1:14" x14ac:dyDescent="0.3">
      <c r="A141">
        <v>30</v>
      </c>
      <c r="B141">
        <v>22</v>
      </c>
      <c r="C141">
        <v>2</v>
      </c>
      <c r="D141">
        <v>1</v>
      </c>
      <c r="E141">
        <v>136.36000000000001</v>
      </c>
      <c r="F141">
        <v>1</v>
      </c>
      <c r="G141" t="s">
        <v>13</v>
      </c>
      <c r="H141">
        <v>2</v>
      </c>
      <c r="I141" t="s">
        <v>84</v>
      </c>
      <c r="J141" t="s">
        <v>17</v>
      </c>
      <c r="K141" t="s">
        <v>29</v>
      </c>
      <c r="L141" s="1">
        <v>44171</v>
      </c>
      <c r="M141">
        <v>2020</v>
      </c>
      <c r="N141">
        <f t="shared" si="2"/>
        <v>3</v>
      </c>
    </row>
    <row r="142" spans="1:14" x14ac:dyDescent="0.3">
      <c r="A142">
        <v>0</v>
      </c>
      <c r="B142">
        <v>2</v>
      </c>
      <c r="C142">
        <v>0</v>
      </c>
      <c r="D142">
        <v>0</v>
      </c>
      <c r="E142">
        <v>0</v>
      </c>
      <c r="F142">
        <v>1</v>
      </c>
      <c r="G142" t="s">
        <v>13</v>
      </c>
      <c r="H142">
        <v>2</v>
      </c>
      <c r="I142" t="s">
        <v>84</v>
      </c>
      <c r="J142" t="s">
        <v>17</v>
      </c>
      <c r="K142" t="s">
        <v>29</v>
      </c>
      <c r="L142" s="1">
        <v>44173</v>
      </c>
      <c r="M142">
        <v>2020</v>
      </c>
      <c r="N142">
        <f t="shared" si="2"/>
        <v>0</v>
      </c>
    </row>
    <row r="143" spans="1:14" x14ac:dyDescent="0.3">
      <c r="A143">
        <v>1</v>
      </c>
      <c r="B143">
        <v>4</v>
      </c>
      <c r="C143">
        <v>0</v>
      </c>
      <c r="D143">
        <v>0</v>
      </c>
      <c r="E143">
        <v>25</v>
      </c>
      <c r="F143">
        <v>2</v>
      </c>
      <c r="G143" t="s">
        <v>22</v>
      </c>
      <c r="H143">
        <v>1</v>
      </c>
      <c r="I143" t="s">
        <v>49</v>
      </c>
      <c r="J143" t="s">
        <v>107</v>
      </c>
      <c r="K143" t="s">
        <v>29</v>
      </c>
      <c r="L143" s="1">
        <v>44267</v>
      </c>
      <c r="M143">
        <v>2021</v>
      </c>
      <c r="N143">
        <f t="shared" si="2"/>
        <v>0</v>
      </c>
    </row>
    <row r="144" spans="1:14" x14ac:dyDescent="0.3">
      <c r="A144">
        <v>0</v>
      </c>
      <c r="B144">
        <v>6</v>
      </c>
      <c r="C144">
        <v>0</v>
      </c>
      <c r="D144">
        <v>0</v>
      </c>
      <c r="E144">
        <v>0</v>
      </c>
      <c r="F144">
        <v>1</v>
      </c>
      <c r="G144" t="s">
        <v>13</v>
      </c>
      <c r="H144">
        <v>2</v>
      </c>
      <c r="I144" t="s">
        <v>49</v>
      </c>
      <c r="J144" t="s">
        <v>107</v>
      </c>
      <c r="K144" t="s">
        <v>29</v>
      </c>
      <c r="L144" s="1">
        <v>44269</v>
      </c>
      <c r="M144">
        <v>2021</v>
      </c>
      <c r="N144">
        <f t="shared" si="2"/>
        <v>0</v>
      </c>
    </row>
    <row r="145" spans="1:14" x14ac:dyDescent="0.3">
      <c r="A145">
        <v>0</v>
      </c>
      <c r="B145">
        <v>4</v>
      </c>
      <c r="C145">
        <v>0</v>
      </c>
      <c r="D145">
        <v>0</v>
      </c>
      <c r="E145">
        <v>0</v>
      </c>
      <c r="F145">
        <v>2</v>
      </c>
      <c r="G145" t="s">
        <v>22</v>
      </c>
      <c r="H145">
        <v>1</v>
      </c>
      <c r="I145" t="s">
        <v>49</v>
      </c>
      <c r="J145" t="s">
        <v>107</v>
      </c>
      <c r="K145" t="s">
        <v>29</v>
      </c>
      <c r="L145" s="1">
        <v>44271</v>
      </c>
      <c r="M145">
        <v>2021</v>
      </c>
      <c r="N145">
        <f t="shared" si="2"/>
        <v>0</v>
      </c>
    </row>
    <row r="146" spans="1:14" x14ac:dyDescent="0.3">
      <c r="A146">
        <v>14</v>
      </c>
      <c r="B146">
        <v>17</v>
      </c>
      <c r="C146">
        <v>2</v>
      </c>
      <c r="D146">
        <v>0</v>
      </c>
      <c r="E146">
        <v>82.35</v>
      </c>
      <c r="F146">
        <v>2</v>
      </c>
      <c r="G146" t="s">
        <v>13</v>
      </c>
      <c r="H146">
        <v>1</v>
      </c>
      <c r="I146" t="s">
        <v>49</v>
      </c>
      <c r="J146" t="s">
        <v>107</v>
      </c>
      <c r="K146" t="s">
        <v>29</v>
      </c>
      <c r="L146" s="1">
        <v>44273</v>
      </c>
      <c r="M146">
        <v>2021</v>
      </c>
      <c r="N146">
        <f t="shared" si="2"/>
        <v>2</v>
      </c>
    </row>
    <row r="147" spans="1:14" x14ac:dyDescent="0.3">
      <c r="A147">
        <v>62</v>
      </c>
      <c r="B147">
        <v>43</v>
      </c>
      <c r="C147">
        <v>4</v>
      </c>
      <c r="D147">
        <v>4</v>
      </c>
      <c r="E147">
        <v>144.18</v>
      </c>
      <c r="F147">
        <v>5</v>
      </c>
      <c r="G147" t="s">
        <v>24</v>
      </c>
      <c r="H147">
        <v>1</v>
      </c>
      <c r="I147" t="s">
        <v>45</v>
      </c>
      <c r="J147" t="s">
        <v>46</v>
      </c>
      <c r="K147" t="s">
        <v>27</v>
      </c>
      <c r="L147" s="1">
        <v>44278</v>
      </c>
      <c r="M147">
        <v>2021</v>
      </c>
      <c r="N147">
        <f t="shared" si="2"/>
        <v>8</v>
      </c>
    </row>
    <row r="148" spans="1:14" x14ac:dyDescent="0.3">
      <c r="A148">
        <v>108</v>
      </c>
      <c r="B148">
        <v>114</v>
      </c>
      <c r="C148">
        <v>7</v>
      </c>
      <c r="D148">
        <v>2</v>
      </c>
      <c r="E148">
        <v>94.73</v>
      </c>
      <c r="F148">
        <v>4</v>
      </c>
      <c r="G148" t="s">
        <v>13</v>
      </c>
      <c r="H148">
        <v>1</v>
      </c>
      <c r="I148" t="s">
        <v>45</v>
      </c>
      <c r="J148" t="s">
        <v>46</v>
      </c>
      <c r="K148" t="s">
        <v>27</v>
      </c>
      <c r="L148" s="1">
        <v>44281</v>
      </c>
      <c r="M148">
        <v>2021</v>
      </c>
      <c r="N148">
        <f t="shared" si="2"/>
        <v>9</v>
      </c>
    </row>
    <row r="149" spans="1:14" x14ac:dyDescent="0.3">
      <c r="A149">
        <v>7</v>
      </c>
      <c r="B149">
        <v>18</v>
      </c>
      <c r="C149">
        <v>0</v>
      </c>
      <c r="D149">
        <v>0</v>
      </c>
      <c r="E149">
        <v>38.880000000000003</v>
      </c>
      <c r="F149">
        <v>5</v>
      </c>
      <c r="G149" t="s">
        <v>13</v>
      </c>
      <c r="H149">
        <v>1</v>
      </c>
      <c r="I149" t="s">
        <v>45</v>
      </c>
      <c r="J149" t="s">
        <v>46</v>
      </c>
      <c r="K149" t="s">
        <v>27</v>
      </c>
      <c r="L149" s="1">
        <v>44283</v>
      </c>
      <c r="M149">
        <v>2021</v>
      </c>
      <c r="N149">
        <f t="shared" si="2"/>
        <v>0</v>
      </c>
    </row>
    <row r="150" spans="1:14" x14ac:dyDescent="0.3">
      <c r="A150">
        <v>84</v>
      </c>
      <c r="B150">
        <v>214</v>
      </c>
      <c r="C150">
        <v>12</v>
      </c>
      <c r="D150">
        <v>0</v>
      </c>
      <c r="E150">
        <v>39.25</v>
      </c>
      <c r="F150">
        <v>2</v>
      </c>
      <c r="G150" t="s">
        <v>13</v>
      </c>
      <c r="H150">
        <v>2</v>
      </c>
      <c r="I150" t="s">
        <v>41</v>
      </c>
      <c r="J150" t="s">
        <v>74</v>
      </c>
      <c r="K150" t="s">
        <v>16</v>
      </c>
      <c r="L150" s="1">
        <v>44412</v>
      </c>
      <c r="M150">
        <v>2021</v>
      </c>
      <c r="N150">
        <f t="shared" si="2"/>
        <v>12</v>
      </c>
    </row>
    <row r="151" spans="1:14" x14ac:dyDescent="0.3">
      <c r="A151">
        <v>26</v>
      </c>
      <c r="B151">
        <v>38</v>
      </c>
      <c r="C151">
        <v>6</v>
      </c>
      <c r="D151">
        <v>0</v>
      </c>
      <c r="E151">
        <v>68.42</v>
      </c>
      <c r="F151">
        <v>1</v>
      </c>
      <c r="G151" t="s">
        <v>13</v>
      </c>
      <c r="H151">
        <v>4</v>
      </c>
      <c r="I151" t="s">
        <v>41</v>
      </c>
      <c r="J151" t="s">
        <v>74</v>
      </c>
      <c r="K151" t="s">
        <v>16</v>
      </c>
      <c r="L151" s="1">
        <v>44412</v>
      </c>
      <c r="M151">
        <v>2021</v>
      </c>
      <c r="N151">
        <f t="shared" si="2"/>
        <v>6</v>
      </c>
    </row>
    <row r="152" spans="1:14" x14ac:dyDescent="0.3">
      <c r="A152">
        <v>129</v>
      </c>
      <c r="B152">
        <v>250</v>
      </c>
      <c r="C152">
        <v>12</v>
      </c>
      <c r="D152">
        <v>1</v>
      </c>
      <c r="E152">
        <v>51.6</v>
      </c>
      <c r="F152">
        <v>2</v>
      </c>
      <c r="G152" t="s">
        <v>13</v>
      </c>
      <c r="H152">
        <v>1</v>
      </c>
      <c r="I152" t="s">
        <v>41</v>
      </c>
      <c r="J152" t="s">
        <v>75</v>
      </c>
      <c r="K152" t="s">
        <v>16</v>
      </c>
      <c r="L152" s="1">
        <v>44420</v>
      </c>
      <c r="M152">
        <v>2021</v>
      </c>
      <c r="N152">
        <f t="shared" si="2"/>
        <v>13</v>
      </c>
    </row>
    <row r="153" spans="1:14" x14ac:dyDescent="0.3">
      <c r="A153">
        <v>5</v>
      </c>
      <c r="B153">
        <v>30</v>
      </c>
      <c r="C153">
        <v>0</v>
      </c>
      <c r="D153">
        <v>0</v>
      </c>
      <c r="E153">
        <v>16.66</v>
      </c>
      <c r="F153">
        <v>1</v>
      </c>
      <c r="G153" t="s">
        <v>13</v>
      </c>
      <c r="H153">
        <v>3</v>
      </c>
      <c r="I153" t="s">
        <v>41</v>
      </c>
      <c r="J153" t="s">
        <v>75</v>
      </c>
      <c r="K153" t="s">
        <v>16</v>
      </c>
      <c r="L153" s="1">
        <v>44420</v>
      </c>
      <c r="M153">
        <v>2021</v>
      </c>
      <c r="N153">
        <f t="shared" si="2"/>
        <v>0</v>
      </c>
    </row>
    <row r="154" spans="1:14" x14ac:dyDescent="0.3">
      <c r="A154">
        <v>0</v>
      </c>
      <c r="B154">
        <v>4</v>
      </c>
      <c r="C154">
        <v>0</v>
      </c>
      <c r="D154">
        <v>0</v>
      </c>
      <c r="E154">
        <v>0</v>
      </c>
      <c r="F154">
        <v>2</v>
      </c>
      <c r="G154" t="s">
        <v>13</v>
      </c>
      <c r="H154">
        <v>1</v>
      </c>
      <c r="I154" t="s">
        <v>41</v>
      </c>
      <c r="J154" t="s">
        <v>94</v>
      </c>
      <c r="K154" t="s">
        <v>16</v>
      </c>
      <c r="L154" s="1">
        <v>44433</v>
      </c>
      <c r="M154">
        <v>2021</v>
      </c>
      <c r="N154">
        <f t="shared" si="2"/>
        <v>0</v>
      </c>
    </row>
    <row r="155" spans="1:14" x14ac:dyDescent="0.3">
      <c r="A155">
        <v>8</v>
      </c>
      <c r="B155">
        <v>54</v>
      </c>
      <c r="C155">
        <v>0</v>
      </c>
      <c r="D155">
        <v>0</v>
      </c>
      <c r="E155">
        <v>14.81</v>
      </c>
      <c r="F155">
        <v>2</v>
      </c>
      <c r="G155" t="s">
        <v>13</v>
      </c>
      <c r="H155">
        <v>3</v>
      </c>
      <c r="I155" t="s">
        <v>41</v>
      </c>
      <c r="J155" t="s">
        <v>94</v>
      </c>
      <c r="K155" t="s">
        <v>16</v>
      </c>
      <c r="L155" s="1">
        <v>44433</v>
      </c>
      <c r="M155">
        <v>2021</v>
      </c>
      <c r="N155">
        <f t="shared" si="2"/>
        <v>0</v>
      </c>
    </row>
    <row r="156" spans="1:14" x14ac:dyDescent="0.3">
      <c r="A156">
        <v>17</v>
      </c>
      <c r="B156">
        <v>44</v>
      </c>
      <c r="C156">
        <v>3</v>
      </c>
      <c r="D156">
        <v>0</v>
      </c>
      <c r="E156">
        <v>38.630000000000003</v>
      </c>
      <c r="F156">
        <v>2</v>
      </c>
      <c r="G156" t="s">
        <v>18</v>
      </c>
      <c r="H156">
        <v>1</v>
      </c>
      <c r="I156" t="s">
        <v>41</v>
      </c>
      <c r="J156" t="s">
        <v>78</v>
      </c>
      <c r="K156" t="s">
        <v>16</v>
      </c>
      <c r="L156" s="1">
        <v>44441</v>
      </c>
      <c r="M156">
        <v>2021</v>
      </c>
      <c r="N156">
        <f t="shared" si="2"/>
        <v>3</v>
      </c>
    </row>
    <row r="157" spans="1:14" x14ac:dyDescent="0.3">
      <c r="A157">
        <v>46</v>
      </c>
      <c r="B157">
        <v>101</v>
      </c>
      <c r="C157">
        <v>6</v>
      </c>
      <c r="D157">
        <v>1</v>
      </c>
      <c r="E157">
        <v>45.54</v>
      </c>
      <c r="F157">
        <v>2</v>
      </c>
      <c r="G157" t="s">
        <v>13</v>
      </c>
      <c r="H157">
        <v>3</v>
      </c>
      <c r="I157" t="s">
        <v>41</v>
      </c>
      <c r="J157" t="s">
        <v>78</v>
      </c>
      <c r="K157" t="s">
        <v>16</v>
      </c>
      <c r="L157" s="1">
        <v>44441</v>
      </c>
      <c r="M157">
        <v>2021</v>
      </c>
      <c r="N157">
        <f t="shared" si="2"/>
        <v>7</v>
      </c>
    </row>
    <row r="158" spans="1:14" x14ac:dyDescent="0.3">
      <c r="A158">
        <v>3</v>
      </c>
      <c r="B158">
        <v>8</v>
      </c>
      <c r="C158">
        <v>0</v>
      </c>
      <c r="D158">
        <v>0</v>
      </c>
      <c r="E158">
        <v>37.5</v>
      </c>
      <c r="F158">
        <v>1</v>
      </c>
      <c r="G158" t="s">
        <v>22</v>
      </c>
      <c r="H158">
        <v>1</v>
      </c>
      <c r="I158" t="s">
        <v>108</v>
      </c>
      <c r="J158" t="s">
        <v>80</v>
      </c>
      <c r="K158" t="s">
        <v>29</v>
      </c>
      <c r="L158" s="1">
        <v>44493</v>
      </c>
      <c r="M158">
        <v>2021</v>
      </c>
      <c r="N158">
        <f t="shared" si="2"/>
        <v>0</v>
      </c>
    </row>
    <row r="159" spans="1:14" x14ac:dyDescent="0.3">
      <c r="A159">
        <v>18</v>
      </c>
      <c r="B159">
        <v>16</v>
      </c>
      <c r="C159">
        <v>3</v>
      </c>
      <c r="D159">
        <v>0</v>
      </c>
      <c r="E159">
        <v>112.5</v>
      </c>
      <c r="F159">
        <v>1</v>
      </c>
      <c r="G159" t="s">
        <v>13</v>
      </c>
      <c r="H159">
        <v>1</v>
      </c>
      <c r="I159" t="s">
        <v>101</v>
      </c>
      <c r="J159" t="s">
        <v>80</v>
      </c>
      <c r="K159" t="s">
        <v>29</v>
      </c>
      <c r="L159" s="1">
        <v>44500</v>
      </c>
      <c r="M159">
        <v>2021</v>
      </c>
      <c r="N159">
        <f t="shared" si="2"/>
        <v>3</v>
      </c>
    </row>
    <row r="160" spans="1:14" x14ac:dyDescent="0.3">
      <c r="A160">
        <v>69</v>
      </c>
      <c r="B160">
        <v>48</v>
      </c>
      <c r="C160">
        <v>6</v>
      </c>
      <c r="D160">
        <v>2</v>
      </c>
      <c r="E160">
        <v>143.75</v>
      </c>
      <c r="F160">
        <v>1</v>
      </c>
      <c r="G160" t="s">
        <v>22</v>
      </c>
      <c r="H160">
        <v>1</v>
      </c>
      <c r="I160" t="s">
        <v>109</v>
      </c>
      <c r="J160" t="s">
        <v>110</v>
      </c>
      <c r="K160" t="s">
        <v>29</v>
      </c>
      <c r="L160" s="1">
        <v>44503</v>
      </c>
      <c r="M160">
        <v>2021</v>
      </c>
      <c r="N160">
        <f t="shared" si="2"/>
        <v>8</v>
      </c>
    </row>
    <row r="161" spans="1:14" x14ac:dyDescent="0.3">
      <c r="A161">
        <v>50</v>
      </c>
      <c r="B161">
        <v>19</v>
      </c>
      <c r="C161">
        <v>6</v>
      </c>
      <c r="D161">
        <v>3</v>
      </c>
      <c r="E161">
        <v>263.14999999999998</v>
      </c>
      <c r="F161">
        <v>1</v>
      </c>
      <c r="G161" t="s">
        <v>13</v>
      </c>
      <c r="H161">
        <v>2</v>
      </c>
      <c r="I161" t="s">
        <v>111</v>
      </c>
      <c r="J161" t="s">
        <v>80</v>
      </c>
      <c r="K161" t="s">
        <v>29</v>
      </c>
      <c r="L161" s="1">
        <v>44505</v>
      </c>
      <c r="M161">
        <v>2021</v>
      </c>
      <c r="N161">
        <f t="shared" si="2"/>
        <v>9</v>
      </c>
    </row>
    <row r="162" spans="1:14" x14ac:dyDescent="0.3">
      <c r="A162">
        <v>54</v>
      </c>
      <c r="B162">
        <v>36</v>
      </c>
      <c r="C162">
        <v>4</v>
      </c>
      <c r="D162">
        <v>2</v>
      </c>
      <c r="E162">
        <v>150</v>
      </c>
      <c r="F162">
        <v>1</v>
      </c>
      <c r="G162" t="s">
        <v>24</v>
      </c>
      <c r="H162">
        <v>2</v>
      </c>
      <c r="I162" t="s">
        <v>112</v>
      </c>
      <c r="J162" t="s">
        <v>80</v>
      </c>
      <c r="K162" t="s">
        <v>29</v>
      </c>
      <c r="L162" s="1">
        <v>44508</v>
      </c>
      <c r="M162">
        <v>2021</v>
      </c>
      <c r="N162">
        <f t="shared" si="2"/>
        <v>6</v>
      </c>
    </row>
    <row r="163" spans="1:14" x14ac:dyDescent="0.3">
      <c r="A163">
        <v>15</v>
      </c>
      <c r="B163">
        <v>14</v>
      </c>
      <c r="C163">
        <v>1</v>
      </c>
      <c r="D163">
        <v>1</v>
      </c>
      <c r="E163">
        <v>107.14</v>
      </c>
      <c r="F163">
        <v>1</v>
      </c>
      <c r="G163" t="s">
        <v>13</v>
      </c>
      <c r="H163">
        <v>2</v>
      </c>
      <c r="I163" t="s">
        <v>101</v>
      </c>
      <c r="J163" t="s">
        <v>113</v>
      </c>
      <c r="K163" t="s">
        <v>29</v>
      </c>
      <c r="L163" s="1">
        <v>44517</v>
      </c>
      <c r="M163">
        <v>2021</v>
      </c>
      <c r="N163">
        <f t="shared" si="2"/>
        <v>2</v>
      </c>
    </row>
    <row r="164" spans="1:14" x14ac:dyDescent="0.3">
      <c r="A164">
        <v>65</v>
      </c>
      <c r="B164">
        <v>49</v>
      </c>
      <c r="C164">
        <v>6</v>
      </c>
      <c r="D164">
        <v>2</v>
      </c>
      <c r="E164">
        <v>132.65</v>
      </c>
      <c r="F164">
        <v>1</v>
      </c>
      <c r="G164" t="s">
        <v>13</v>
      </c>
      <c r="H164">
        <v>2</v>
      </c>
      <c r="I164" t="s">
        <v>101</v>
      </c>
      <c r="J164" t="s">
        <v>54</v>
      </c>
      <c r="K164" t="s">
        <v>29</v>
      </c>
      <c r="L164" s="1">
        <v>44519</v>
      </c>
      <c r="M164">
        <v>2021</v>
      </c>
      <c r="N164">
        <f t="shared" si="2"/>
        <v>8</v>
      </c>
    </row>
    <row r="165" spans="1:14" x14ac:dyDescent="0.3">
      <c r="A165">
        <v>123</v>
      </c>
      <c r="B165">
        <v>260</v>
      </c>
      <c r="C165">
        <v>17</v>
      </c>
      <c r="D165">
        <v>1</v>
      </c>
      <c r="E165">
        <v>47.3</v>
      </c>
      <c r="F165">
        <v>1</v>
      </c>
      <c r="G165" t="s">
        <v>13</v>
      </c>
      <c r="H165">
        <v>1</v>
      </c>
      <c r="I165" t="s">
        <v>63</v>
      </c>
      <c r="J165" t="s">
        <v>64</v>
      </c>
      <c r="K165" t="s">
        <v>16</v>
      </c>
      <c r="L165" s="1">
        <v>44556</v>
      </c>
      <c r="M165">
        <v>2021</v>
      </c>
      <c r="N165">
        <f t="shared" si="2"/>
        <v>18</v>
      </c>
    </row>
    <row r="166" spans="1:14" x14ac:dyDescent="0.3">
      <c r="A166">
        <v>23</v>
      </c>
      <c r="B166">
        <v>74</v>
      </c>
      <c r="C166">
        <v>4</v>
      </c>
      <c r="D166">
        <v>0</v>
      </c>
      <c r="E166">
        <v>31.08</v>
      </c>
      <c r="F166">
        <v>1</v>
      </c>
      <c r="G166" t="s">
        <v>13</v>
      </c>
      <c r="H166">
        <v>3</v>
      </c>
      <c r="I166" t="s">
        <v>63</v>
      </c>
      <c r="J166" t="s">
        <v>64</v>
      </c>
      <c r="K166" t="s">
        <v>16</v>
      </c>
      <c r="L166" s="1">
        <v>44556</v>
      </c>
      <c r="M166">
        <v>2021</v>
      </c>
      <c r="N166">
        <f t="shared" si="2"/>
        <v>4</v>
      </c>
    </row>
    <row r="167" spans="1:14" x14ac:dyDescent="0.3">
      <c r="A167">
        <v>50</v>
      </c>
      <c r="B167">
        <v>133</v>
      </c>
      <c r="C167">
        <v>9</v>
      </c>
      <c r="D167">
        <v>0</v>
      </c>
      <c r="E167">
        <v>37.590000000000003</v>
      </c>
      <c r="F167">
        <v>1</v>
      </c>
      <c r="G167" t="s">
        <v>13</v>
      </c>
      <c r="H167">
        <v>1</v>
      </c>
      <c r="I167" t="s">
        <v>63</v>
      </c>
      <c r="J167" t="s">
        <v>65</v>
      </c>
      <c r="K167" t="s">
        <v>16</v>
      </c>
      <c r="L167" s="1">
        <v>44564</v>
      </c>
      <c r="M167">
        <v>2022</v>
      </c>
      <c r="N167">
        <f t="shared" si="2"/>
        <v>9</v>
      </c>
    </row>
    <row r="168" spans="1:14" x14ac:dyDescent="0.3">
      <c r="A168">
        <v>8</v>
      </c>
      <c r="B168">
        <v>21</v>
      </c>
      <c r="C168">
        <v>1</v>
      </c>
      <c r="D168">
        <v>0</v>
      </c>
      <c r="E168">
        <v>38.090000000000003</v>
      </c>
      <c r="F168">
        <v>1</v>
      </c>
      <c r="G168" t="s">
        <v>13</v>
      </c>
      <c r="H168">
        <v>3</v>
      </c>
      <c r="I168" t="s">
        <v>63</v>
      </c>
      <c r="J168" t="s">
        <v>65</v>
      </c>
      <c r="K168" t="s">
        <v>16</v>
      </c>
      <c r="L168" s="1">
        <v>44564</v>
      </c>
      <c r="M168">
        <v>2022</v>
      </c>
      <c r="N168">
        <f t="shared" si="2"/>
        <v>1</v>
      </c>
    </row>
    <row r="169" spans="1:14" x14ac:dyDescent="0.3">
      <c r="A169">
        <v>12</v>
      </c>
      <c r="B169">
        <v>35</v>
      </c>
      <c r="C169">
        <v>1</v>
      </c>
      <c r="D169">
        <v>0</v>
      </c>
      <c r="E169">
        <v>34.28</v>
      </c>
      <c r="F169">
        <v>1</v>
      </c>
      <c r="G169" t="s">
        <v>13</v>
      </c>
      <c r="H169">
        <v>1</v>
      </c>
      <c r="I169" t="s">
        <v>63</v>
      </c>
      <c r="J169" t="s">
        <v>114</v>
      </c>
      <c r="K169" t="s">
        <v>16</v>
      </c>
      <c r="L169" s="1">
        <v>44572</v>
      </c>
      <c r="M169">
        <v>2022</v>
      </c>
      <c r="N169">
        <f t="shared" si="2"/>
        <v>1</v>
      </c>
    </row>
    <row r="170" spans="1:14" x14ac:dyDescent="0.3">
      <c r="A170">
        <v>10</v>
      </c>
      <c r="B170">
        <v>22</v>
      </c>
      <c r="C170">
        <v>2</v>
      </c>
      <c r="D170">
        <v>0</v>
      </c>
      <c r="E170">
        <v>45.45</v>
      </c>
      <c r="F170">
        <v>1</v>
      </c>
      <c r="G170" t="s">
        <v>13</v>
      </c>
      <c r="H170">
        <v>3</v>
      </c>
      <c r="I170" t="s">
        <v>63</v>
      </c>
      <c r="J170" t="s">
        <v>114</v>
      </c>
      <c r="K170" t="s">
        <v>16</v>
      </c>
      <c r="L170" s="1">
        <v>44572</v>
      </c>
      <c r="M170">
        <v>2022</v>
      </c>
      <c r="N170">
        <f t="shared" si="2"/>
        <v>2</v>
      </c>
    </row>
    <row r="171" spans="1:14" x14ac:dyDescent="0.3">
      <c r="A171">
        <v>12</v>
      </c>
      <c r="B171">
        <v>17</v>
      </c>
      <c r="C171">
        <v>0</v>
      </c>
      <c r="D171">
        <v>0</v>
      </c>
      <c r="E171">
        <v>70.58</v>
      </c>
      <c r="F171">
        <v>1</v>
      </c>
      <c r="G171" t="s">
        <v>13</v>
      </c>
      <c r="H171">
        <v>2</v>
      </c>
      <c r="I171" t="s">
        <v>90</v>
      </c>
      <c r="J171" t="s">
        <v>115</v>
      </c>
      <c r="K171" t="s">
        <v>27</v>
      </c>
      <c r="L171" s="1">
        <v>44580</v>
      </c>
      <c r="M171">
        <v>2022</v>
      </c>
      <c r="N171">
        <f t="shared" si="2"/>
        <v>0</v>
      </c>
    </row>
    <row r="172" spans="1:14" x14ac:dyDescent="0.3">
      <c r="A172">
        <v>55</v>
      </c>
      <c r="B172">
        <v>79</v>
      </c>
      <c r="C172">
        <v>4</v>
      </c>
      <c r="D172">
        <v>0</v>
      </c>
      <c r="E172">
        <v>69.62</v>
      </c>
      <c r="F172">
        <v>1</v>
      </c>
      <c r="G172" t="s">
        <v>13</v>
      </c>
      <c r="H172">
        <v>1</v>
      </c>
      <c r="I172" t="s">
        <v>90</v>
      </c>
      <c r="J172" t="s">
        <v>115</v>
      </c>
      <c r="K172" t="s">
        <v>27</v>
      </c>
      <c r="L172" s="1">
        <v>44582</v>
      </c>
      <c r="M172">
        <v>2022</v>
      </c>
      <c r="N172">
        <f t="shared" si="2"/>
        <v>4</v>
      </c>
    </row>
    <row r="173" spans="1:14" x14ac:dyDescent="0.3">
      <c r="A173">
        <v>9</v>
      </c>
      <c r="B173">
        <v>10</v>
      </c>
      <c r="C173">
        <v>2</v>
      </c>
      <c r="D173">
        <v>0</v>
      </c>
      <c r="E173">
        <v>90</v>
      </c>
      <c r="F173">
        <v>1</v>
      </c>
      <c r="G173" t="s">
        <v>13</v>
      </c>
      <c r="H173">
        <v>2</v>
      </c>
      <c r="I173" t="s">
        <v>90</v>
      </c>
      <c r="J173" t="s">
        <v>114</v>
      </c>
      <c r="K173" t="s">
        <v>27</v>
      </c>
      <c r="L173" s="1">
        <v>44584</v>
      </c>
      <c r="M173">
        <v>2022</v>
      </c>
      <c r="N173">
        <f t="shared" si="2"/>
        <v>2</v>
      </c>
    </row>
    <row r="174" spans="1:14" x14ac:dyDescent="0.3">
      <c r="A174">
        <v>49</v>
      </c>
      <c r="B174">
        <v>48</v>
      </c>
      <c r="C174">
        <v>4</v>
      </c>
      <c r="D174">
        <v>2</v>
      </c>
      <c r="E174">
        <v>102.08</v>
      </c>
      <c r="F174">
        <v>4</v>
      </c>
      <c r="G174" t="s">
        <v>56</v>
      </c>
      <c r="H174">
        <v>1</v>
      </c>
      <c r="I174" t="s">
        <v>92</v>
      </c>
      <c r="J174" t="s">
        <v>107</v>
      </c>
      <c r="K174" t="s">
        <v>27</v>
      </c>
      <c r="L174" s="1">
        <v>44601</v>
      </c>
      <c r="M174">
        <v>2022</v>
      </c>
      <c r="N174">
        <f t="shared" si="2"/>
        <v>6</v>
      </c>
    </row>
    <row r="175" spans="1:14" hidden="1" x14ac:dyDescent="0.3">
      <c r="A175" t="s">
        <v>38</v>
      </c>
      <c r="B175" t="s">
        <v>34</v>
      </c>
      <c r="C175" t="s">
        <v>34</v>
      </c>
      <c r="D175" t="s">
        <v>34</v>
      </c>
      <c r="E175" t="s">
        <v>34</v>
      </c>
      <c r="F175" t="s">
        <v>34</v>
      </c>
      <c r="G175" t="s">
        <v>34</v>
      </c>
      <c r="H175">
        <v>2</v>
      </c>
      <c r="I175" t="s">
        <v>25</v>
      </c>
      <c r="J175" t="s">
        <v>26</v>
      </c>
      <c r="K175" t="s">
        <v>27</v>
      </c>
      <c r="L175" s="1">
        <v>44791</v>
      </c>
      <c r="M175">
        <v>2022</v>
      </c>
      <c r="N175">
        <f t="shared" si="2"/>
        <v>0</v>
      </c>
    </row>
    <row r="176" spans="1:14" x14ac:dyDescent="0.3">
      <c r="A176">
        <v>1</v>
      </c>
      <c r="B176">
        <v>5</v>
      </c>
      <c r="C176">
        <v>0</v>
      </c>
      <c r="D176">
        <v>0</v>
      </c>
      <c r="E176">
        <v>20</v>
      </c>
      <c r="F176">
        <v>2</v>
      </c>
      <c r="G176" t="s">
        <v>18</v>
      </c>
      <c r="H176">
        <v>2</v>
      </c>
      <c r="I176" t="s">
        <v>25</v>
      </c>
      <c r="J176" t="s">
        <v>26</v>
      </c>
      <c r="K176" t="s">
        <v>27</v>
      </c>
      <c r="L176" s="1">
        <v>44793</v>
      </c>
      <c r="M176">
        <v>2022</v>
      </c>
      <c r="N176">
        <f t="shared" si="2"/>
        <v>0</v>
      </c>
    </row>
    <row r="177" spans="1:14" x14ac:dyDescent="0.3">
      <c r="A177">
        <v>30</v>
      </c>
      <c r="B177">
        <v>46</v>
      </c>
      <c r="C177">
        <v>1</v>
      </c>
      <c r="D177">
        <v>1</v>
      </c>
      <c r="E177">
        <v>65.209999999999994</v>
      </c>
      <c r="F177">
        <v>2</v>
      </c>
      <c r="G177" t="s">
        <v>22</v>
      </c>
      <c r="H177">
        <v>1</v>
      </c>
      <c r="I177" t="s">
        <v>25</v>
      </c>
      <c r="J177" t="s">
        <v>26</v>
      </c>
      <c r="K177" t="s">
        <v>27</v>
      </c>
      <c r="L177" s="1">
        <v>44795</v>
      </c>
      <c r="M177">
        <v>2022</v>
      </c>
      <c r="N177">
        <f t="shared" si="2"/>
        <v>2</v>
      </c>
    </row>
    <row r="178" spans="1:14" x14ac:dyDescent="0.3">
      <c r="A178">
        <v>0</v>
      </c>
      <c r="B178">
        <v>1</v>
      </c>
      <c r="C178">
        <v>0</v>
      </c>
      <c r="D178">
        <v>0</v>
      </c>
      <c r="E178">
        <v>0</v>
      </c>
      <c r="F178">
        <v>2</v>
      </c>
      <c r="G178" t="s">
        <v>22</v>
      </c>
      <c r="H178">
        <v>2</v>
      </c>
      <c r="I178" t="s">
        <v>108</v>
      </c>
      <c r="J178" t="s">
        <v>80</v>
      </c>
      <c r="K178" t="s">
        <v>29</v>
      </c>
      <c r="L178" s="1">
        <v>44801</v>
      </c>
      <c r="M178">
        <v>2022</v>
      </c>
      <c r="N178">
        <f t="shared" si="2"/>
        <v>0</v>
      </c>
    </row>
    <row r="179" spans="1:14" x14ac:dyDescent="0.3">
      <c r="A179">
        <v>36</v>
      </c>
      <c r="B179">
        <v>39</v>
      </c>
      <c r="C179">
        <v>0</v>
      </c>
      <c r="D179">
        <v>2</v>
      </c>
      <c r="E179">
        <v>92.3</v>
      </c>
      <c r="F179">
        <v>1</v>
      </c>
      <c r="G179" t="s">
        <v>13</v>
      </c>
      <c r="H179">
        <v>1</v>
      </c>
      <c r="I179" t="s">
        <v>116</v>
      </c>
      <c r="J179" t="s">
        <v>80</v>
      </c>
      <c r="K179" t="s">
        <v>29</v>
      </c>
      <c r="L179" s="1">
        <v>44804</v>
      </c>
      <c r="M179">
        <v>2022</v>
      </c>
      <c r="N179">
        <f t="shared" si="2"/>
        <v>2</v>
      </c>
    </row>
    <row r="180" spans="1:14" x14ac:dyDescent="0.3">
      <c r="A180">
        <v>28</v>
      </c>
      <c r="B180">
        <v>20</v>
      </c>
      <c r="C180">
        <v>1</v>
      </c>
      <c r="D180">
        <v>2</v>
      </c>
      <c r="E180">
        <v>140</v>
      </c>
      <c r="F180">
        <v>1</v>
      </c>
      <c r="G180" t="s">
        <v>13</v>
      </c>
      <c r="H180">
        <v>1</v>
      </c>
      <c r="I180" t="s">
        <v>108</v>
      </c>
      <c r="J180" t="s">
        <v>80</v>
      </c>
      <c r="K180" t="s">
        <v>29</v>
      </c>
      <c r="L180" s="1">
        <v>44808</v>
      </c>
      <c r="M180">
        <v>2022</v>
      </c>
      <c r="N180">
        <f t="shared" si="2"/>
        <v>3</v>
      </c>
    </row>
    <row r="181" spans="1:14" x14ac:dyDescent="0.3">
      <c r="A181">
        <v>6</v>
      </c>
      <c r="B181">
        <v>7</v>
      </c>
      <c r="C181">
        <v>1</v>
      </c>
      <c r="D181">
        <v>0</v>
      </c>
      <c r="E181">
        <v>85.71</v>
      </c>
      <c r="F181">
        <v>1</v>
      </c>
      <c r="G181" t="s">
        <v>18</v>
      </c>
      <c r="H181">
        <v>1</v>
      </c>
      <c r="I181" t="s">
        <v>61</v>
      </c>
      <c r="J181" t="s">
        <v>80</v>
      </c>
      <c r="K181" t="s">
        <v>29</v>
      </c>
      <c r="L181" s="1">
        <v>44810</v>
      </c>
      <c r="M181">
        <v>2022</v>
      </c>
      <c r="N181">
        <f t="shared" si="2"/>
        <v>1</v>
      </c>
    </row>
    <row r="182" spans="1:14" x14ac:dyDescent="0.3">
      <c r="A182">
        <v>62</v>
      </c>
      <c r="B182">
        <v>41</v>
      </c>
      <c r="C182">
        <v>6</v>
      </c>
      <c r="D182">
        <v>2</v>
      </c>
      <c r="E182">
        <v>151.21</v>
      </c>
      <c r="F182">
        <v>1</v>
      </c>
      <c r="G182" t="s">
        <v>13</v>
      </c>
      <c r="H182">
        <v>1</v>
      </c>
      <c r="I182" t="s">
        <v>109</v>
      </c>
      <c r="J182" t="s">
        <v>80</v>
      </c>
      <c r="K182" t="s">
        <v>29</v>
      </c>
      <c r="L182" s="1">
        <v>44812</v>
      </c>
      <c r="M182">
        <v>2022</v>
      </c>
      <c r="N182">
        <f t="shared" si="2"/>
        <v>8</v>
      </c>
    </row>
    <row r="183" spans="1:14" x14ac:dyDescent="0.3">
      <c r="A183">
        <v>55</v>
      </c>
      <c r="B183">
        <v>35</v>
      </c>
      <c r="C183">
        <v>4</v>
      </c>
      <c r="D183">
        <v>3</v>
      </c>
      <c r="E183">
        <v>157.13999999999999</v>
      </c>
      <c r="F183">
        <v>1</v>
      </c>
      <c r="G183" t="s">
        <v>13</v>
      </c>
      <c r="H183">
        <v>1</v>
      </c>
      <c r="I183" t="s">
        <v>84</v>
      </c>
      <c r="J183" t="s">
        <v>89</v>
      </c>
      <c r="K183" t="s">
        <v>29</v>
      </c>
      <c r="L183" s="1">
        <v>44824</v>
      </c>
      <c r="M183">
        <v>2022</v>
      </c>
      <c r="N183">
        <f t="shared" si="2"/>
        <v>7</v>
      </c>
    </row>
    <row r="184" spans="1:14" x14ac:dyDescent="0.3">
      <c r="A184">
        <v>10</v>
      </c>
      <c r="B184">
        <v>6</v>
      </c>
      <c r="C184">
        <v>0</v>
      </c>
      <c r="D184">
        <v>1</v>
      </c>
      <c r="E184">
        <v>166.66</v>
      </c>
      <c r="F184">
        <v>1</v>
      </c>
      <c r="G184" t="s">
        <v>22</v>
      </c>
      <c r="H184">
        <v>2</v>
      </c>
      <c r="I184" t="s">
        <v>84</v>
      </c>
      <c r="J184" t="s">
        <v>50</v>
      </c>
      <c r="K184" t="s">
        <v>29</v>
      </c>
      <c r="L184" s="1">
        <v>44827</v>
      </c>
      <c r="M184">
        <v>2022</v>
      </c>
      <c r="N184">
        <f t="shared" si="2"/>
        <v>1</v>
      </c>
    </row>
    <row r="185" spans="1:14" x14ac:dyDescent="0.3">
      <c r="A185">
        <v>1</v>
      </c>
      <c r="B185">
        <v>4</v>
      </c>
      <c r="C185">
        <v>0</v>
      </c>
      <c r="D185">
        <v>0</v>
      </c>
      <c r="E185">
        <v>25</v>
      </c>
      <c r="F185">
        <v>1</v>
      </c>
      <c r="G185" t="s">
        <v>13</v>
      </c>
      <c r="H185">
        <v>2</v>
      </c>
      <c r="I185" t="s">
        <v>84</v>
      </c>
      <c r="J185" t="s">
        <v>53</v>
      </c>
      <c r="K185" t="s">
        <v>29</v>
      </c>
      <c r="L185" s="1">
        <v>44829</v>
      </c>
      <c r="M185">
        <v>2022</v>
      </c>
      <c r="N185">
        <f t="shared" si="2"/>
        <v>0</v>
      </c>
    </row>
    <row r="186" spans="1:14" x14ac:dyDescent="0.3">
      <c r="A186">
        <v>51</v>
      </c>
      <c r="B186">
        <v>56</v>
      </c>
      <c r="C186">
        <v>2</v>
      </c>
      <c r="D186">
        <v>4</v>
      </c>
      <c r="E186">
        <v>91.07</v>
      </c>
      <c r="F186">
        <v>1</v>
      </c>
      <c r="G186" t="s">
        <v>24</v>
      </c>
      <c r="H186">
        <v>2</v>
      </c>
      <c r="I186" t="s">
        <v>117</v>
      </c>
      <c r="J186" t="s">
        <v>99</v>
      </c>
      <c r="K186" t="s">
        <v>29</v>
      </c>
      <c r="L186" s="1">
        <v>44832</v>
      </c>
      <c r="M186">
        <v>2022</v>
      </c>
      <c r="N186">
        <f t="shared" si="2"/>
        <v>6</v>
      </c>
    </row>
    <row r="187" spans="1:14" x14ac:dyDescent="0.3">
      <c r="A187">
        <v>57</v>
      </c>
      <c r="B187">
        <v>28</v>
      </c>
      <c r="C187">
        <v>5</v>
      </c>
      <c r="D187">
        <v>4</v>
      </c>
      <c r="E187">
        <v>203.57</v>
      </c>
      <c r="F187">
        <v>1</v>
      </c>
      <c r="G187" t="s">
        <v>18</v>
      </c>
      <c r="H187">
        <v>1</v>
      </c>
      <c r="I187" t="s">
        <v>117</v>
      </c>
      <c r="J187" t="s">
        <v>100</v>
      </c>
      <c r="K187" t="s">
        <v>29</v>
      </c>
      <c r="L187" s="1">
        <v>44836</v>
      </c>
      <c r="M187">
        <v>2022</v>
      </c>
      <c r="N187">
        <f t="shared" si="2"/>
        <v>9</v>
      </c>
    </row>
    <row r="188" spans="1:14" x14ac:dyDescent="0.3">
      <c r="A188">
        <v>4</v>
      </c>
      <c r="B188">
        <v>8</v>
      </c>
      <c r="C188">
        <v>0</v>
      </c>
      <c r="D188">
        <v>0</v>
      </c>
      <c r="E188">
        <v>50</v>
      </c>
      <c r="F188">
        <v>1</v>
      </c>
      <c r="G188" t="s">
        <v>22</v>
      </c>
      <c r="H188">
        <v>2</v>
      </c>
      <c r="I188" t="s">
        <v>108</v>
      </c>
      <c r="J188" t="s">
        <v>15</v>
      </c>
      <c r="K188" t="s">
        <v>29</v>
      </c>
      <c r="L188" s="1">
        <v>44857</v>
      </c>
      <c r="M188">
        <v>2022</v>
      </c>
      <c r="N188">
        <f t="shared" si="2"/>
        <v>0</v>
      </c>
    </row>
    <row r="189" spans="1:14" x14ac:dyDescent="0.3">
      <c r="A189">
        <v>9</v>
      </c>
      <c r="B189">
        <v>12</v>
      </c>
      <c r="C189">
        <v>1</v>
      </c>
      <c r="D189">
        <v>0</v>
      </c>
      <c r="E189">
        <v>75</v>
      </c>
      <c r="F189">
        <v>1</v>
      </c>
      <c r="G189" t="s">
        <v>18</v>
      </c>
      <c r="H189">
        <v>1</v>
      </c>
      <c r="I189" t="s">
        <v>118</v>
      </c>
      <c r="J189" t="s">
        <v>17</v>
      </c>
      <c r="K189" t="s">
        <v>29</v>
      </c>
      <c r="L189" s="1">
        <v>44861</v>
      </c>
      <c r="M189">
        <v>2022</v>
      </c>
      <c r="N189">
        <f t="shared" si="2"/>
        <v>1</v>
      </c>
    </row>
    <row r="190" spans="1:14" x14ac:dyDescent="0.3">
      <c r="A190">
        <v>9</v>
      </c>
      <c r="B190">
        <v>14</v>
      </c>
      <c r="C190">
        <v>0</v>
      </c>
      <c r="D190">
        <v>1</v>
      </c>
      <c r="E190">
        <v>64.28</v>
      </c>
      <c r="F190">
        <v>1</v>
      </c>
      <c r="G190" t="s">
        <v>13</v>
      </c>
      <c r="H190">
        <v>1</v>
      </c>
      <c r="I190" t="s">
        <v>117</v>
      </c>
      <c r="J190" t="s">
        <v>87</v>
      </c>
      <c r="K190" t="s">
        <v>29</v>
      </c>
      <c r="L190" s="1">
        <v>44864</v>
      </c>
      <c r="M190">
        <v>2022</v>
      </c>
      <c r="N190">
        <f t="shared" si="2"/>
        <v>1</v>
      </c>
    </row>
    <row r="191" spans="1:14" x14ac:dyDescent="0.3">
      <c r="A191">
        <v>50</v>
      </c>
      <c r="B191">
        <v>32</v>
      </c>
      <c r="C191">
        <v>3</v>
      </c>
      <c r="D191">
        <v>4</v>
      </c>
      <c r="E191">
        <v>156.25</v>
      </c>
      <c r="F191">
        <v>1</v>
      </c>
      <c r="G191" t="s">
        <v>13</v>
      </c>
      <c r="H191">
        <v>1</v>
      </c>
      <c r="I191" t="s">
        <v>67</v>
      </c>
      <c r="J191" t="s">
        <v>86</v>
      </c>
      <c r="K191" t="s">
        <v>29</v>
      </c>
      <c r="L191" s="1">
        <v>44867</v>
      </c>
      <c r="M191">
        <v>2022</v>
      </c>
      <c r="N191">
        <f t="shared" si="2"/>
        <v>7</v>
      </c>
    </row>
    <row r="192" spans="1:14" x14ac:dyDescent="0.3">
      <c r="A192">
        <v>51</v>
      </c>
      <c r="B192">
        <v>35</v>
      </c>
      <c r="C192">
        <v>3</v>
      </c>
      <c r="D192">
        <v>3</v>
      </c>
      <c r="E192">
        <v>145.71</v>
      </c>
      <c r="F192">
        <v>1</v>
      </c>
      <c r="G192" t="s">
        <v>13</v>
      </c>
      <c r="H192">
        <v>1</v>
      </c>
      <c r="I192" t="s">
        <v>28</v>
      </c>
      <c r="J192" t="s">
        <v>15</v>
      </c>
      <c r="K192" t="s">
        <v>29</v>
      </c>
      <c r="L192" s="1">
        <v>44871</v>
      </c>
      <c r="M192">
        <v>2022</v>
      </c>
      <c r="N192">
        <f t="shared" si="2"/>
        <v>6</v>
      </c>
    </row>
    <row r="193" spans="1:14" x14ac:dyDescent="0.3">
      <c r="A193">
        <v>5</v>
      </c>
      <c r="B193">
        <v>5</v>
      </c>
      <c r="C193">
        <v>1</v>
      </c>
      <c r="D193">
        <v>0</v>
      </c>
      <c r="E193">
        <v>100</v>
      </c>
      <c r="F193">
        <v>1</v>
      </c>
      <c r="G193" t="s">
        <v>13</v>
      </c>
      <c r="H193">
        <v>1</v>
      </c>
      <c r="I193" t="s">
        <v>49</v>
      </c>
      <c r="J193" t="s">
        <v>86</v>
      </c>
      <c r="K193" t="s">
        <v>29</v>
      </c>
      <c r="L193" s="1">
        <v>44875</v>
      </c>
      <c r="M193">
        <v>2022</v>
      </c>
      <c r="N193">
        <f t="shared" si="2"/>
        <v>1</v>
      </c>
    </row>
    <row r="194" spans="1:14" x14ac:dyDescent="0.3">
      <c r="A194">
        <v>73</v>
      </c>
      <c r="B194">
        <v>70</v>
      </c>
      <c r="C194">
        <v>5</v>
      </c>
      <c r="D194">
        <v>4</v>
      </c>
      <c r="E194">
        <v>104.28</v>
      </c>
      <c r="F194">
        <v>5</v>
      </c>
      <c r="G194" t="s">
        <v>13</v>
      </c>
      <c r="H194">
        <v>1</v>
      </c>
      <c r="I194" t="s">
        <v>93</v>
      </c>
      <c r="J194" t="s">
        <v>119</v>
      </c>
      <c r="K194" t="s">
        <v>27</v>
      </c>
      <c r="L194" s="1">
        <v>44899</v>
      </c>
      <c r="M194">
        <v>2022</v>
      </c>
      <c r="N194">
        <f t="shared" ref="N194:N240" si="3">SUM(C194,D194)</f>
        <v>9</v>
      </c>
    </row>
    <row r="195" spans="1:14" x14ac:dyDescent="0.3">
      <c r="A195">
        <v>14</v>
      </c>
      <c r="B195">
        <v>28</v>
      </c>
      <c r="C195">
        <v>0</v>
      </c>
      <c r="D195">
        <v>0</v>
      </c>
      <c r="E195">
        <v>50</v>
      </c>
      <c r="F195">
        <v>5</v>
      </c>
      <c r="G195" t="s">
        <v>18</v>
      </c>
      <c r="H195">
        <v>2</v>
      </c>
      <c r="I195" t="s">
        <v>93</v>
      </c>
      <c r="J195" t="s">
        <v>119</v>
      </c>
      <c r="K195" t="s">
        <v>27</v>
      </c>
      <c r="L195" s="1">
        <v>44902</v>
      </c>
      <c r="M195">
        <v>2022</v>
      </c>
      <c r="N195">
        <f t="shared" si="3"/>
        <v>0</v>
      </c>
    </row>
    <row r="196" spans="1:14" x14ac:dyDescent="0.3">
      <c r="A196">
        <v>8</v>
      </c>
      <c r="B196">
        <v>10</v>
      </c>
      <c r="C196">
        <v>1</v>
      </c>
      <c r="D196">
        <v>0</v>
      </c>
      <c r="E196">
        <v>80</v>
      </c>
      <c r="F196">
        <v>5</v>
      </c>
      <c r="G196" t="s">
        <v>22</v>
      </c>
      <c r="H196">
        <v>1</v>
      </c>
      <c r="I196" t="s">
        <v>93</v>
      </c>
      <c r="J196" t="s">
        <v>120</v>
      </c>
      <c r="K196" t="s">
        <v>27</v>
      </c>
      <c r="L196" s="1">
        <v>44905</v>
      </c>
      <c r="M196">
        <v>2022</v>
      </c>
      <c r="N196">
        <f t="shared" si="3"/>
        <v>1</v>
      </c>
    </row>
    <row r="197" spans="1:14" x14ac:dyDescent="0.3">
      <c r="A197">
        <v>22</v>
      </c>
      <c r="B197">
        <v>54</v>
      </c>
      <c r="C197">
        <v>3</v>
      </c>
      <c r="D197">
        <v>0</v>
      </c>
      <c r="E197">
        <v>40.74</v>
      </c>
      <c r="F197">
        <v>1</v>
      </c>
      <c r="G197" t="s">
        <v>22</v>
      </c>
      <c r="H197">
        <v>1</v>
      </c>
      <c r="I197" t="s">
        <v>52</v>
      </c>
      <c r="J197" t="s">
        <v>120</v>
      </c>
      <c r="K197" t="s">
        <v>16</v>
      </c>
      <c r="L197" s="1">
        <v>44909</v>
      </c>
      <c r="M197">
        <v>2022</v>
      </c>
      <c r="N197">
        <f t="shared" si="3"/>
        <v>3</v>
      </c>
    </row>
    <row r="198" spans="1:14" x14ac:dyDescent="0.3">
      <c r="A198">
        <v>23</v>
      </c>
      <c r="B198">
        <v>62</v>
      </c>
      <c r="C198">
        <v>3</v>
      </c>
      <c r="D198">
        <v>0</v>
      </c>
      <c r="E198">
        <v>37.090000000000003</v>
      </c>
      <c r="F198">
        <v>1</v>
      </c>
      <c r="G198" t="s">
        <v>13</v>
      </c>
      <c r="H198">
        <v>3</v>
      </c>
      <c r="I198" t="s">
        <v>52</v>
      </c>
      <c r="J198" t="s">
        <v>120</v>
      </c>
      <c r="K198" t="s">
        <v>16</v>
      </c>
      <c r="L198" s="1">
        <v>44909</v>
      </c>
      <c r="M198">
        <v>2022</v>
      </c>
      <c r="N198">
        <f t="shared" si="3"/>
        <v>3</v>
      </c>
    </row>
    <row r="199" spans="1:14" x14ac:dyDescent="0.3">
      <c r="A199">
        <v>10</v>
      </c>
      <c r="B199">
        <v>45</v>
      </c>
      <c r="C199">
        <v>1</v>
      </c>
      <c r="D199">
        <v>0</v>
      </c>
      <c r="E199">
        <v>22.22</v>
      </c>
      <c r="F199">
        <v>1</v>
      </c>
      <c r="G199" t="s">
        <v>18</v>
      </c>
      <c r="H199">
        <v>2</v>
      </c>
      <c r="I199" t="s">
        <v>52</v>
      </c>
      <c r="J199" t="s">
        <v>119</v>
      </c>
      <c r="K199" t="s">
        <v>16</v>
      </c>
      <c r="L199" s="1">
        <v>44917</v>
      </c>
      <c r="M199">
        <v>2022</v>
      </c>
      <c r="N199">
        <f t="shared" si="3"/>
        <v>1</v>
      </c>
    </row>
    <row r="200" spans="1:14" x14ac:dyDescent="0.3">
      <c r="A200">
        <v>2</v>
      </c>
      <c r="B200">
        <v>7</v>
      </c>
      <c r="C200">
        <v>0</v>
      </c>
      <c r="D200">
        <v>0</v>
      </c>
      <c r="E200">
        <v>28.57</v>
      </c>
      <c r="F200">
        <v>2</v>
      </c>
      <c r="G200" t="s">
        <v>13</v>
      </c>
      <c r="H200">
        <v>4</v>
      </c>
      <c r="I200" t="s">
        <v>52</v>
      </c>
      <c r="J200" t="s">
        <v>119</v>
      </c>
      <c r="K200" t="s">
        <v>16</v>
      </c>
      <c r="L200" s="1">
        <v>44917</v>
      </c>
      <c r="M200">
        <v>2022</v>
      </c>
      <c r="N200">
        <f t="shared" si="3"/>
        <v>0</v>
      </c>
    </row>
    <row r="201" spans="1:14" x14ac:dyDescent="0.3">
      <c r="A201">
        <v>39</v>
      </c>
      <c r="B201">
        <v>29</v>
      </c>
      <c r="C201">
        <v>4</v>
      </c>
      <c r="D201">
        <v>1</v>
      </c>
      <c r="E201">
        <v>134.47999999999999</v>
      </c>
      <c r="F201">
        <v>5</v>
      </c>
      <c r="G201" t="s">
        <v>22</v>
      </c>
      <c r="H201">
        <v>1</v>
      </c>
      <c r="I201" t="s">
        <v>58</v>
      </c>
      <c r="J201" t="s">
        <v>100</v>
      </c>
      <c r="K201" t="s">
        <v>27</v>
      </c>
      <c r="L201" s="1">
        <v>44936</v>
      </c>
      <c r="M201">
        <v>2023</v>
      </c>
      <c r="N201">
        <f t="shared" si="3"/>
        <v>5</v>
      </c>
    </row>
    <row r="202" spans="1:14" x14ac:dyDescent="0.3">
      <c r="A202">
        <v>64</v>
      </c>
      <c r="B202">
        <v>103</v>
      </c>
      <c r="C202">
        <v>6</v>
      </c>
      <c r="D202">
        <v>0</v>
      </c>
      <c r="E202">
        <v>62.13</v>
      </c>
      <c r="F202">
        <v>5</v>
      </c>
      <c r="G202" t="s">
        <v>24</v>
      </c>
      <c r="H202">
        <v>2</v>
      </c>
      <c r="I202" t="s">
        <v>58</v>
      </c>
      <c r="J202" t="s">
        <v>48</v>
      </c>
      <c r="K202" t="s">
        <v>27</v>
      </c>
      <c r="L202" s="1">
        <v>44938</v>
      </c>
      <c r="M202">
        <v>2023</v>
      </c>
      <c r="N202">
        <f t="shared" si="3"/>
        <v>6</v>
      </c>
    </row>
    <row r="203" spans="1:14" x14ac:dyDescent="0.3">
      <c r="A203">
        <v>7</v>
      </c>
      <c r="B203">
        <v>6</v>
      </c>
      <c r="C203">
        <v>1</v>
      </c>
      <c r="D203">
        <v>0</v>
      </c>
      <c r="E203">
        <v>116.66</v>
      </c>
      <c r="F203">
        <v>5</v>
      </c>
      <c r="G203" t="s">
        <v>13</v>
      </c>
      <c r="H203">
        <v>1</v>
      </c>
      <c r="I203" t="s">
        <v>58</v>
      </c>
      <c r="J203" t="s">
        <v>99</v>
      </c>
      <c r="K203" t="s">
        <v>27</v>
      </c>
      <c r="L203" s="1">
        <v>44941</v>
      </c>
      <c r="M203">
        <v>2023</v>
      </c>
      <c r="N203">
        <f t="shared" si="3"/>
        <v>1</v>
      </c>
    </row>
    <row r="204" spans="1:14" x14ac:dyDescent="0.3">
      <c r="A204">
        <v>20</v>
      </c>
      <c r="B204">
        <v>71</v>
      </c>
      <c r="C204">
        <v>1</v>
      </c>
      <c r="D204">
        <v>0</v>
      </c>
      <c r="E204">
        <v>28.16</v>
      </c>
      <c r="F204">
        <v>2</v>
      </c>
      <c r="G204" t="s">
        <v>13</v>
      </c>
      <c r="H204">
        <v>2</v>
      </c>
      <c r="I204" t="s">
        <v>14</v>
      </c>
      <c r="J204" t="s">
        <v>50</v>
      </c>
      <c r="K204" t="s">
        <v>16</v>
      </c>
      <c r="L204" s="1">
        <v>44966</v>
      </c>
      <c r="M204">
        <v>2023</v>
      </c>
      <c r="N204">
        <f t="shared" si="3"/>
        <v>1</v>
      </c>
    </row>
    <row r="205" spans="1:14" x14ac:dyDescent="0.3">
      <c r="A205">
        <v>17</v>
      </c>
      <c r="B205">
        <v>41</v>
      </c>
      <c r="C205">
        <v>0</v>
      </c>
      <c r="D205">
        <v>1</v>
      </c>
      <c r="E205">
        <v>41.46</v>
      </c>
      <c r="F205">
        <v>2</v>
      </c>
      <c r="G205" t="s">
        <v>18</v>
      </c>
      <c r="H205">
        <v>2</v>
      </c>
      <c r="I205" t="s">
        <v>14</v>
      </c>
      <c r="J205" t="s">
        <v>98</v>
      </c>
      <c r="K205" t="s">
        <v>16</v>
      </c>
      <c r="L205" s="1">
        <v>44974</v>
      </c>
      <c r="M205">
        <v>2023</v>
      </c>
      <c r="N205">
        <f t="shared" si="3"/>
        <v>1</v>
      </c>
    </row>
    <row r="206" spans="1:14" x14ac:dyDescent="0.3">
      <c r="A206">
        <v>1</v>
      </c>
      <c r="B206">
        <v>3</v>
      </c>
      <c r="C206">
        <v>0</v>
      </c>
      <c r="D206">
        <v>0</v>
      </c>
      <c r="E206">
        <v>33.33</v>
      </c>
      <c r="F206">
        <v>2</v>
      </c>
      <c r="G206" t="s">
        <v>13</v>
      </c>
      <c r="H206">
        <v>4</v>
      </c>
      <c r="I206" t="s">
        <v>14</v>
      </c>
      <c r="J206" t="s">
        <v>98</v>
      </c>
      <c r="K206" t="s">
        <v>16</v>
      </c>
      <c r="L206" s="1">
        <v>44974</v>
      </c>
      <c r="M206">
        <v>2023</v>
      </c>
      <c r="N206">
        <f t="shared" si="3"/>
        <v>0</v>
      </c>
    </row>
    <row r="207" spans="1:14" x14ac:dyDescent="0.3">
      <c r="A207">
        <v>75</v>
      </c>
      <c r="B207">
        <v>91</v>
      </c>
      <c r="C207">
        <v>7</v>
      </c>
      <c r="D207">
        <v>1</v>
      </c>
      <c r="E207">
        <v>82.41</v>
      </c>
      <c r="F207">
        <v>5</v>
      </c>
      <c r="G207" t="s">
        <v>24</v>
      </c>
      <c r="H207">
        <v>2</v>
      </c>
      <c r="I207" t="s">
        <v>88</v>
      </c>
      <c r="J207" t="s">
        <v>43</v>
      </c>
      <c r="K207" t="s">
        <v>27</v>
      </c>
      <c r="L207" s="1">
        <v>45002</v>
      </c>
      <c r="M207">
        <v>2023</v>
      </c>
      <c r="N207">
        <f t="shared" si="3"/>
        <v>8</v>
      </c>
    </row>
    <row r="208" spans="1:14" x14ac:dyDescent="0.3">
      <c r="A208">
        <v>9</v>
      </c>
      <c r="B208">
        <v>12</v>
      </c>
      <c r="C208">
        <v>1</v>
      </c>
      <c r="D208">
        <v>0</v>
      </c>
      <c r="E208">
        <v>75</v>
      </c>
      <c r="F208">
        <v>5</v>
      </c>
      <c r="G208" t="s">
        <v>18</v>
      </c>
      <c r="H208">
        <v>1</v>
      </c>
      <c r="I208" t="s">
        <v>88</v>
      </c>
      <c r="J208" t="s">
        <v>42</v>
      </c>
      <c r="K208" t="s">
        <v>27</v>
      </c>
      <c r="L208" s="1">
        <v>45004</v>
      </c>
      <c r="M208">
        <v>2023</v>
      </c>
      <c r="N208">
        <f t="shared" si="3"/>
        <v>1</v>
      </c>
    </row>
    <row r="209" spans="1:14" x14ac:dyDescent="0.3">
      <c r="A209">
        <v>32</v>
      </c>
      <c r="B209">
        <v>50</v>
      </c>
      <c r="C209">
        <v>2</v>
      </c>
      <c r="D209">
        <v>1</v>
      </c>
      <c r="E209">
        <v>64</v>
      </c>
      <c r="F209">
        <v>4</v>
      </c>
      <c r="G209" t="s">
        <v>13</v>
      </c>
      <c r="H209">
        <v>2</v>
      </c>
      <c r="I209" t="s">
        <v>88</v>
      </c>
      <c r="J209" t="s">
        <v>44</v>
      </c>
      <c r="K209" t="s">
        <v>27</v>
      </c>
      <c r="L209" s="1">
        <v>45007</v>
      </c>
      <c r="M209">
        <v>2023</v>
      </c>
      <c r="N209">
        <f t="shared" si="3"/>
        <v>3</v>
      </c>
    </row>
    <row r="210" spans="1:14" x14ac:dyDescent="0.3">
      <c r="A210">
        <v>111</v>
      </c>
      <c r="B210">
        <v>106</v>
      </c>
      <c r="C210">
        <v>12</v>
      </c>
      <c r="D210">
        <v>2</v>
      </c>
      <c r="E210">
        <v>104.71</v>
      </c>
      <c r="F210">
        <v>4</v>
      </c>
      <c r="G210" t="s">
        <v>24</v>
      </c>
      <c r="H210">
        <v>1</v>
      </c>
      <c r="I210" t="s">
        <v>91</v>
      </c>
      <c r="J210" t="s">
        <v>60</v>
      </c>
      <c r="K210" t="s">
        <v>27</v>
      </c>
      <c r="L210" s="1">
        <v>45179</v>
      </c>
      <c r="M210">
        <v>2023</v>
      </c>
      <c r="N210">
        <f t="shared" si="3"/>
        <v>14</v>
      </c>
    </row>
    <row r="211" spans="1:14" x14ac:dyDescent="0.3">
      <c r="A211">
        <v>39</v>
      </c>
      <c r="B211">
        <v>44</v>
      </c>
      <c r="C211">
        <v>2</v>
      </c>
      <c r="D211">
        <v>0</v>
      </c>
      <c r="E211">
        <v>88.63</v>
      </c>
      <c r="F211">
        <v>5</v>
      </c>
      <c r="G211" t="s">
        <v>13</v>
      </c>
      <c r="H211">
        <v>1</v>
      </c>
      <c r="I211" t="s">
        <v>58</v>
      </c>
      <c r="J211" t="s">
        <v>60</v>
      </c>
      <c r="K211" t="s">
        <v>27</v>
      </c>
      <c r="L211" s="1">
        <v>45181</v>
      </c>
      <c r="M211">
        <v>2023</v>
      </c>
      <c r="N211">
        <f t="shared" si="3"/>
        <v>2</v>
      </c>
    </row>
    <row r="212" spans="1:14" x14ac:dyDescent="0.3">
      <c r="A212">
        <v>19</v>
      </c>
      <c r="B212">
        <v>39</v>
      </c>
      <c r="C212">
        <v>2</v>
      </c>
      <c r="D212">
        <v>0</v>
      </c>
      <c r="E212">
        <v>48.71</v>
      </c>
      <c r="F212">
        <v>4</v>
      </c>
      <c r="G212" t="s">
        <v>13</v>
      </c>
      <c r="H212">
        <v>2</v>
      </c>
      <c r="I212" t="s">
        <v>93</v>
      </c>
      <c r="J212" t="s">
        <v>60</v>
      </c>
      <c r="K212" t="s">
        <v>27</v>
      </c>
      <c r="L212" s="1">
        <v>45184</v>
      </c>
      <c r="M212">
        <v>2023</v>
      </c>
      <c r="N212">
        <f t="shared" si="3"/>
        <v>2</v>
      </c>
    </row>
    <row r="213" spans="1:14" hidden="1" x14ac:dyDescent="0.3">
      <c r="A213" t="s">
        <v>38</v>
      </c>
      <c r="B213" t="s">
        <v>34</v>
      </c>
      <c r="C213" t="s">
        <v>34</v>
      </c>
      <c r="D213" t="s">
        <v>34</v>
      </c>
      <c r="E213" t="s">
        <v>34</v>
      </c>
      <c r="F213" t="s">
        <v>34</v>
      </c>
      <c r="G213" t="s">
        <v>34</v>
      </c>
      <c r="H213">
        <v>2</v>
      </c>
      <c r="I213" t="s">
        <v>58</v>
      </c>
      <c r="J213" t="s">
        <v>60</v>
      </c>
      <c r="K213" t="s">
        <v>27</v>
      </c>
      <c r="L213" s="1">
        <v>45186</v>
      </c>
      <c r="M213">
        <v>2023</v>
      </c>
      <c r="N213">
        <f t="shared" si="3"/>
        <v>0</v>
      </c>
    </row>
    <row r="214" spans="1:14" x14ac:dyDescent="0.3">
      <c r="A214">
        <v>58</v>
      </c>
      <c r="B214">
        <v>63</v>
      </c>
      <c r="C214">
        <v>4</v>
      </c>
      <c r="D214">
        <v>1</v>
      </c>
      <c r="E214">
        <v>92.06</v>
      </c>
      <c r="F214">
        <v>4</v>
      </c>
      <c r="G214" t="s">
        <v>24</v>
      </c>
      <c r="H214">
        <v>2</v>
      </c>
      <c r="I214" t="s">
        <v>88</v>
      </c>
      <c r="J214" t="s">
        <v>89</v>
      </c>
      <c r="K214" t="s">
        <v>27</v>
      </c>
      <c r="L214" s="1">
        <v>45191</v>
      </c>
      <c r="M214">
        <v>2023</v>
      </c>
      <c r="N214">
        <f t="shared" si="3"/>
        <v>5</v>
      </c>
    </row>
    <row r="215" spans="1:14" x14ac:dyDescent="0.3">
      <c r="A215">
        <v>52</v>
      </c>
      <c r="B215">
        <v>38</v>
      </c>
      <c r="C215">
        <v>3</v>
      </c>
      <c r="D215">
        <v>3</v>
      </c>
      <c r="E215">
        <v>136.84</v>
      </c>
      <c r="F215">
        <v>4</v>
      </c>
      <c r="G215" t="s">
        <v>22</v>
      </c>
      <c r="H215">
        <v>1</v>
      </c>
      <c r="I215" t="s">
        <v>88</v>
      </c>
      <c r="J215" t="s">
        <v>62</v>
      </c>
      <c r="K215" t="s">
        <v>27</v>
      </c>
      <c r="L215" s="1">
        <v>45193</v>
      </c>
      <c r="M215">
        <v>2023</v>
      </c>
      <c r="N215">
        <f t="shared" si="3"/>
        <v>6</v>
      </c>
    </row>
    <row r="216" spans="1:14" x14ac:dyDescent="0.3">
      <c r="A216">
        <v>26</v>
      </c>
      <c r="B216">
        <v>30</v>
      </c>
      <c r="C216">
        <v>2</v>
      </c>
      <c r="D216">
        <v>0</v>
      </c>
      <c r="E216">
        <v>86.66</v>
      </c>
      <c r="F216">
        <v>5</v>
      </c>
      <c r="G216" t="s">
        <v>13</v>
      </c>
      <c r="H216">
        <v>2</v>
      </c>
      <c r="I216" t="s">
        <v>88</v>
      </c>
      <c r="J216" t="s">
        <v>81</v>
      </c>
      <c r="K216" t="s">
        <v>27</v>
      </c>
      <c r="L216" s="1">
        <v>45196</v>
      </c>
      <c r="M216">
        <v>2023</v>
      </c>
      <c r="N216">
        <f t="shared" si="3"/>
        <v>2</v>
      </c>
    </row>
    <row r="217" spans="1:14" x14ac:dyDescent="0.3">
      <c r="A217">
        <v>97</v>
      </c>
      <c r="B217">
        <v>115</v>
      </c>
      <c r="C217">
        <v>8</v>
      </c>
      <c r="D217">
        <v>2</v>
      </c>
      <c r="E217">
        <v>84.34</v>
      </c>
      <c r="F217">
        <v>5</v>
      </c>
      <c r="G217" t="s">
        <v>24</v>
      </c>
      <c r="H217">
        <v>2</v>
      </c>
      <c r="I217" t="s">
        <v>88</v>
      </c>
      <c r="J217" t="s">
        <v>44</v>
      </c>
      <c r="K217" t="s">
        <v>27</v>
      </c>
      <c r="L217" s="1">
        <v>45207</v>
      </c>
      <c r="M217">
        <v>2023</v>
      </c>
      <c r="N217">
        <f t="shared" si="3"/>
        <v>10</v>
      </c>
    </row>
    <row r="218" spans="1:14" hidden="1" x14ac:dyDescent="0.3">
      <c r="A218" t="s">
        <v>38</v>
      </c>
      <c r="B218" t="s">
        <v>34</v>
      </c>
      <c r="C218" t="s">
        <v>34</v>
      </c>
      <c r="D218" t="s">
        <v>34</v>
      </c>
      <c r="E218" t="s">
        <v>34</v>
      </c>
      <c r="F218" t="s">
        <v>34</v>
      </c>
      <c r="G218" t="s">
        <v>34</v>
      </c>
      <c r="H218">
        <v>2</v>
      </c>
      <c r="I218" t="s">
        <v>79</v>
      </c>
      <c r="J218" t="s">
        <v>98</v>
      </c>
      <c r="K218" t="s">
        <v>27</v>
      </c>
      <c r="L218" s="1">
        <v>45210</v>
      </c>
      <c r="M218">
        <v>2023</v>
      </c>
      <c r="N218">
        <f t="shared" si="3"/>
        <v>0</v>
      </c>
    </row>
    <row r="219" spans="1:14" x14ac:dyDescent="0.3">
      <c r="A219">
        <v>19</v>
      </c>
      <c r="B219">
        <v>29</v>
      </c>
      <c r="C219">
        <v>2</v>
      </c>
      <c r="D219">
        <v>0</v>
      </c>
      <c r="E219">
        <v>65.510000000000005</v>
      </c>
      <c r="F219">
        <v>5</v>
      </c>
      <c r="G219" t="s">
        <v>24</v>
      </c>
      <c r="H219">
        <v>2</v>
      </c>
      <c r="I219" t="s">
        <v>91</v>
      </c>
      <c r="J219" t="s">
        <v>107</v>
      </c>
      <c r="K219" t="s">
        <v>27</v>
      </c>
      <c r="L219" s="1">
        <v>45213</v>
      </c>
      <c r="M219">
        <v>2023</v>
      </c>
      <c r="N219">
        <f t="shared" si="3"/>
        <v>2</v>
      </c>
    </row>
    <row r="220" spans="1:14" x14ac:dyDescent="0.3">
      <c r="A220">
        <v>34</v>
      </c>
      <c r="B220">
        <v>34</v>
      </c>
      <c r="C220">
        <v>3</v>
      </c>
      <c r="D220">
        <v>1</v>
      </c>
      <c r="E220">
        <v>100</v>
      </c>
      <c r="F220">
        <v>5</v>
      </c>
      <c r="G220" t="s">
        <v>24</v>
      </c>
      <c r="H220">
        <v>2</v>
      </c>
      <c r="I220" t="s">
        <v>93</v>
      </c>
      <c r="J220" t="s">
        <v>46</v>
      </c>
      <c r="K220" t="s">
        <v>27</v>
      </c>
      <c r="L220" s="1">
        <v>45218</v>
      </c>
      <c r="M220">
        <v>2023</v>
      </c>
      <c r="N220">
        <f t="shared" si="3"/>
        <v>4</v>
      </c>
    </row>
    <row r="221" spans="1:14" x14ac:dyDescent="0.3">
      <c r="A221">
        <v>27</v>
      </c>
      <c r="B221">
        <v>35</v>
      </c>
      <c r="C221">
        <v>3</v>
      </c>
      <c r="D221">
        <v>0</v>
      </c>
      <c r="E221">
        <v>77.14</v>
      </c>
      <c r="F221">
        <v>5</v>
      </c>
      <c r="G221" t="s">
        <v>18</v>
      </c>
      <c r="H221">
        <v>2</v>
      </c>
      <c r="I221" t="s">
        <v>95</v>
      </c>
      <c r="J221" t="s">
        <v>55</v>
      </c>
      <c r="K221" t="s">
        <v>27</v>
      </c>
      <c r="L221" s="1">
        <v>45221</v>
      </c>
      <c r="M221">
        <v>2023</v>
      </c>
      <c r="N221">
        <f t="shared" si="3"/>
        <v>3</v>
      </c>
    </row>
    <row r="222" spans="1:14" x14ac:dyDescent="0.3">
      <c r="A222">
        <v>39</v>
      </c>
      <c r="B222">
        <v>58</v>
      </c>
      <c r="C222">
        <v>3</v>
      </c>
      <c r="D222">
        <v>0</v>
      </c>
      <c r="E222">
        <v>67.239999999999995</v>
      </c>
      <c r="F222">
        <v>5</v>
      </c>
      <c r="G222" t="s">
        <v>13</v>
      </c>
      <c r="H222">
        <v>1</v>
      </c>
      <c r="I222" t="s">
        <v>45</v>
      </c>
      <c r="J222" t="s">
        <v>82</v>
      </c>
      <c r="K222" t="s">
        <v>27</v>
      </c>
      <c r="L222" s="1">
        <v>45228</v>
      </c>
      <c r="M222">
        <v>2023</v>
      </c>
      <c r="N222">
        <f t="shared" si="3"/>
        <v>3</v>
      </c>
    </row>
    <row r="223" spans="1:14" x14ac:dyDescent="0.3">
      <c r="A223">
        <v>21</v>
      </c>
      <c r="B223">
        <v>19</v>
      </c>
      <c r="C223">
        <v>2</v>
      </c>
      <c r="D223">
        <v>0</v>
      </c>
      <c r="E223">
        <v>110.52</v>
      </c>
      <c r="F223">
        <v>5</v>
      </c>
      <c r="G223" t="s">
        <v>13</v>
      </c>
      <c r="H223">
        <v>1</v>
      </c>
      <c r="I223" t="s">
        <v>58</v>
      </c>
      <c r="J223" t="s">
        <v>43</v>
      </c>
      <c r="K223" t="s">
        <v>27</v>
      </c>
      <c r="L223" s="1">
        <v>45232</v>
      </c>
      <c r="M223">
        <v>2023</v>
      </c>
      <c r="N223">
        <f t="shared" si="3"/>
        <v>2</v>
      </c>
    </row>
    <row r="224" spans="1:14" x14ac:dyDescent="0.3">
      <c r="A224">
        <v>8</v>
      </c>
      <c r="B224">
        <v>17</v>
      </c>
      <c r="C224">
        <v>0</v>
      </c>
      <c r="D224">
        <v>0</v>
      </c>
      <c r="E224">
        <v>47.05</v>
      </c>
      <c r="F224">
        <v>5</v>
      </c>
      <c r="G224" t="s">
        <v>13</v>
      </c>
      <c r="H224">
        <v>1</v>
      </c>
      <c r="I224" t="s">
        <v>90</v>
      </c>
      <c r="J224" t="s">
        <v>48</v>
      </c>
      <c r="K224" t="s">
        <v>27</v>
      </c>
      <c r="L224" s="1">
        <v>45235</v>
      </c>
      <c r="M224">
        <v>2023</v>
      </c>
      <c r="N224">
        <f t="shared" si="3"/>
        <v>0</v>
      </c>
    </row>
    <row r="225" spans="1:14" x14ac:dyDescent="0.3">
      <c r="A225">
        <v>102</v>
      </c>
      <c r="B225">
        <v>64</v>
      </c>
      <c r="C225">
        <v>11</v>
      </c>
      <c r="D225">
        <v>4</v>
      </c>
      <c r="E225">
        <v>159.37</v>
      </c>
      <c r="F225">
        <v>5</v>
      </c>
      <c r="G225" t="s">
        <v>13</v>
      </c>
      <c r="H225">
        <v>1</v>
      </c>
      <c r="I225" t="s">
        <v>121</v>
      </c>
      <c r="J225" t="s">
        <v>51</v>
      </c>
      <c r="K225" t="s">
        <v>27</v>
      </c>
      <c r="L225" s="1">
        <v>45242</v>
      </c>
      <c r="M225">
        <v>2023</v>
      </c>
      <c r="N225">
        <f t="shared" si="3"/>
        <v>15</v>
      </c>
    </row>
    <row r="226" spans="1:14" x14ac:dyDescent="0.3">
      <c r="A226">
        <v>39</v>
      </c>
      <c r="B226">
        <v>20</v>
      </c>
      <c r="C226">
        <v>5</v>
      </c>
      <c r="D226">
        <v>2</v>
      </c>
      <c r="E226">
        <v>195</v>
      </c>
      <c r="F226">
        <v>5</v>
      </c>
      <c r="G226" t="s">
        <v>24</v>
      </c>
      <c r="H226">
        <v>1</v>
      </c>
      <c r="I226" t="s">
        <v>95</v>
      </c>
      <c r="J226" t="s">
        <v>43</v>
      </c>
      <c r="K226" t="s">
        <v>27</v>
      </c>
      <c r="L226" s="1">
        <v>45245</v>
      </c>
      <c r="M226">
        <v>2023</v>
      </c>
      <c r="N226">
        <f t="shared" si="3"/>
        <v>7</v>
      </c>
    </row>
    <row r="227" spans="1:14" x14ac:dyDescent="0.3">
      <c r="A227">
        <v>66</v>
      </c>
      <c r="B227">
        <v>107</v>
      </c>
      <c r="C227">
        <v>1</v>
      </c>
      <c r="D227">
        <v>0</v>
      </c>
      <c r="E227">
        <v>61.68</v>
      </c>
      <c r="F227">
        <v>5</v>
      </c>
      <c r="G227" t="s">
        <v>13</v>
      </c>
      <c r="H227">
        <v>1</v>
      </c>
      <c r="I227" t="s">
        <v>88</v>
      </c>
      <c r="J227" t="s">
        <v>107</v>
      </c>
      <c r="K227" t="s">
        <v>27</v>
      </c>
      <c r="L227" s="1">
        <v>45249</v>
      </c>
      <c r="M227">
        <v>2023</v>
      </c>
      <c r="N227">
        <f t="shared" si="3"/>
        <v>1</v>
      </c>
    </row>
    <row r="228" spans="1:14" hidden="1" x14ac:dyDescent="0.3">
      <c r="A228" t="s">
        <v>38</v>
      </c>
      <c r="B228" t="s">
        <v>34</v>
      </c>
      <c r="C228" t="s">
        <v>34</v>
      </c>
      <c r="D228" t="s">
        <v>34</v>
      </c>
      <c r="E228" t="s">
        <v>34</v>
      </c>
      <c r="F228" t="s">
        <v>34</v>
      </c>
      <c r="G228" t="s">
        <v>34</v>
      </c>
      <c r="H228">
        <v>2</v>
      </c>
      <c r="I228" t="s">
        <v>90</v>
      </c>
      <c r="J228" t="s">
        <v>65</v>
      </c>
      <c r="K228" t="s">
        <v>27</v>
      </c>
      <c r="L228" s="1">
        <v>45277</v>
      </c>
      <c r="M228">
        <v>2023</v>
      </c>
      <c r="N228">
        <f t="shared" si="3"/>
        <v>0</v>
      </c>
    </row>
    <row r="229" spans="1:14" x14ac:dyDescent="0.3">
      <c r="A229">
        <v>56</v>
      </c>
      <c r="B229">
        <v>64</v>
      </c>
      <c r="C229">
        <v>7</v>
      </c>
      <c r="D229">
        <v>0</v>
      </c>
      <c r="E229">
        <v>87.5</v>
      </c>
      <c r="F229">
        <v>4</v>
      </c>
      <c r="G229" t="s">
        <v>13</v>
      </c>
      <c r="H229">
        <v>1</v>
      </c>
      <c r="I229" t="s">
        <v>90</v>
      </c>
      <c r="J229" t="s">
        <v>122</v>
      </c>
      <c r="K229" t="s">
        <v>27</v>
      </c>
      <c r="L229" s="1">
        <v>45279</v>
      </c>
      <c r="M229">
        <v>2023</v>
      </c>
      <c r="N229">
        <f t="shared" si="3"/>
        <v>7</v>
      </c>
    </row>
    <row r="230" spans="1:14" x14ac:dyDescent="0.3">
      <c r="A230">
        <v>21</v>
      </c>
      <c r="B230">
        <v>35</v>
      </c>
      <c r="C230">
        <v>2</v>
      </c>
      <c r="D230">
        <v>0</v>
      </c>
      <c r="E230">
        <v>60</v>
      </c>
      <c r="F230">
        <v>4</v>
      </c>
      <c r="G230" t="s">
        <v>13</v>
      </c>
      <c r="H230">
        <v>1</v>
      </c>
      <c r="I230" t="s">
        <v>90</v>
      </c>
      <c r="J230" t="s">
        <v>115</v>
      </c>
      <c r="K230" t="s">
        <v>27</v>
      </c>
      <c r="L230" s="1">
        <v>45281</v>
      </c>
      <c r="M230">
        <v>2023</v>
      </c>
      <c r="N230">
        <f t="shared" si="3"/>
        <v>2</v>
      </c>
    </row>
    <row r="231" spans="1:14" x14ac:dyDescent="0.3">
      <c r="A231">
        <v>101</v>
      </c>
      <c r="B231">
        <v>137</v>
      </c>
      <c r="C231">
        <v>14</v>
      </c>
      <c r="D231">
        <v>4</v>
      </c>
      <c r="E231">
        <v>73.72</v>
      </c>
      <c r="F231">
        <v>6</v>
      </c>
      <c r="G231" t="s">
        <v>22</v>
      </c>
      <c r="H231">
        <v>1</v>
      </c>
      <c r="I231" t="s">
        <v>63</v>
      </c>
      <c r="J231" t="s">
        <v>64</v>
      </c>
      <c r="K231" t="s">
        <v>16</v>
      </c>
      <c r="L231" s="1">
        <v>45286</v>
      </c>
      <c r="M231">
        <v>2023</v>
      </c>
      <c r="N231">
        <f t="shared" si="3"/>
        <v>18</v>
      </c>
    </row>
    <row r="232" spans="1:14" x14ac:dyDescent="0.3">
      <c r="A232">
        <v>4</v>
      </c>
      <c r="B232">
        <v>24</v>
      </c>
      <c r="C232">
        <v>1</v>
      </c>
      <c r="D232">
        <v>0</v>
      </c>
      <c r="E232">
        <v>16.66</v>
      </c>
      <c r="F232">
        <v>6</v>
      </c>
      <c r="G232" t="s">
        <v>13</v>
      </c>
      <c r="H232">
        <v>3</v>
      </c>
      <c r="I232" t="s">
        <v>63</v>
      </c>
      <c r="J232" t="s">
        <v>64</v>
      </c>
      <c r="K232" t="s">
        <v>16</v>
      </c>
      <c r="L232" s="1">
        <v>45286</v>
      </c>
      <c r="M232">
        <v>2023</v>
      </c>
      <c r="N232">
        <f t="shared" si="3"/>
        <v>1</v>
      </c>
    </row>
    <row r="233" spans="1:14" x14ac:dyDescent="0.3">
      <c r="A233">
        <v>8</v>
      </c>
      <c r="B233">
        <v>33</v>
      </c>
      <c r="C233">
        <v>1</v>
      </c>
      <c r="D233">
        <v>0</v>
      </c>
      <c r="E233">
        <v>24.24</v>
      </c>
      <c r="F233">
        <v>6</v>
      </c>
      <c r="G233" t="s">
        <v>13</v>
      </c>
      <c r="H233">
        <v>2</v>
      </c>
      <c r="I233" t="s">
        <v>63</v>
      </c>
      <c r="J233" t="s">
        <v>114</v>
      </c>
      <c r="K233" t="s">
        <v>16</v>
      </c>
      <c r="L233" s="1">
        <v>45294</v>
      </c>
      <c r="M233">
        <v>2024</v>
      </c>
      <c r="N233">
        <f t="shared" si="3"/>
        <v>1</v>
      </c>
    </row>
    <row r="234" spans="1:14" hidden="1" x14ac:dyDescent="0.3">
      <c r="A234" t="s">
        <v>38</v>
      </c>
      <c r="B234" t="s">
        <v>34</v>
      </c>
      <c r="C234" t="s">
        <v>34</v>
      </c>
      <c r="D234" t="s">
        <v>34</v>
      </c>
      <c r="E234" t="s">
        <v>34</v>
      </c>
      <c r="F234" t="s">
        <v>34</v>
      </c>
      <c r="G234" t="s">
        <v>34</v>
      </c>
      <c r="H234">
        <v>4</v>
      </c>
      <c r="I234" t="s">
        <v>63</v>
      </c>
      <c r="J234" t="s">
        <v>114</v>
      </c>
      <c r="K234" t="s">
        <v>16</v>
      </c>
      <c r="L234" s="1">
        <v>45294</v>
      </c>
      <c r="M234">
        <v>2024</v>
      </c>
      <c r="N234">
        <f t="shared" si="3"/>
        <v>0</v>
      </c>
    </row>
    <row r="235" spans="1:14" x14ac:dyDescent="0.3">
      <c r="A235">
        <v>86</v>
      </c>
      <c r="B235">
        <v>123</v>
      </c>
      <c r="C235">
        <v>8</v>
      </c>
      <c r="D235">
        <v>2</v>
      </c>
      <c r="E235">
        <v>69.91</v>
      </c>
      <c r="F235">
        <v>4</v>
      </c>
      <c r="G235" t="s">
        <v>13</v>
      </c>
      <c r="H235">
        <v>2</v>
      </c>
      <c r="I235" t="s">
        <v>41</v>
      </c>
      <c r="J235" t="s">
        <v>53</v>
      </c>
      <c r="K235" t="s">
        <v>16</v>
      </c>
      <c r="L235" s="1">
        <v>45316</v>
      </c>
      <c r="M235">
        <v>2024</v>
      </c>
      <c r="N235">
        <f t="shared" si="3"/>
        <v>10</v>
      </c>
    </row>
    <row r="236" spans="1:14" x14ac:dyDescent="0.3">
      <c r="A236">
        <v>22</v>
      </c>
      <c r="B236">
        <v>48</v>
      </c>
      <c r="C236">
        <v>3</v>
      </c>
      <c r="D236">
        <v>0</v>
      </c>
      <c r="E236">
        <v>45.83</v>
      </c>
      <c r="F236">
        <v>4</v>
      </c>
      <c r="G236" t="s">
        <v>18</v>
      </c>
      <c r="H236">
        <v>4</v>
      </c>
      <c r="I236" t="s">
        <v>41</v>
      </c>
      <c r="J236" t="s">
        <v>53</v>
      </c>
      <c r="K236" t="s">
        <v>16</v>
      </c>
      <c r="L236" s="1">
        <v>45316</v>
      </c>
      <c r="M236">
        <v>2024</v>
      </c>
      <c r="N236">
        <f t="shared" si="3"/>
        <v>3</v>
      </c>
    </row>
    <row r="237" spans="1:14" x14ac:dyDescent="0.3">
      <c r="A237">
        <v>31</v>
      </c>
      <c r="B237">
        <v>43</v>
      </c>
      <c r="C237">
        <v>2</v>
      </c>
      <c r="D237">
        <v>0</v>
      </c>
      <c r="E237">
        <v>72.09</v>
      </c>
      <c r="F237">
        <v>6</v>
      </c>
      <c r="G237" t="s">
        <v>13</v>
      </c>
      <c r="H237">
        <v>2</v>
      </c>
      <c r="I237" t="s">
        <v>58</v>
      </c>
      <c r="J237" t="s">
        <v>60</v>
      </c>
      <c r="K237" t="s">
        <v>27</v>
      </c>
      <c r="L237" s="1">
        <v>45506</v>
      </c>
      <c r="M237">
        <v>2024</v>
      </c>
      <c r="N237">
        <f t="shared" si="3"/>
        <v>2</v>
      </c>
    </row>
    <row r="238" spans="1:14" x14ac:dyDescent="0.3">
      <c r="A238">
        <v>0</v>
      </c>
      <c r="B238">
        <v>2</v>
      </c>
      <c r="C238">
        <v>0</v>
      </c>
      <c r="D238">
        <v>0</v>
      </c>
      <c r="E238">
        <v>0</v>
      </c>
      <c r="F238">
        <v>7</v>
      </c>
      <c r="G238" t="s">
        <v>22</v>
      </c>
      <c r="H238">
        <v>2</v>
      </c>
      <c r="I238" t="s">
        <v>58</v>
      </c>
      <c r="J238" t="s">
        <v>60</v>
      </c>
      <c r="K238" t="s">
        <v>27</v>
      </c>
      <c r="L238" s="1">
        <v>45508</v>
      </c>
      <c r="M238">
        <v>2024</v>
      </c>
      <c r="N238">
        <f t="shared" si="3"/>
        <v>0</v>
      </c>
    </row>
    <row r="239" spans="1:14" x14ac:dyDescent="0.3">
      <c r="A239">
        <v>16</v>
      </c>
      <c r="B239">
        <v>52</v>
      </c>
      <c r="C239">
        <v>1</v>
      </c>
      <c r="D239">
        <v>0</v>
      </c>
      <c r="E239">
        <v>30.76</v>
      </c>
      <c r="F239">
        <v>6</v>
      </c>
      <c r="G239" t="s">
        <v>13</v>
      </c>
      <c r="H239">
        <v>1</v>
      </c>
      <c r="I239" t="s">
        <v>52</v>
      </c>
      <c r="J239" t="s">
        <v>44</v>
      </c>
      <c r="K239" t="s">
        <v>16</v>
      </c>
      <c r="L239" s="1">
        <v>45554</v>
      </c>
      <c r="M239">
        <v>2024</v>
      </c>
      <c r="N239">
        <f t="shared" si="3"/>
        <v>1</v>
      </c>
    </row>
    <row r="240" spans="1:14" x14ac:dyDescent="0.3">
      <c r="A240">
        <v>22</v>
      </c>
      <c r="B240">
        <v>19</v>
      </c>
      <c r="C240">
        <v>4</v>
      </c>
      <c r="D240">
        <v>0</v>
      </c>
      <c r="E240">
        <v>115.78</v>
      </c>
      <c r="F240">
        <v>6</v>
      </c>
      <c r="G240" t="s">
        <v>24</v>
      </c>
      <c r="H240">
        <v>3</v>
      </c>
      <c r="I240" t="s">
        <v>52</v>
      </c>
      <c r="J240" t="s">
        <v>44</v>
      </c>
      <c r="K240" t="s">
        <v>16</v>
      </c>
      <c r="L240" s="1">
        <v>45554</v>
      </c>
      <c r="M240">
        <v>2024</v>
      </c>
      <c r="N240">
        <f t="shared" si="3"/>
        <v>4</v>
      </c>
    </row>
    <row r="241" spans="1:14" hidden="1" x14ac:dyDescent="0.3"/>
    <row r="242" spans="1:14" x14ac:dyDescent="0.3">
      <c r="A242">
        <f>SUM(A2:A240)</f>
        <v>8017</v>
      </c>
      <c r="B242">
        <f>SUM(B2:B240)</f>
        <v>10436</v>
      </c>
      <c r="C242">
        <f>SUM(C2:C240)</f>
        <v>767</v>
      </c>
      <c r="D242">
        <f>SUM(D2:D240)</f>
        <v>184</v>
      </c>
      <c r="E242">
        <f>SUM(E2:E240)</f>
        <v>18491.159999999996</v>
      </c>
      <c r="F242" t="s">
        <v>123</v>
      </c>
      <c r="G242">
        <f>COUNTIF(G2:G240,"&lt;&gt;not out")</f>
        <v>214</v>
      </c>
      <c r="H242" t="s">
        <v>124</v>
      </c>
      <c r="I242">
        <f>Table1[[#Totals],[Runs]]/(240-Table1[[#Totals],[DISSIMAL]])</f>
        <v>308.34615384615387</v>
      </c>
      <c r="L242" s="1"/>
      <c r="N242">
        <f>SUM(C242,D242)</f>
        <v>951</v>
      </c>
    </row>
    <row r="243" spans="1:14" x14ac:dyDescent="0.3">
      <c r="G243" t="s">
        <v>157</v>
      </c>
      <c r="H243">
        <f>COUNTIF(A2:A240,"&gt;50,&lt;100")</f>
        <v>11</v>
      </c>
    </row>
    <row r="244" spans="1:14" x14ac:dyDescent="0.3">
      <c r="H244">
        <f>COUNTIF(A1:A240,"&gt;100")</f>
        <v>16</v>
      </c>
    </row>
    <row r="246" spans="1:14" x14ac:dyDescent="0.3">
      <c r="H246">
        <f>COUNTIF(A2:A240,"&lt;50")</f>
        <v>157</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771A1-E578-4616-B89E-4872AF89275A}">
  <dimension ref="A3:F21"/>
  <sheetViews>
    <sheetView workbookViewId="0">
      <selection activeCell="M14" sqref="M14"/>
    </sheetView>
  </sheetViews>
  <sheetFormatPr defaultRowHeight="14.4" x14ac:dyDescent="0.3"/>
  <cols>
    <col min="1" max="1" width="11.5546875" bestFit="1" customWidth="1"/>
    <col min="2" max="2" width="13.5546875" customWidth="1"/>
    <col min="3" max="3" width="11.44140625" bestFit="1" customWidth="1"/>
    <col min="4" max="4" width="5" bestFit="1" customWidth="1"/>
    <col min="5" max="5" width="13.21875" bestFit="1" customWidth="1"/>
    <col min="6" max="6" width="18.33203125" bestFit="1" customWidth="1"/>
  </cols>
  <sheetData>
    <row r="3" spans="1:6" x14ac:dyDescent="0.3">
      <c r="A3" t="s">
        <v>133</v>
      </c>
      <c r="B3" t="s">
        <v>134</v>
      </c>
    </row>
    <row r="4" spans="1:6" x14ac:dyDescent="0.3">
      <c r="A4" t="s">
        <v>135</v>
      </c>
      <c r="B4" s="5">
        <v>1451</v>
      </c>
    </row>
    <row r="5" spans="1:6" x14ac:dyDescent="0.3">
      <c r="A5" t="s">
        <v>136</v>
      </c>
      <c r="B5" s="5">
        <v>1580</v>
      </c>
    </row>
    <row r="6" spans="1:6" x14ac:dyDescent="0.3">
      <c r="A6" t="s">
        <v>137</v>
      </c>
      <c r="B6" s="5">
        <v>1009</v>
      </c>
    </row>
    <row r="7" spans="1:6" x14ac:dyDescent="0.3">
      <c r="A7" t="s">
        <v>138</v>
      </c>
      <c r="B7" s="5">
        <v>673</v>
      </c>
    </row>
    <row r="8" spans="1:6" x14ac:dyDescent="0.3">
      <c r="A8" t="s">
        <v>139</v>
      </c>
      <c r="B8" s="5">
        <v>995</v>
      </c>
    </row>
    <row r="9" spans="1:6" x14ac:dyDescent="0.3">
      <c r="A9" t="s">
        <v>140</v>
      </c>
      <c r="B9" s="5">
        <v>663</v>
      </c>
    </row>
    <row r="10" spans="1:6" x14ac:dyDescent="0.3">
      <c r="A10" t="s">
        <v>141</v>
      </c>
      <c r="B10" s="5">
        <v>347</v>
      </c>
      <c r="E10" s="2" t="s">
        <v>126</v>
      </c>
      <c r="F10" t="s">
        <v>151</v>
      </c>
    </row>
    <row r="11" spans="1:6" x14ac:dyDescent="0.3">
      <c r="A11" t="s">
        <v>142</v>
      </c>
      <c r="B11" s="5">
        <v>481</v>
      </c>
      <c r="E11" s="3" t="s">
        <v>136</v>
      </c>
      <c r="F11">
        <v>1580</v>
      </c>
    </row>
    <row r="12" spans="1:6" x14ac:dyDescent="0.3">
      <c r="A12" t="s">
        <v>143</v>
      </c>
      <c r="B12" s="5">
        <v>222</v>
      </c>
      <c r="E12" s="3" t="s">
        <v>135</v>
      </c>
      <c r="F12">
        <v>1451</v>
      </c>
    </row>
    <row r="13" spans="1:6" x14ac:dyDescent="0.3">
      <c r="A13" t="s">
        <v>144</v>
      </c>
      <c r="B13" s="5">
        <v>275</v>
      </c>
      <c r="E13" s="3" t="s">
        <v>137</v>
      </c>
      <c r="F13">
        <v>1009</v>
      </c>
    </row>
    <row r="14" spans="1:6" x14ac:dyDescent="0.3">
      <c r="A14" t="s">
        <v>145</v>
      </c>
      <c r="B14" s="5">
        <v>111</v>
      </c>
      <c r="E14" s="3" t="s">
        <v>139</v>
      </c>
      <c r="F14">
        <v>995</v>
      </c>
    </row>
    <row r="15" spans="1:6" x14ac:dyDescent="0.3">
      <c r="A15" t="s">
        <v>146</v>
      </c>
      <c r="B15" s="5">
        <v>70</v>
      </c>
      <c r="E15" s="3" t="s">
        <v>138</v>
      </c>
      <c r="F15">
        <v>673</v>
      </c>
    </row>
    <row r="16" spans="1:6" x14ac:dyDescent="0.3">
      <c r="A16" t="s">
        <v>147</v>
      </c>
      <c r="B16" s="5">
        <v>54</v>
      </c>
      <c r="E16" s="3" t="s">
        <v>140</v>
      </c>
      <c r="F16">
        <v>663</v>
      </c>
    </row>
    <row r="17" spans="1:6" x14ac:dyDescent="0.3">
      <c r="A17" t="s">
        <v>148</v>
      </c>
      <c r="B17" s="5">
        <v>50</v>
      </c>
      <c r="E17" s="3" t="s">
        <v>142</v>
      </c>
      <c r="F17">
        <v>481</v>
      </c>
    </row>
    <row r="18" spans="1:6" x14ac:dyDescent="0.3">
      <c r="A18" t="s">
        <v>149</v>
      </c>
      <c r="B18" s="5">
        <v>36</v>
      </c>
      <c r="E18" s="3" t="s">
        <v>141</v>
      </c>
      <c r="F18">
        <v>347</v>
      </c>
    </row>
    <row r="19" spans="1:6" x14ac:dyDescent="0.3">
      <c r="E19" s="3" t="s">
        <v>144</v>
      </c>
      <c r="F19">
        <v>275</v>
      </c>
    </row>
    <row r="20" spans="1:6" x14ac:dyDescent="0.3">
      <c r="E20" s="3" t="s">
        <v>143</v>
      </c>
      <c r="F20">
        <v>222</v>
      </c>
    </row>
    <row r="21" spans="1:6" x14ac:dyDescent="0.3">
      <c r="E21" s="3" t="s">
        <v>127</v>
      </c>
      <c r="F21">
        <v>7696</v>
      </c>
    </row>
  </sheetData>
  <pageMargins left="0.7" right="0.7" top="0.75" bottom="0.75" header="0.3" footer="0.3"/>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2F364-8A3A-48A8-97E3-F5F48261CEA5}">
  <dimension ref="A3:B15"/>
  <sheetViews>
    <sheetView topLeftCell="B1" workbookViewId="0">
      <selection activeCell="W23" sqref="W23"/>
    </sheetView>
  </sheetViews>
  <sheetFormatPr defaultRowHeight="14.4" x14ac:dyDescent="0.3"/>
  <cols>
    <col min="1" max="1" width="12.5546875" bestFit="1" customWidth="1"/>
    <col min="2" max="2" width="11.5546875" bestFit="1" customWidth="1"/>
    <col min="3" max="3" width="11.77734375" bestFit="1" customWidth="1"/>
    <col min="4" max="11" width="2" bestFit="1" customWidth="1"/>
    <col min="12" max="77" width="3" bestFit="1" customWidth="1"/>
    <col min="78" max="89" width="4" bestFit="1" customWidth="1"/>
    <col min="90" max="90" width="4.6640625" bestFit="1" customWidth="1"/>
    <col min="91" max="91" width="5.6640625" bestFit="1" customWidth="1"/>
    <col min="92" max="92" width="10.77734375" bestFit="1" customWidth="1"/>
  </cols>
  <sheetData>
    <row r="3" spans="1:2" x14ac:dyDescent="0.3">
      <c r="A3" s="2" t="s">
        <v>126</v>
      </c>
      <c r="B3" t="s">
        <v>128</v>
      </c>
    </row>
    <row r="4" spans="1:2" x14ac:dyDescent="0.3">
      <c r="A4" s="3">
        <v>1</v>
      </c>
      <c r="B4">
        <v>497</v>
      </c>
    </row>
    <row r="5" spans="1:2" x14ac:dyDescent="0.3">
      <c r="A5" s="3">
        <v>2</v>
      </c>
      <c r="B5">
        <v>266</v>
      </c>
    </row>
    <row r="6" spans="1:2" x14ac:dyDescent="0.3">
      <c r="A6" s="3">
        <v>3</v>
      </c>
      <c r="B6">
        <v>140</v>
      </c>
    </row>
    <row r="7" spans="1:2" x14ac:dyDescent="0.3">
      <c r="A7" s="3">
        <v>4</v>
      </c>
      <c r="B7">
        <v>61</v>
      </c>
    </row>
    <row r="8" spans="1:2" x14ac:dyDescent="0.3">
      <c r="A8" s="3" t="s">
        <v>127</v>
      </c>
      <c r="B8">
        <v>964</v>
      </c>
    </row>
    <row r="11" spans="1:2" x14ac:dyDescent="0.3">
      <c r="A11" s="4" t="s">
        <v>129</v>
      </c>
      <c r="B11" s="4" t="s">
        <v>130</v>
      </c>
    </row>
    <row r="12" spans="1:2" x14ac:dyDescent="0.3">
      <c r="A12" s="4">
        <f t="shared" ref="A12:B15" si="0">A4</f>
        <v>1</v>
      </c>
      <c r="B12" s="4">
        <f t="shared" si="0"/>
        <v>497</v>
      </c>
    </row>
    <row r="13" spans="1:2" x14ac:dyDescent="0.3">
      <c r="A13" s="4">
        <f t="shared" si="0"/>
        <v>2</v>
      </c>
      <c r="B13" s="4">
        <f t="shared" si="0"/>
        <v>266</v>
      </c>
    </row>
    <row r="14" spans="1:2" x14ac:dyDescent="0.3">
      <c r="A14" s="4">
        <f t="shared" si="0"/>
        <v>3</v>
      </c>
      <c r="B14" s="4">
        <f t="shared" si="0"/>
        <v>140</v>
      </c>
    </row>
    <row r="15" spans="1:2" x14ac:dyDescent="0.3">
      <c r="A15" s="4">
        <f t="shared" si="0"/>
        <v>4</v>
      </c>
      <c r="B15" s="4">
        <f t="shared" si="0"/>
        <v>61</v>
      </c>
    </row>
  </sheetData>
  <sortState xmlns:xlrd2="http://schemas.microsoft.com/office/spreadsheetml/2017/richdata2" ref="A12:B16">
    <sortCondition ref="A11:A16"/>
  </sortState>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19D37-C175-4690-A965-AC251DAFB268}">
  <dimension ref="A3:C13"/>
  <sheetViews>
    <sheetView workbookViewId="0">
      <selection activeCell="A11" sqref="A11"/>
    </sheetView>
  </sheetViews>
  <sheetFormatPr defaultRowHeight="14.4" x14ac:dyDescent="0.3"/>
  <cols>
    <col min="1" max="1" width="12.5546875" bestFit="1" customWidth="1"/>
    <col min="2" max="2" width="13.21875" bestFit="1" customWidth="1"/>
    <col min="3" max="3" width="12.109375" bestFit="1" customWidth="1"/>
  </cols>
  <sheetData>
    <row r="3" spans="1:3" x14ac:dyDescent="0.3">
      <c r="A3" s="2" t="s">
        <v>126</v>
      </c>
      <c r="B3" t="s">
        <v>131</v>
      </c>
      <c r="C3" t="s">
        <v>132</v>
      </c>
    </row>
    <row r="4" spans="1:3" x14ac:dyDescent="0.3">
      <c r="A4" s="3" t="s">
        <v>27</v>
      </c>
      <c r="B4">
        <v>5</v>
      </c>
      <c r="C4">
        <v>1</v>
      </c>
    </row>
    <row r="5" spans="1:3" x14ac:dyDescent="0.3">
      <c r="A5" s="3" t="s">
        <v>29</v>
      </c>
      <c r="B5">
        <v>24</v>
      </c>
      <c r="C5">
        <v>12</v>
      </c>
    </row>
    <row r="6" spans="1:3" x14ac:dyDescent="0.3">
      <c r="A6" s="3" t="s">
        <v>16</v>
      </c>
      <c r="B6">
        <v>76</v>
      </c>
      <c r="C6">
        <v>2</v>
      </c>
    </row>
    <row r="7" spans="1:3" x14ac:dyDescent="0.3">
      <c r="A7" s="3" t="s">
        <v>127</v>
      </c>
      <c r="B7">
        <v>105</v>
      </c>
      <c r="C7">
        <v>15</v>
      </c>
    </row>
    <row r="10" spans="1:3" x14ac:dyDescent="0.3">
      <c r="A10" t="s">
        <v>125</v>
      </c>
      <c r="B10">
        <f>B4</f>
        <v>5</v>
      </c>
      <c r="C10">
        <f>C4</f>
        <v>1</v>
      </c>
    </row>
    <row r="11" spans="1:3" hidden="1" x14ac:dyDescent="0.3">
      <c r="A11" t="str">
        <f>A4</f>
        <v>ODI</v>
      </c>
      <c r="B11">
        <f t="shared" ref="B11:C12" si="0">B5</f>
        <v>24</v>
      </c>
      <c r="C11">
        <f t="shared" si="0"/>
        <v>12</v>
      </c>
    </row>
    <row r="12" spans="1:3" hidden="1" x14ac:dyDescent="0.3">
      <c r="A12" t="str">
        <f>A5</f>
        <v>T20</v>
      </c>
      <c r="B12">
        <f t="shared" si="0"/>
        <v>76</v>
      </c>
      <c r="C12">
        <f t="shared" si="0"/>
        <v>2</v>
      </c>
    </row>
    <row r="13" spans="1:3" x14ac:dyDescent="0.3">
      <c r="A13" t="str">
        <f>A6</f>
        <v>Test</v>
      </c>
    </row>
  </sheetData>
  <pageMargins left="0.7" right="0.7" top="0.75" bottom="0.75" header="0.3" footer="0.3"/>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4031D-A41D-46CD-979D-9B05E5A75350}">
  <dimension ref="A1:B13"/>
  <sheetViews>
    <sheetView workbookViewId="0">
      <selection activeCell="N17" sqref="N17"/>
    </sheetView>
  </sheetViews>
  <sheetFormatPr defaultRowHeight="14.4" x14ac:dyDescent="0.3"/>
  <cols>
    <col min="1" max="1" width="12.5546875" bestFit="1" customWidth="1"/>
    <col min="2" max="2" width="18.109375" bestFit="1" customWidth="1"/>
  </cols>
  <sheetData>
    <row r="1" spans="1:2" x14ac:dyDescent="0.3">
      <c r="A1" s="2" t="s">
        <v>126</v>
      </c>
      <c r="B1" t="s">
        <v>150</v>
      </c>
    </row>
    <row r="2" spans="1:2" x14ac:dyDescent="0.3">
      <c r="A2" s="3">
        <v>2014</v>
      </c>
      <c r="B2">
        <v>37.5</v>
      </c>
    </row>
    <row r="3" spans="1:2" x14ac:dyDescent="0.3">
      <c r="A3" s="3">
        <v>2015</v>
      </c>
      <c r="B3">
        <v>100</v>
      </c>
    </row>
    <row r="4" spans="1:2" x14ac:dyDescent="0.3">
      <c r="A4" s="3">
        <v>2016</v>
      </c>
      <c r="B4">
        <v>215.68</v>
      </c>
    </row>
    <row r="5" spans="1:2" x14ac:dyDescent="0.3">
      <c r="A5" s="3">
        <v>2017</v>
      </c>
      <c r="B5">
        <v>181.63</v>
      </c>
    </row>
    <row r="6" spans="1:2" x14ac:dyDescent="0.3">
      <c r="A6" s="3">
        <v>2018</v>
      </c>
      <c r="B6">
        <v>200</v>
      </c>
    </row>
    <row r="7" spans="1:2" x14ac:dyDescent="0.3">
      <c r="A7" s="3">
        <v>2019</v>
      </c>
      <c r="B7">
        <v>366.66</v>
      </c>
    </row>
    <row r="8" spans="1:2" x14ac:dyDescent="0.3">
      <c r="A8" s="3">
        <v>2020</v>
      </c>
      <c r="B8">
        <v>207.4</v>
      </c>
    </row>
    <row r="9" spans="1:2" x14ac:dyDescent="0.3">
      <c r="A9" s="3">
        <v>2021</v>
      </c>
      <c r="B9">
        <v>263.14999999999998</v>
      </c>
    </row>
    <row r="10" spans="1:2" x14ac:dyDescent="0.3">
      <c r="A10" s="3">
        <v>2022</v>
      </c>
      <c r="B10">
        <v>203.57</v>
      </c>
    </row>
    <row r="11" spans="1:2" x14ac:dyDescent="0.3">
      <c r="A11" s="3">
        <v>2023</v>
      </c>
      <c r="B11">
        <v>195</v>
      </c>
    </row>
    <row r="12" spans="1:2" x14ac:dyDescent="0.3">
      <c r="A12" s="3">
        <v>2024</v>
      </c>
      <c r="B12">
        <v>115.78</v>
      </c>
    </row>
    <row r="13" spans="1:2" x14ac:dyDescent="0.3">
      <c r="A13" s="3" t="s">
        <v>127</v>
      </c>
      <c r="B13">
        <v>366.66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086C6-C099-494C-97B3-5B196ACA1E91}">
  <dimension ref="A3:D66"/>
  <sheetViews>
    <sheetView workbookViewId="0">
      <selection activeCell="D3" sqref="D3:D71"/>
    </sheetView>
  </sheetViews>
  <sheetFormatPr defaultRowHeight="14.4" x14ac:dyDescent="0.3"/>
  <cols>
    <col min="1" max="1" width="13.109375" bestFit="1" customWidth="1"/>
    <col min="2" max="2" width="13.21875" bestFit="1" customWidth="1"/>
    <col min="3" max="3" width="12.109375" bestFit="1" customWidth="1"/>
  </cols>
  <sheetData>
    <row r="3" spans="1:4" x14ac:dyDescent="0.3">
      <c r="A3" s="2" t="s">
        <v>126</v>
      </c>
      <c r="B3" t="s">
        <v>131</v>
      </c>
      <c r="C3" t="s">
        <v>132</v>
      </c>
      <c r="D3" t="s">
        <v>154</v>
      </c>
    </row>
    <row r="4" spans="1:4" x14ac:dyDescent="0.3">
      <c r="A4" s="3" t="s">
        <v>51</v>
      </c>
      <c r="B4">
        <v>39</v>
      </c>
      <c r="C4">
        <v>9</v>
      </c>
      <c r="D4">
        <f t="shared" ref="D4:D35" si="0">SUM(B4,C4)</f>
        <v>48</v>
      </c>
    </row>
    <row r="5" spans="1:4" x14ac:dyDescent="0.3">
      <c r="A5" s="3" t="s">
        <v>64</v>
      </c>
      <c r="B5">
        <v>38</v>
      </c>
      <c r="C5">
        <v>5</v>
      </c>
      <c r="D5">
        <f t="shared" si="0"/>
        <v>43</v>
      </c>
    </row>
    <row r="6" spans="1:4" x14ac:dyDescent="0.3">
      <c r="A6" s="3" t="s">
        <v>44</v>
      </c>
      <c r="B6">
        <v>36</v>
      </c>
      <c r="C6">
        <v>6</v>
      </c>
      <c r="D6">
        <f t="shared" si="0"/>
        <v>42</v>
      </c>
    </row>
    <row r="7" spans="1:4" x14ac:dyDescent="0.3">
      <c r="A7" s="3" t="s">
        <v>60</v>
      </c>
      <c r="B7">
        <v>24</v>
      </c>
      <c r="C7">
        <v>3</v>
      </c>
      <c r="D7">
        <f t="shared" si="0"/>
        <v>27</v>
      </c>
    </row>
    <row r="8" spans="1:4" x14ac:dyDescent="0.3">
      <c r="A8" s="3" t="s">
        <v>80</v>
      </c>
      <c r="B8">
        <v>26</v>
      </c>
      <c r="C8">
        <v>12</v>
      </c>
      <c r="D8">
        <f t="shared" si="0"/>
        <v>38</v>
      </c>
    </row>
    <row r="9" spans="1:4" x14ac:dyDescent="0.3">
      <c r="A9" s="3" t="s">
        <v>74</v>
      </c>
      <c r="B9">
        <v>29</v>
      </c>
      <c r="C9">
        <v>0</v>
      </c>
      <c r="D9">
        <f t="shared" si="0"/>
        <v>29</v>
      </c>
    </row>
    <row r="10" spans="1:4" x14ac:dyDescent="0.3">
      <c r="A10" s="3" t="s">
        <v>46</v>
      </c>
      <c r="B10">
        <v>31</v>
      </c>
      <c r="C10">
        <v>9</v>
      </c>
      <c r="D10">
        <f t="shared" si="0"/>
        <v>40</v>
      </c>
    </row>
    <row r="11" spans="1:4" x14ac:dyDescent="0.3">
      <c r="A11" s="3" t="s">
        <v>17</v>
      </c>
      <c r="B11">
        <v>26</v>
      </c>
      <c r="C11">
        <v>8</v>
      </c>
      <c r="D11">
        <f t="shared" si="0"/>
        <v>34</v>
      </c>
    </row>
    <row r="12" spans="1:4" x14ac:dyDescent="0.3">
      <c r="A12" s="3" t="s">
        <v>78</v>
      </c>
      <c r="B12">
        <v>34</v>
      </c>
      <c r="C12">
        <v>3</v>
      </c>
      <c r="D12">
        <f t="shared" si="0"/>
        <v>37</v>
      </c>
    </row>
    <row r="13" spans="1:4" x14ac:dyDescent="0.3">
      <c r="A13" s="3" t="s">
        <v>43</v>
      </c>
      <c r="B13">
        <v>31</v>
      </c>
      <c r="C13">
        <v>7</v>
      </c>
      <c r="D13">
        <f t="shared" si="0"/>
        <v>38</v>
      </c>
    </row>
    <row r="14" spans="1:4" x14ac:dyDescent="0.3">
      <c r="A14" s="3" t="s">
        <v>127</v>
      </c>
      <c r="B14">
        <v>314</v>
      </c>
      <c r="C14">
        <v>62</v>
      </c>
      <c r="D14">
        <f t="shared" si="0"/>
        <v>376</v>
      </c>
    </row>
    <row r="15" spans="1:4" x14ac:dyDescent="0.3">
      <c r="D15">
        <f t="shared" si="0"/>
        <v>0</v>
      </c>
    </row>
    <row r="16" spans="1:4" x14ac:dyDescent="0.3">
      <c r="D16">
        <f t="shared" si="0"/>
        <v>0</v>
      </c>
    </row>
    <row r="17" spans="4:4" x14ac:dyDescent="0.3">
      <c r="D17">
        <f t="shared" si="0"/>
        <v>0</v>
      </c>
    </row>
    <row r="18" spans="4:4" x14ac:dyDescent="0.3">
      <c r="D18">
        <f t="shared" si="0"/>
        <v>0</v>
      </c>
    </row>
    <row r="19" spans="4:4" x14ac:dyDescent="0.3">
      <c r="D19">
        <f t="shared" si="0"/>
        <v>0</v>
      </c>
    </row>
    <row r="20" spans="4:4" x14ac:dyDescent="0.3">
      <c r="D20">
        <f t="shared" si="0"/>
        <v>0</v>
      </c>
    </row>
    <row r="21" spans="4:4" x14ac:dyDescent="0.3">
      <c r="D21">
        <f t="shared" si="0"/>
        <v>0</v>
      </c>
    </row>
    <row r="22" spans="4:4" x14ac:dyDescent="0.3">
      <c r="D22">
        <f t="shared" si="0"/>
        <v>0</v>
      </c>
    </row>
    <row r="23" spans="4:4" x14ac:dyDescent="0.3">
      <c r="D23">
        <f t="shared" si="0"/>
        <v>0</v>
      </c>
    </row>
    <row r="24" spans="4:4" x14ac:dyDescent="0.3">
      <c r="D24">
        <f t="shared" si="0"/>
        <v>0</v>
      </c>
    </row>
    <row r="25" spans="4:4" x14ac:dyDescent="0.3">
      <c r="D25">
        <f t="shared" si="0"/>
        <v>0</v>
      </c>
    </row>
    <row r="26" spans="4:4" x14ac:dyDescent="0.3">
      <c r="D26">
        <f t="shared" si="0"/>
        <v>0</v>
      </c>
    </row>
    <row r="27" spans="4:4" x14ac:dyDescent="0.3">
      <c r="D27">
        <f t="shared" si="0"/>
        <v>0</v>
      </c>
    </row>
    <row r="28" spans="4:4" x14ac:dyDescent="0.3">
      <c r="D28">
        <f t="shared" si="0"/>
        <v>0</v>
      </c>
    </row>
    <row r="29" spans="4:4" x14ac:dyDescent="0.3">
      <c r="D29">
        <f t="shared" si="0"/>
        <v>0</v>
      </c>
    </row>
    <row r="30" spans="4:4" x14ac:dyDescent="0.3">
      <c r="D30">
        <f t="shared" si="0"/>
        <v>0</v>
      </c>
    </row>
    <row r="31" spans="4:4" x14ac:dyDescent="0.3">
      <c r="D31">
        <f t="shared" si="0"/>
        <v>0</v>
      </c>
    </row>
    <row r="32" spans="4:4" x14ac:dyDescent="0.3">
      <c r="D32">
        <f t="shared" si="0"/>
        <v>0</v>
      </c>
    </row>
    <row r="33" spans="4:4" x14ac:dyDescent="0.3">
      <c r="D33">
        <f t="shared" si="0"/>
        <v>0</v>
      </c>
    </row>
    <row r="34" spans="4:4" x14ac:dyDescent="0.3">
      <c r="D34">
        <f t="shared" si="0"/>
        <v>0</v>
      </c>
    </row>
    <row r="35" spans="4:4" x14ac:dyDescent="0.3">
      <c r="D35">
        <f t="shared" si="0"/>
        <v>0</v>
      </c>
    </row>
    <row r="36" spans="4:4" x14ac:dyDescent="0.3">
      <c r="D36">
        <f t="shared" ref="D36:D66" si="1">SUM(B36,C36)</f>
        <v>0</v>
      </c>
    </row>
    <row r="37" spans="4:4" x14ac:dyDescent="0.3">
      <c r="D37">
        <f t="shared" si="1"/>
        <v>0</v>
      </c>
    </row>
    <row r="38" spans="4:4" x14ac:dyDescent="0.3">
      <c r="D38">
        <f t="shared" si="1"/>
        <v>0</v>
      </c>
    </row>
    <row r="39" spans="4:4" x14ac:dyDescent="0.3">
      <c r="D39">
        <f t="shared" si="1"/>
        <v>0</v>
      </c>
    </row>
    <row r="40" spans="4:4" x14ac:dyDescent="0.3">
      <c r="D40">
        <f t="shared" si="1"/>
        <v>0</v>
      </c>
    </row>
    <row r="41" spans="4:4" x14ac:dyDescent="0.3">
      <c r="D41">
        <f t="shared" si="1"/>
        <v>0</v>
      </c>
    </row>
    <row r="42" spans="4:4" x14ac:dyDescent="0.3">
      <c r="D42">
        <f t="shared" si="1"/>
        <v>0</v>
      </c>
    </row>
    <row r="43" spans="4:4" x14ac:dyDescent="0.3">
      <c r="D43">
        <f t="shared" si="1"/>
        <v>0</v>
      </c>
    </row>
    <row r="44" spans="4:4" x14ac:dyDescent="0.3">
      <c r="D44">
        <f t="shared" si="1"/>
        <v>0</v>
      </c>
    </row>
    <row r="45" spans="4:4" x14ac:dyDescent="0.3">
      <c r="D45">
        <f t="shared" si="1"/>
        <v>0</v>
      </c>
    </row>
    <row r="46" spans="4:4" x14ac:dyDescent="0.3">
      <c r="D46">
        <f t="shared" si="1"/>
        <v>0</v>
      </c>
    </row>
    <row r="47" spans="4:4" x14ac:dyDescent="0.3">
      <c r="D47">
        <f t="shared" si="1"/>
        <v>0</v>
      </c>
    </row>
    <row r="48" spans="4:4" x14ac:dyDescent="0.3">
      <c r="D48">
        <f t="shared" si="1"/>
        <v>0</v>
      </c>
    </row>
    <row r="49" spans="4:4" x14ac:dyDescent="0.3">
      <c r="D49">
        <f t="shared" si="1"/>
        <v>0</v>
      </c>
    </row>
    <row r="50" spans="4:4" x14ac:dyDescent="0.3">
      <c r="D50">
        <f t="shared" si="1"/>
        <v>0</v>
      </c>
    </row>
    <row r="51" spans="4:4" x14ac:dyDescent="0.3">
      <c r="D51">
        <f t="shared" si="1"/>
        <v>0</v>
      </c>
    </row>
    <row r="52" spans="4:4" x14ac:dyDescent="0.3">
      <c r="D52">
        <f t="shared" si="1"/>
        <v>0</v>
      </c>
    </row>
    <row r="53" spans="4:4" x14ac:dyDescent="0.3">
      <c r="D53">
        <f t="shared" si="1"/>
        <v>0</v>
      </c>
    </row>
    <row r="54" spans="4:4" x14ac:dyDescent="0.3">
      <c r="D54">
        <f t="shared" si="1"/>
        <v>0</v>
      </c>
    </row>
    <row r="55" spans="4:4" x14ac:dyDescent="0.3">
      <c r="D55">
        <f t="shared" si="1"/>
        <v>0</v>
      </c>
    </row>
    <row r="56" spans="4:4" x14ac:dyDescent="0.3">
      <c r="D56">
        <f t="shared" si="1"/>
        <v>0</v>
      </c>
    </row>
    <row r="57" spans="4:4" x14ac:dyDescent="0.3">
      <c r="D57">
        <f t="shared" si="1"/>
        <v>0</v>
      </c>
    </row>
    <row r="58" spans="4:4" x14ac:dyDescent="0.3">
      <c r="D58">
        <f t="shared" si="1"/>
        <v>0</v>
      </c>
    </row>
    <row r="59" spans="4:4" x14ac:dyDescent="0.3">
      <c r="D59">
        <f t="shared" si="1"/>
        <v>0</v>
      </c>
    </row>
    <row r="60" spans="4:4" x14ac:dyDescent="0.3">
      <c r="D60">
        <f t="shared" si="1"/>
        <v>0</v>
      </c>
    </row>
    <row r="61" spans="4:4" x14ac:dyDescent="0.3">
      <c r="D61">
        <f t="shared" si="1"/>
        <v>0</v>
      </c>
    </row>
    <row r="62" spans="4:4" x14ac:dyDescent="0.3">
      <c r="D62">
        <f t="shared" si="1"/>
        <v>0</v>
      </c>
    </row>
    <row r="63" spans="4:4" x14ac:dyDescent="0.3">
      <c r="D63">
        <f t="shared" si="1"/>
        <v>0</v>
      </c>
    </row>
    <row r="64" spans="4:4" x14ac:dyDescent="0.3">
      <c r="D64">
        <f t="shared" si="1"/>
        <v>0</v>
      </c>
    </row>
    <row r="65" spans="4:4" x14ac:dyDescent="0.3">
      <c r="D65">
        <f t="shared" si="1"/>
        <v>0</v>
      </c>
    </row>
    <row r="66" spans="4:4" x14ac:dyDescent="0.3">
      <c r="D66">
        <f t="shared" si="1"/>
        <v>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C8D9E-5BCB-498E-A3A9-7F345FD13EFF}">
  <dimension ref="A3:B9"/>
  <sheetViews>
    <sheetView workbookViewId="0">
      <selection activeCell="I22" sqref="I22"/>
    </sheetView>
  </sheetViews>
  <sheetFormatPr defaultRowHeight="14.4" x14ac:dyDescent="0.3"/>
  <cols>
    <col min="1" max="1" width="12.5546875" bestFit="1" customWidth="1"/>
    <col min="2" max="2" width="17.21875" bestFit="1" customWidth="1"/>
  </cols>
  <sheetData>
    <row r="3" spans="1:2" x14ac:dyDescent="0.3">
      <c r="A3" s="2" t="s">
        <v>126</v>
      </c>
      <c r="B3" t="s">
        <v>152</v>
      </c>
    </row>
    <row r="4" spans="1:2" x14ac:dyDescent="0.3">
      <c r="A4" s="3" t="s">
        <v>22</v>
      </c>
      <c r="B4">
        <v>7</v>
      </c>
    </row>
    <row r="5" spans="1:2" x14ac:dyDescent="0.3">
      <c r="A5" s="3" t="s">
        <v>13</v>
      </c>
      <c r="B5">
        <v>16</v>
      </c>
    </row>
    <row r="6" spans="1:2" x14ac:dyDescent="0.3">
      <c r="A6" s="3" t="s">
        <v>18</v>
      </c>
      <c r="B6">
        <v>2</v>
      </c>
    </row>
    <row r="7" spans="1:2" x14ac:dyDescent="0.3">
      <c r="A7" s="3" t="s">
        <v>24</v>
      </c>
      <c r="B7">
        <v>1</v>
      </c>
    </row>
    <row r="8" spans="1:2" x14ac:dyDescent="0.3">
      <c r="A8" s="3" t="s">
        <v>56</v>
      </c>
      <c r="B8">
        <v>1</v>
      </c>
    </row>
    <row r="9" spans="1:2" x14ac:dyDescent="0.3">
      <c r="A9" s="3" t="s">
        <v>127</v>
      </c>
      <c r="B9">
        <v>27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368ED-B3F4-4C3B-8541-4D5FEB74E636}">
  <dimension ref="A3:C20"/>
  <sheetViews>
    <sheetView topLeftCell="A11" workbookViewId="0">
      <selection activeCell="W24" sqref="W24"/>
    </sheetView>
  </sheetViews>
  <sheetFormatPr defaultRowHeight="14.4" x14ac:dyDescent="0.3"/>
  <cols>
    <col min="1" max="1" width="12.5546875" bestFit="1" customWidth="1"/>
    <col min="2" max="2" width="18.6640625" bestFit="1" customWidth="1"/>
    <col min="3" max="3" width="11.5546875" bestFit="1" customWidth="1"/>
    <col min="4" max="4" width="18.6640625" bestFit="1" customWidth="1"/>
    <col min="5" max="5" width="11.5546875" bestFit="1" customWidth="1"/>
    <col min="6" max="6" width="18.6640625" bestFit="1" customWidth="1"/>
    <col min="7" max="7" width="11.5546875" bestFit="1" customWidth="1"/>
    <col min="8" max="8" width="18.6640625" bestFit="1" customWidth="1"/>
    <col min="9" max="9" width="11.5546875" bestFit="1" customWidth="1"/>
    <col min="10" max="10" width="18.6640625" bestFit="1" customWidth="1"/>
    <col min="11" max="11" width="11.5546875" bestFit="1" customWidth="1"/>
    <col min="12" max="12" width="18.6640625" bestFit="1" customWidth="1"/>
    <col min="13" max="13" width="11.5546875" bestFit="1" customWidth="1"/>
    <col min="14" max="14" width="18.6640625" bestFit="1" customWidth="1"/>
    <col min="15" max="15" width="11.5546875" bestFit="1" customWidth="1"/>
    <col min="16" max="16" width="23.44140625" bestFit="1" customWidth="1"/>
    <col min="17" max="17" width="16.33203125" bestFit="1" customWidth="1"/>
  </cols>
  <sheetData>
    <row r="3" spans="1:3" x14ac:dyDescent="0.3">
      <c r="A3" s="2" t="s">
        <v>126</v>
      </c>
      <c r="B3" t="s">
        <v>153</v>
      </c>
      <c r="C3" t="s">
        <v>128</v>
      </c>
    </row>
    <row r="4" spans="1:3" x14ac:dyDescent="0.3">
      <c r="A4" s="3">
        <v>1</v>
      </c>
      <c r="B4">
        <v>758</v>
      </c>
      <c r="C4">
        <v>420</v>
      </c>
    </row>
    <row r="5" spans="1:3" x14ac:dyDescent="0.3">
      <c r="A5" s="3">
        <v>2</v>
      </c>
      <c r="B5">
        <v>549</v>
      </c>
      <c r="C5">
        <v>516</v>
      </c>
    </row>
    <row r="6" spans="1:3" x14ac:dyDescent="0.3">
      <c r="A6" s="3">
        <v>3</v>
      </c>
      <c r="B6">
        <v>6</v>
      </c>
      <c r="C6">
        <v>4</v>
      </c>
    </row>
    <row r="7" spans="1:3" x14ac:dyDescent="0.3">
      <c r="A7" s="3">
        <v>4</v>
      </c>
      <c r="B7">
        <v>24</v>
      </c>
      <c r="C7">
        <v>17</v>
      </c>
    </row>
    <row r="8" spans="1:3" x14ac:dyDescent="0.3">
      <c r="A8" s="3">
        <v>5</v>
      </c>
      <c r="B8">
        <v>8</v>
      </c>
      <c r="C8">
        <v>7</v>
      </c>
    </row>
    <row r="9" spans="1:3" x14ac:dyDescent="0.3">
      <c r="A9" s="3" t="s">
        <v>127</v>
      </c>
      <c r="B9">
        <v>1345</v>
      </c>
      <c r="C9">
        <v>964</v>
      </c>
    </row>
    <row r="14" spans="1:3" x14ac:dyDescent="0.3">
      <c r="A14">
        <f>A4</f>
        <v>1</v>
      </c>
      <c r="B14">
        <f>B4</f>
        <v>758</v>
      </c>
      <c r="C14">
        <f>C4</f>
        <v>420</v>
      </c>
    </row>
    <row r="15" spans="1:3" x14ac:dyDescent="0.3">
      <c r="A15">
        <f t="shared" ref="A15:C20" si="0">A5</f>
        <v>2</v>
      </c>
      <c r="B15">
        <f t="shared" si="0"/>
        <v>549</v>
      </c>
      <c r="C15">
        <f t="shared" si="0"/>
        <v>516</v>
      </c>
    </row>
    <row r="16" spans="1:3" x14ac:dyDescent="0.3">
      <c r="A16">
        <f t="shared" si="0"/>
        <v>3</v>
      </c>
      <c r="B16">
        <f t="shared" si="0"/>
        <v>6</v>
      </c>
      <c r="C16">
        <f t="shared" si="0"/>
        <v>4</v>
      </c>
    </row>
    <row r="17" spans="1:3" x14ac:dyDescent="0.3">
      <c r="A17">
        <f t="shared" si="0"/>
        <v>4</v>
      </c>
      <c r="B17">
        <f t="shared" si="0"/>
        <v>24</v>
      </c>
      <c r="C17">
        <f t="shared" si="0"/>
        <v>17</v>
      </c>
    </row>
    <row r="18" spans="1:3" x14ac:dyDescent="0.3">
      <c r="A18">
        <f t="shared" si="0"/>
        <v>5</v>
      </c>
      <c r="B18">
        <f t="shared" si="0"/>
        <v>8</v>
      </c>
      <c r="C18">
        <f t="shared" si="0"/>
        <v>7</v>
      </c>
    </row>
    <row r="19" spans="1:3" x14ac:dyDescent="0.3">
      <c r="A19" t="str">
        <f t="shared" si="0"/>
        <v>Grand Total</v>
      </c>
      <c r="B19">
        <f t="shared" si="0"/>
        <v>1345</v>
      </c>
      <c r="C19">
        <f t="shared" si="0"/>
        <v>964</v>
      </c>
    </row>
    <row r="20" spans="1:3" x14ac:dyDescent="0.3">
      <c r="A20">
        <f t="shared" si="0"/>
        <v>0</v>
      </c>
      <c r="B20">
        <f t="shared" si="0"/>
        <v>0</v>
      </c>
      <c r="C20">
        <f t="shared" si="0"/>
        <v>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27528-AA34-4554-900B-B7A7BB4D3D83}">
  <dimension ref="A3:B14"/>
  <sheetViews>
    <sheetView workbookViewId="0">
      <selection activeCell="C5" sqref="C5"/>
    </sheetView>
  </sheetViews>
  <sheetFormatPr defaultRowHeight="14.4" x14ac:dyDescent="0.3"/>
  <cols>
    <col min="1" max="1" width="12.5546875" bestFit="1" customWidth="1"/>
    <col min="2" max="4" width="19.44140625" bestFit="1" customWidth="1"/>
  </cols>
  <sheetData>
    <row r="3" spans="1:2" x14ac:dyDescent="0.3">
      <c r="A3" s="2" t="s">
        <v>126</v>
      </c>
      <c r="B3" t="s">
        <v>156</v>
      </c>
    </row>
    <row r="4" spans="1:2" x14ac:dyDescent="0.3">
      <c r="A4" s="3" t="s">
        <v>51</v>
      </c>
      <c r="B4">
        <v>48</v>
      </c>
    </row>
    <row r="5" spans="1:2" x14ac:dyDescent="0.3">
      <c r="A5" s="3" t="s">
        <v>64</v>
      </c>
      <c r="B5">
        <v>43</v>
      </c>
    </row>
    <row r="6" spans="1:2" x14ac:dyDescent="0.3">
      <c r="A6" s="3" t="s">
        <v>44</v>
      </c>
      <c r="B6">
        <v>42</v>
      </c>
    </row>
    <row r="7" spans="1:2" x14ac:dyDescent="0.3">
      <c r="A7" s="3" t="s">
        <v>80</v>
      </c>
      <c r="B7">
        <v>38</v>
      </c>
    </row>
    <row r="8" spans="1:2" x14ac:dyDescent="0.3">
      <c r="A8" s="3" t="s">
        <v>26</v>
      </c>
      <c r="B8">
        <v>28</v>
      </c>
    </row>
    <row r="9" spans="1:2" x14ac:dyDescent="0.3">
      <c r="A9" s="3" t="s">
        <v>74</v>
      </c>
      <c r="B9">
        <v>29</v>
      </c>
    </row>
    <row r="10" spans="1:2" x14ac:dyDescent="0.3">
      <c r="A10" s="3" t="s">
        <v>46</v>
      </c>
      <c r="B10">
        <v>40</v>
      </c>
    </row>
    <row r="11" spans="1:2" x14ac:dyDescent="0.3">
      <c r="A11" s="3" t="s">
        <v>17</v>
      </c>
      <c r="B11">
        <v>34</v>
      </c>
    </row>
    <row r="12" spans="1:2" x14ac:dyDescent="0.3">
      <c r="A12" s="3" t="s">
        <v>78</v>
      </c>
      <c r="B12">
        <v>37</v>
      </c>
    </row>
    <row r="13" spans="1:2" x14ac:dyDescent="0.3">
      <c r="A13" s="3" t="s">
        <v>43</v>
      </c>
      <c r="B13">
        <v>38</v>
      </c>
    </row>
    <row r="14" spans="1:2" x14ac:dyDescent="0.3">
      <c r="A14" s="3" t="s">
        <v>127</v>
      </c>
      <c r="B14">
        <v>377</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4 7 Y 8 W Q 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O O 2 P 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j t j x Z K I p H u A 4 A A A A R A A A A E w A c A E Z v c m 1 1 b G F z L 1 N l Y 3 R p b 2 4 x L m 0 g o h g A K K A U A A A A A A A A A A A A A A A A A A A A A A A A A A A A K 0 5 N L s n M z 1 M I h t C G 1 g B Q S w E C L Q A U A A I A C A D j t j x Z D w n / H a U A A A D 2 A A A A E g A A A A A A A A A A A A A A A A A A A A A A Q 2 9 u Z m l n L 1 B h Y 2 t h Z 2 U u e G 1 s U E s B A i 0 A F A A C A A g A 4 7 Y 8 W Q / K 6 a u k A A A A 6 Q A A A B M A A A A A A A A A A A A A A A A A 8 Q A A A F t D b 2 5 0 Z W 5 0 X 1 R 5 c G V z X S 5 4 b W x Q S w E C L Q A U A A I A C A D j t j x 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Z k r s 0 Y l D l 0 2 O M S T v O q G V e w A A A A A C A A A A A A A Q Z g A A A A E A A C A A A A B M N 6 8 s R i O s r 4 e O f B 0 x 1 0 T 2 W T k R d + g n q c A + a N 3 Z 9 L Y K d g A A A A A O g A A A A A I A A C A A A A B B A 6 u k 9 6 B O 1 P X R U G r m X S g T c J u I m Y W f A q 9 U 9 b r 0 w k x q u F A A A A A J z V 4 2 u I 4 t u J F + u 3 U 5 A + 6 G n X P 1 6 J b A U 1 w c 0 V 7 P z Z P s I I y h D q 0 / R I x f D J k o d p i m t O z t s + n w I U O 9 w a x 8 Z n V A h 9 4 O h F K T A y N W O f J y A K A B V V b X P k A A A A D i N B r p L E x z U 7 s l 1 N Z o 2 T D Z G l F 0 u w e r d 6 + n I Q 4 Q U j + q l 7 6 J W Y j J h L p k F 0 O E r 9 N D c k V 2 W J 6 k 5 p k R T B 6 0 V T U u + c 3 6 < / D a t a M a s h u p > 
</file>

<file path=customXml/itemProps1.xml><?xml version="1.0" encoding="utf-8"?>
<ds:datastoreItem xmlns:ds="http://schemas.openxmlformats.org/officeDocument/2006/customXml" ds:itemID="{6BA76533-D582-4B7A-A541-BB0B79CB541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Sheet5</vt:lpstr>
      <vt:lpstr>Sheet8</vt:lpstr>
      <vt:lpstr>Sheet9</vt:lpstr>
      <vt:lpstr>Sheet10</vt:lpstr>
      <vt:lpstr>Sheet12</vt:lpstr>
      <vt:lpstr>Sheet14</vt:lpstr>
      <vt:lpstr>Sheet15</vt:lpstr>
      <vt:lpstr>Sheet25</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Nitin Sharma</dc:creator>
  <cp:lastModifiedBy>Pratiksha sharma</cp:lastModifiedBy>
  <dcterms:created xsi:type="dcterms:W3CDTF">2024-09-28T16:56:45Z</dcterms:created>
  <dcterms:modified xsi:type="dcterms:W3CDTF">2025-04-11T19:23:34Z</dcterms:modified>
</cp:coreProperties>
</file>