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 accounting" sheetId="1" r:id="rId4"/>
    <sheet state="visible" name="Components of Expenditure" sheetId="2" r:id="rId5"/>
    <sheet state="visible" name="Sectoral contribution" sheetId="3" r:id="rId6"/>
    <sheet state="visible" name="Chart1" sheetId="4" r:id="rId7"/>
    <sheet state="visible" name="Real GDP" sheetId="5" r:id="rId8"/>
    <sheet state="visible" name="WPI" sheetId="6" r:id="rId9"/>
    <sheet state="visible" name="Chart2" sheetId="7" r:id="rId10"/>
    <sheet state="visible" name="GDP quarterly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The expenditures made on
acquisition of valuables namely gold, 
Jewellery, etc. has been included in the
gross capital formation, but as a separate
category outside the Gross Fixed Capital
Formation (GFCF) and Change in Stocks
</t>
      </text>
    </comment>
  </commentList>
</comments>
</file>

<file path=xl/sharedStrings.xml><?xml version="1.0" encoding="utf-8"?>
<sst xmlns="http://schemas.openxmlformats.org/spreadsheetml/2006/main" count="546" uniqueCount="130">
  <si>
    <t>At current Price</t>
  </si>
  <si>
    <t>(Rupees Billion)</t>
  </si>
  <si>
    <t>Year</t>
  </si>
  <si>
    <t>GDP at Factor Cost</t>
  </si>
  <si>
    <t>Consumption of Fixed Capital</t>
  </si>
  <si>
    <t>Indirect Taxes less Subsidies</t>
  </si>
  <si>
    <t>Net Factor Income from Abroad</t>
  </si>
  <si>
    <t>NDP at Factor Cost</t>
  </si>
  <si>
    <t>GDP at Market Prices</t>
  </si>
  <si>
    <t>NDP at Market Prices</t>
  </si>
  <si>
    <t>GNP at Factor Cost</t>
  </si>
  <si>
    <t>NNP at Factor Cost</t>
  </si>
  <si>
    <t>GNP at Market Prices</t>
  </si>
  <si>
    <t>NNP at Market Prices</t>
  </si>
  <si>
    <t xml:space="preserve">1950-51   </t>
  </si>
  <si>
    <t xml:space="preserve">1951-52   </t>
  </si>
  <si>
    <t xml:space="preserve">1952-53   </t>
  </si>
  <si>
    <t xml:space="preserve">1953-54   </t>
  </si>
  <si>
    <t xml:space="preserve">1954-55   </t>
  </si>
  <si>
    <t xml:space="preserve">1955-56   </t>
  </si>
  <si>
    <t xml:space="preserve">1956-57   </t>
  </si>
  <si>
    <t xml:space="preserve">1957-58   </t>
  </si>
  <si>
    <t xml:space="preserve">1958-59   </t>
  </si>
  <si>
    <t xml:space="preserve">1959-60   </t>
  </si>
  <si>
    <t xml:space="preserve">1960-61   </t>
  </si>
  <si>
    <t xml:space="preserve">1961-62   </t>
  </si>
  <si>
    <t xml:space="preserve">1962-63   </t>
  </si>
  <si>
    <t xml:space="preserve">1963-64   </t>
  </si>
  <si>
    <t xml:space="preserve">1964-65   </t>
  </si>
  <si>
    <t xml:space="preserve">1965-66   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</si>
  <si>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</si>
  <si>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</si>
  <si>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</si>
  <si>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</si>
  <si>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</si>
  <si>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</si>
  <si>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</si>
  <si>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</si>
  <si>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</si>
  <si>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</si>
  <si>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</si>
  <si>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</si>
  <si>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</si>
  <si>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</si>
  <si>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</si>
  <si>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</si>
  <si>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</si>
  <si>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</si>
  <si>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</si>
  <si>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</si>
  <si>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</si>
  <si>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</si>
  <si>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</si>
  <si>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</si>
  <si>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</si>
  <si>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</si>
  <si>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</si>
  <si>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</si>
  <si>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</si>
  <si>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</si>
  <si>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</si>
  <si>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</si>
  <si>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</si>
  <si>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</si>
  <si>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</si>
  <si>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</si>
  <si>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</si>
  <si>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</si>
  <si>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</si>
  <si>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</si>
  <si>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</si>
  <si>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</si>
  <si>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</si>
  <si>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</si>
  <si>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</si>
  <si>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</si>
  <si>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 xml:space="preserve">2012-13   </t>
  </si>
  <si>
    <t xml:space="preserve">2013-14   </t>
  </si>
  <si>
    <t>Private final consumption expenditure</t>
  </si>
  <si>
    <t>Government final consumption expenditure</t>
  </si>
  <si>
    <t>Gross fixed capital formation</t>
  </si>
  <si>
    <t>Changes in stocks (inventories)</t>
  </si>
  <si>
    <t>Valuables</t>
  </si>
  <si>
    <t>Exports of Goods and Services</t>
  </si>
  <si>
    <t>Import of Goods and Services</t>
  </si>
  <si>
    <t>GDP at market prices</t>
  </si>
  <si>
    <t>Discrepancies</t>
  </si>
  <si>
    <t>Current Prices</t>
  </si>
  <si>
    <t xml:space="preserve">At Current Price </t>
  </si>
  <si>
    <t xml:space="preserve">GROSS VALUE ADDED </t>
  </si>
  <si>
    <t>Primary Sector (Agriculture)</t>
  </si>
  <si>
    <t>Secondary Sector (Industry)</t>
  </si>
  <si>
    <t>Tertiary sector (Services)</t>
  </si>
  <si>
    <t>Agriculture, forestry and fishing</t>
  </si>
  <si>
    <t xml:space="preserve">Mining &amp; quarrying; Manufacturing; eletricity, gas and water supply </t>
  </si>
  <si>
    <t xml:space="preserve"> Constructions; Trade, Hotel, Transport and Communications; Finance, Insurance, Real Estate &amp; Business Services; Community, Social &amp; Personal Services</t>
  </si>
  <si>
    <t>GDP at FC</t>
  </si>
  <si>
    <t>Share of Agriculture to GDP</t>
  </si>
  <si>
    <t>Share of Industry to GDP</t>
  </si>
  <si>
    <t>Share of Services to GDP</t>
  </si>
  <si>
    <t>At constant Price 2004-05</t>
  </si>
  <si>
    <r>
      <rPr>
        <rFont val="Times New Roman"/>
        <b/>
        <color rgb="FF000000"/>
        <sz val="7.0"/>
      </rPr>
      <t xml:space="preserve"> </t>
    </r>
    <r>
      <rPr>
        <rFont val="Times New Roman"/>
        <b/>
        <color rgb="FF000000"/>
        <sz val="12.0"/>
      </rPr>
      <t>Calculate GDP deflator</t>
    </r>
  </si>
  <si>
    <t>Growth of GDP Deflator</t>
  </si>
  <si>
    <t>GDP Growth rate</t>
  </si>
  <si>
    <t>WPI</t>
  </si>
  <si>
    <t>1970-71 = 100</t>
  </si>
  <si>
    <t>Inflation</t>
  </si>
  <si>
    <t>Deflation</t>
  </si>
  <si>
    <t xml:space="preserve">(Base : 1981-82 = 100)  </t>
  </si>
  <si>
    <t xml:space="preserve">(Base : 1993-94 = 100)  </t>
  </si>
  <si>
    <t xml:space="preserve">(Base : 2004-05 = 100)  </t>
  </si>
  <si>
    <t>Base : 1999-2000</t>
  </si>
  <si>
    <t>Gross Domestic Product at factor cost</t>
  </si>
  <si>
    <t>1996-97</t>
  </si>
  <si>
    <t>Q1</t>
  </si>
  <si>
    <t>Q2</t>
  </si>
  <si>
    <t>Q3</t>
  </si>
  <si>
    <t>Q4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</si>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</sst>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11">
    <font>
      <sz val="11.0"/>
      <color theme="1"/>
      <name val="Arial"/>
    </font>
    <font>
      <b/>
      <sz val="10.0"/>
      <color theme="1"/>
      <name val="Arial"/>
    </font>
    <font>
      <color theme="1"/>
      <name val="Calibri"/>
    </font>
    <font>
      <b/>
      <sz val="11.0"/>
      <color theme="1"/>
      <name val="Calibri"/>
    </font>
    <font>
      <b/>
      <sz val="10.0"/>
      <color rgb="FFFF0000"/>
      <name val="Arial"/>
    </font>
    <font>
      <b/>
      <sz val="11.0"/>
      <color rgb="FFFF00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2.0"/>
      <color rgb="FF000000"/>
      <name val="Times New Roman"/>
    </font>
    <font>
      <sz val="10.0"/>
      <color theme="1"/>
      <name val="Arial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6" numFmtId="0" xfId="0" applyFont="1"/>
    <xf borderId="0" fillId="2" fontId="7" numFmtId="0" xfId="0" applyAlignment="1" applyFill="1" applyFont="1">
      <alignment readingOrder="0"/>
    </xf>
    <xf borderId="0" fillId="0" fontId="5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2" fontId="7" numFmtId="0" xfId="0" applyAlignment="1" applyFont="1">
      <alignment shrinkToFit="0" wrapText="1"/>
    </xf>
    <xf borderId="0" fillId="2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6.xml"/><Relationship Id="rId10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Tertiary sector (Services)/Share of Agriculture to GDP, Tertiary sector (Services)/Share of Industry to GDP and Tertiary sector (Services)/Share of Services to GDP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'Sectoral contribution'!$G$1:$G$3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'Sectoral contribution'!$F$4:$F$67</c:f>
            </c:strRef>
          </c:cat>
          <c:val>
            <c:numRef>
              <c:f>'Sectoral contribution'!$G$4:$G$67</c:f>
              <c:numCache/>
            </c:numRef>
          </c:val>
          <c:smooth val="0"/>
        </c:ser>
        <c:ser>
          <c:idx val="1"/>
          <c:order val="1"/>
          <c:tx>
            <c:strRef>
              <c:f>'Sectoral contribution'!$H$1:$H$3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'Sectoral contribution'!$F$4:$F$67</c:f>
            </c:strRef>
          </c:cat>
          <c:val>
            <c:numRef>
              <c:f>'Sectoral contribution'!$H$4:$H$67</c:f>
              <c:numCache/>
            </c:numRef>
          </c:val>
          <c:smooth val="0"/>
        </c:ser>
        <c:ser>
          <c:idx val="2"/>
          <c:order val="2"/>
          <c:tx>
            <c:strRef>
              <c:f>'Sectoral contribution'!$I$1:$I$3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'Sectoral contribution'!$F$4:$F$67</c:f>
            </c:strRef>
          </c:cat>
          <c:val>
            <c:numRef>
              <c:f>'Sectoral contribution'!$I$4:$I$67</c:f>
              <c:numCache/>
            </c:numRef>
          </c:val>
          <c:smooth val="0"/>
        </c:ser>
        <c:axId val="723784832"/>
        <c:axId val="854580041"/>
      </c:lineChart>
      <c:catAx>
        <c:axId val="7237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Tertiary sector (Services)/Year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580041"/>
      </c:catAx>
      <c:valAx>
        <c:axId val="854580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784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Inflation and Deflation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WPI!$M$2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WPI!$L$3:$L$46</c:f>
            </c:strRef>
          </c:cat>
          <c:val>
            <c:numRef>
              <c:f>WPI!$M$3:$M$46</c:f>
              <c:numCache/>
            </c:numRef>
          </c:val>
          <c:smooth val="0"/>
        </c:ser>
        <c:ser>
          <c:idx val="1"/>
          <c:order val="1"/>
          <c:tx>
            <c:strRef>
              <c:f>WPI!$N$2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WPI!$L$3:$L$46</c:f>
            </c:strRef>
          </c:cat>
          <c:val>
            <c:numRef>
              <c:f>WPI!$N$3:$N$46</c:f>
              <c:numCache/>
            </c:numRef>
          </c:val>
          <c:smooth val="0"/>
        </c:ser>
        <c:axId val="1919078429"/>
        <c:axId val="94816585"/>
      </c:lineChart>
      <c:catAx>
        <c:axId val="1919078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16585"/>
      </c:catAx>
      <c:valAx>
        <c:axId val="94816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078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75"/>
    <col customWidth="1" min="3" max="3" width="16.75"/>
    <col customWidth="1" min="4" max="4" width="20.88"/>
    <col customWidth="1" min="5" max="5" width="23.88"/>
    <col customWidth="1" min="6" max="6" width="8.88"/>
    <col customWidth="1" min="7" max="7" width="14.63"/>
    <col customWidth="1" min="8" max="8" width="20.5"/>
    <col customWidth="1" min="9" max="26" width="7.75"/>
  </cols>
  <sheetData>
    <row r="2">
      <c r="B2" s="1" t="s">
        <v>0</v>
      </c>
      <c r="C2" s="2" t="s">
        <v>1</v>
      </c>
    </row>
    <row r="3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>
      <c r="B4" s="2" t="s">
        <v>14</v>
      </c>
      <c r="C4" s="2">
        <v>100.36</v>
      </c>
      <c r="D4" s="2">
        <v>5.31</v>
      </c>
      <c r="E4" s="2">
        <v>3.65</v>
      </c>
      <c r="F4" s="2">
        <v>-0.41</v>
      </c>
      <c r="G4" s="2">
        <f t="shared" ref="G4:G67" si="2"> C4-D4</f>
        <v>95.05</v>
      </c>
      <c r="H4" s="2">
        <f t="shared" ref="H4:H67" si="3">C4+E4</f>
        <v>104.01</v>
      </c>
      <c r="I4" s="2">
        <f t="shared" ref="I4:I67" si="4"> H4-D4</f>
        <v>98.7</v>
      </c>
      <c r="J4" s="2">
        <f t="shared" ref="J4:J67" si="5">C4+F4</f>
        <v>99.95</v>
      </c>
      <c r="K4" s="2">
        <f t="shared" ref="K4:K67" si="6">J4-D4</f>
        <v>94.64</v>
      </c>
      <c r="L4" s="2">
        <f t="shared" ref="L4:M4" si="1">J4+E4</f>
        <v>103.6</v>
      </c>
      <c r="M4" s="2">
        <f t="shared" si="1"/>
        <v>94.23</v>
      </c>
    </row>
    <row r="5">
      <c r="B5" s="2" t="s">
        <v>15</v>
      </c>
      <c r="C5" s="2">
        <v>105.96</v>
      </c>
      <c r="D5" s="2">
        <v>5.76</v>
      </c>
      <c r="E5" s="2">
        <v>4.58</v>
      </c>
      <c r="F5" s="2">
        <v>-0.35</v>
      </c>
      <c r="G5" s="2">
        <f t="shared" si="2"/>
        <v>100.2</v>
      </c>
      <c r="H5" s="2">
        <f t="shared" si="3"/>
        <v>110.54</v>
      </c>
      <c r="I5" s="2">
        <f t="shared" si="4"/>
        <v>104.78</v>
      </c>
      <c r="J5" s="2">
        <f t="shared" si="5"/>
        <v>105.61</v>
      </c>
      <c r="K5" s="2">
        <f t="shared" si="6"/>
        <v>99.85</v>
      </c>
      <c r="L5" s="2">
        <f t="shared" ref="L5:M5" si="7">J5+E5</f>
        <v>110.19</v>
      </c>
      <c r="M5" s="2">
        <f t="shared" si="7"/>
        <v>99.5</v>
      </c>
    </row>
    <row r="6">
      <c r="B6" s="2" t="s">
        <v>16</v>
      </c>
      <c r="C6" s="2">
        <v>104.49</v>
      </c>
      <c r="D6" s="2">
        <v>5.85</v>
      </c>
      <c r="E6" s="2">
        <v>4.01</v>
      </c>
      <c r="F6" s="2">
        <v>-0.25</v>
      </c>
      <c r="G6" s="2">
        <f t="shared" si="2"/>
        <v>98.64</v>
      </c>
      <c r="H6" s="2">
        <f t="shared" si="3"/>
        <v>108.5</v>
      </c>
      <c r="I6" s="2">
        <f t="shared" si="4"/>
        <v>102.65</v>
      </c>
      <c r="J6" s="2">
        <f t="shared" si="5"/>
        <v>104.24</v>
      </c>
      <c r="K6" s="2">
        <f t="shared" si="6"/>
        <v>98.39</v>
      </c>
      <c r="L6" s="2">
        <f t="shared" ref="L6:M6" si="8">J6+E6</f>
        <v>108.25</v>
      </c>
      <c r="M6" s="2">
        <f t="shared" si="8"/>
        <v>98.14</v>
      </c>
    </row>
    <row r="7">
      <c r="B7" s="2" t="s">
        <v>17</v>
      </c>
      <c r="C7" s="2">
        <v>113.78</v>
      </c>
      <c r="D7" s="2">
        <v>5.57</v>
      </c>
      <c r="E7" s="2">
        <v>4.32</v>
      </c>
      <c r="F7" s="2">
        <v>-0.19</v>
      </c>
      <c r="G7" s="2">
        <f t="shared" si="2"/>
        <v>108.21</v>
      </c>
      <c r="H7" s="2">
        <f t="shared" si="3"/>
        <v>118.1</v>
      </c>
      <c r="I7" s="2">
        <f t="shared" si="4"/>
        <v>112.53</v>
      </c>
      <c r="J7" s="2">
        <f t="shared" si="5"/>
        <v>113.59</v>
      </c>
      <c r="K7" s="2">
        <f t="shared" si="6"/>
        <v>108.02</v>
      </c>
      <c r="L7" s="2">
        <f t="shared" ref="L7:M7" si="9">J7+E7</f>
        <v>117.91</v>
      </c>
      <c r="M7" s="2">
        <f t="shared" si="9"/>
        <v>107.83</v>
      </c>
    </row>
    <row r="8">
      <c r="B8" s="2" t="s">
        <v>18</v>
      </c>
      <c r="C8" s="2">
        <v>106.89</v>
      </c>
      <c r="D8" s="2">
        <v>5.06</v>
      </c>
      <c r="E8" s="2">
        <v>4.81</v>
      </c>
      <c r="F8" s="2">
        <v>-0.29</v>
      </c>
      <c r="G8" s="2">
        <f t="shared" si="2"/>
        <v>101.83</v>
      </c>
      <c r="H8" s="2">
        <f t="shared" si="3"/>
        <v>111.7</v>
      </c>
      <c r="I8" s="2">
        <f t="shared" si="4"/>
        <v>106.64</v>
      </c>
      <c r="J8" s="2">
        <f t="shared" si="5"/>
        <v>106.6</v>
      </c>
      <c r="K8" s="2">
        <f t="shared" si="6"/>
        <v>101.54</v>
      </c>
      <c r="L8" s="2">
        <f t="shared" ref="L8:M8" si="10">J8+E8</f>
        <v>111.41</v>
      </c>
      <c r="M8" s="2">
        <f t="shared" si="10"/>
        <v>101.25</v>
      </c>
    </row>
    <row r="9">
      <c r="B9" s="2" t="s">
        <v>19</v>
      </c>
      <c r="C9" s="2">
        <v>108.61</v>
      </c>
      <c r="D9" s="2">
        <v>5.42</v>
      </c>
      <c r="E9" s="2">
        <v>5.1</v>
      </c>
      <c r="F9" s="2">
        <v>-0.1</v>
      </c>
      <c r="G9" s="2">
        <f t="shared" si="2"/>
        <v>103.19</v>
      </c>
      <c r="H9" s="2">
        <f t="shared" si="3"/>
        <v>113.71</v>
      </c>
      <c r="I9" s="2">
        <f t="shared" si="4"/>
        <v>108.29</v>
      </c>
      <c r="J9" s="2">
        <f t="shared" si="5"/>
        <v>108.51</v>
      </c>
      <c r="K9" s="2">
        <f t="shared" si="6"/>
        <v>103.09</v>
      </c>
      <c r="L9" s="2">
        <f t="shared" ref="L9:M9" si="11">J9+E9</f>
        <v>113.61</v>
      </c>
      <c r="M9" s="2">
        <f t="shared" si="11"/>
        <v>102.99</v>
      </c>
    </row>
    <row r="10">
      <c r="B10" s="2" t="s">
        <v>20</v>
      </c>
      <c r="C10" s="2">
        <v>129.65</v>
      </c>
      <c r="D10" s="2">
        <v>5.86</v>
      </c>
      <c r="E10" s="2">
        <v>5.82</v>
      </c>
      <c r="F10" s="2">
        <v>-0.17</v>
      </c>
      <c r="G10" s="2">
        <f t="shared" si="2"/>
        <v>123.79</v>
      </c>
      <c r="H10" s="2">
        <f t="shared" si="3"/>
        <v>135.47</v>
      </c>
      <c r="I10" s="2">
        <f t="shared" si="4"/>
        <v>129.61</v>
      </c>
      <c r="J10" s="2">
        <f t="shared" si="5"/>
        <v>129.48</v>
      </c>
      <c r="K10" s="2">
        <f t="shared" si="6"/>
        <v>123.62</v>
      </c>
      <c r="L10" s="2">
        <f t="shared" ref="L10:M10" si="12">J10+E10</f>
        <v>135.3</v>
      </c>
      <c r="M10" s="2">
        <f t="shared" si="12"/>
        <v>123.45</v>
      </c>
    </row>
    <row r="11">
      <c r="B11" s="2" t="s">
        <v>21</v>
      </c>
      <c r="C11" s="2">
        <v>132.55</v>
      </c>
      <c r="D11" s="2">
        <v>6.54</v>
      </c>
      <c r="E11" s="2">
        <v>6.96</v>
      </c>
      <c r="F11" s="2">
        <v>-0.2</v>
      </c>
      <c r="G11" s="2">
        <f t="shared" si="2"/>
        <v>126.01</v>
      </c>
      <c r="H11" s="2">
        <f t="shared" si="3"/>
        <v>139.51</v>
      </c>
      <c r="I11" s="2">
        <f t="shared" si="4"/>
        <v>132.97</v>
      </c>
      <c r="J11" s="2">
        <f t="shared" si="5"/>
        <v>132.35</v>
      </c>
      <c r="K11" s="2">
        <f t="shared" si="6"/>
        <v>125.81</v>
      </c>
      <c r="L11" s="2">
        <f t="shared" ref="L11:M11" si="13">J11+E11</f>
        <v>139.31</v>
      </c>
      <c r="M11" s="2">
        <f t="shared" si="13"/>
        <v>125.61</v>
      </c>
    </row>
    <row r="12">
      <c r="B12" s="2" t="s">
        <v>22</v>
      </c>
      <c r="C12" s="2">
        <v>148.27</v>
      </c>
      <c r="D12" s="2">
        <v>7.14</v>
      </c>
      <c r="E12" s="2">
        <v>7.24</v>
      </c>
      <c r="F12" s="2">
        <v>-0.35</v>
      </c>
      <c r="G12" s="2">
        <f t="shared" si="2"/>
        <v>141.13</v>
      </c>
      <c r="H12" s="2">
        <f t="shared" si="3"/>
        <v>155.51</v>
      </c>
      <c r="I12" s="2">
        <f t="shared" si="4"/>
        <v>148.37</v>
      </c>
      <c r="J12" s="2">
        <f t="shared" si="5"/>
        <v>147.92</v>
      </c>
      <c r="K12" s="2">
        <f t="shared" si="6"/>
        <v>140.78</v>
      </c>
      <c r="L12" s="2">
        <f t="shared" ref="L12:M12" si="14">J12+E12</f>
        <v>155.16</v>
      </c>
      <c r="M12" s="2">
        <f t="shared" si="14"/>
        <v>140.43</v>
      </c>
    </row>
    <row r="13">
      <c r="B13" s="2" t="s">
        <v>23</v>
      </c>
      <c r="C13" s="2">
        <v>155.74</v>
      </c>
      <c r="D13" s="2">
        <v>7.63</v>
      </c>
      <c r="E13" s="2">
        <v>8.1</v>
      </c>
      <c r="F13" s="2">
        <v>-0.57</v>
      </c>
      <c r="G13" s="2">
        <f t="shared" si="2"/>
        <v>148.11</v>
      </c>
      <c r="H13" s="2">
        <f t="shared" si="3"/>
        <v>163.84</v>
      </c>
      <c r="I13" s="2">
        <f t="shared" si="4"/>
        <v>156.21</v>
      </c>
      <c r="J13" s="2">
        <f t="shared" si="5"/>
        <v>155.17</v>
      </c>
      <c r="K13" s="2">
        <f t="shared" si="6"/>
        <v>147.54</v>
      </c>
      <c r="L13" s="2">
        <f t="shared" ref="L13:M13" si="15">J13+E13</f>
        <v>163.27</v>
      </c>
      <c r="M13" s="2">
        <f t="shared" si="15"/>
        <v>146.97</v>
      </c>
    </row>
    <row r="14">
      <c r="B14" s="2" t="s">
        <v>24</v>
      </c>
      <c r="C14" s="2">
        <v>170.49</v>
      </c>
      <c r="D14" s="2">
        <v>8.08</v>
      </c>
      <c r="E14" s="2">
        <v>8.93</v>
      </c>
      <c r="F14" s="2">
        <v>-0.72</v>
      </c>
      <c r="G14" s="2">
        <f t="shared" si="2"/>
        <v>162.41</v>
      </c>
      <c r="H14" s="2">
        <f t="shared" si="3"/>
        <v>179.42</v>
      </c>
      <c r="I14" s="2">
        <f t="shared" si="4"/>
        <v>171.34</v>
      </c>
      <c r="J14" s="2">
        <f t="shared" si="5"/>
        <v>169.77</v>
      </c>
      <c r="K14" s="2">
        <f t="shared" si="6"/>
        <v>161.69</v>
      </c>
      <c r="L14" s="2">
        <f t="shared" ref="L14:M14" si="16">J14+E14</f>
        <v>178.7</v>
      </c>
      <c r="M14" s="2">
        <f t="shared" si="16"/>
        <v>160.97</v>
      </c>
    </row>
    <row r="15">
      <c r="B15" s="2" t="s">
        <v>25</v>
      </c>
      <c r="C15" s="2">
        <v>179.92</v>
      </c>
      <c r="D15" s="2">
        <v>8.96</v>
      </c>
      <c r="E15" s="2">
        <v>10.18</v>
      </c>
      <c r="F15" s="2">
        <v>-0.98</v>
      </c>
      <c r="G15" s="2">
        <f t="shared" si="2"/>
        <v>170.96</v>
      </c>
      <c r="H15" s="2">
        <f t="shared" si="3"/>
        <v>190.1</v>
      </c>
      <c r="I15" s="2">
        <f t="shared" si="4"/>
        <v>181.14</v>
      </c>
      <c r="J15" s="2">
        <f t="shared" si="5"/>
        <v>178.94</v>
      </c>
      <c r="K15" s="2">
        <f t="shared" si="6"/>
        <v>169.98</v>
      </c>
      <c r="L15" s="2">
        <f t="shared" ref="L15:M15" si="17">J15+E15</f>
        <v>189.12</v>
      </c>
      <c r="M15" s="2">
        <f t="shared" si="17"/>
        <v>169</v>
      </c>
    </row>
    <row r="16">
      <c r="B16" s="2" t="s">
        <v>26</v>
      </c>
      <c r="C16" s="2">
        <v>192.38</v>
      </c>
      <c r="D16" s="2">
        <v>9.71</v>
      </c>
      <c r="E16" s="2">
        <v>11.91</v>
      </c>
      <c r="F16" s="2">
        <v>-1.08</v>
      </c>
      <c r="G16" s="2">
        <f t="shared" si="2"/>
        <v>182.67</v>
      </c>
      <c r="H16" s="2">
        <f t="shared" si="3"/>
        <v>204.29</v>
      </c>
      <c r="I16" s="2">
        <f t="shared" si="4"/>
        <v>194.58</v>
      </c>
      <c r="J16" s="2">
        <f t="shared" si="5"/>
        <v>191.3</v>
      </c>
      <c r="K16" s="2">
        <f t="shared" si="6"/>
        <v>181.59</v>
      </c>
      <c r="L16" s="2">
        <f t="shared" ref="L16:M16" si="18">J16+E16</f>
        <v>203.21</v>
      </c>
      <c r="M16" s="2">
        <f t="shared" si="18"/>
        <v>180.51</v>
      </c>
    </row>
    <row r="17">
      <c r="B17" s="2" t="s">
        <v>27</v>
      </c>
      <c r="C17" s="2">
        <v>219.86</v>
      </c>
      <c r="D17" s="2">
        <v>10.85</v>
      </c>
      <c r="E17" s="2">
        <v>14.76</v>
      </c>
      <c r="F17" s="2">
        <v>-1.12</v>
      </c>
      <c r="G17" s="2">
        <f t="shared" si="2"/>
        <v>209.01</v>
      </c>
      <c r="H17" s="2">
        <f t="shared" si="3"/>
        <v>234.62</v>
      </c>
      <c r="I17" s="2">
        <f t="shared" si="4"/>
        <v>223.77</v>
      </c>
      <c r="J17" s="2">
        <f t="shared" si="5"/>
        <v>218.74</v>
      </c>
      <c r="K17" s="2">
        <f t="shared" si="6"/>
        <v>207.89</v>
      </c>
      <c r="L17" s="2">
        <f t="shared" ref="L17:M17" si="19">J17+E17</f>
        <v>233.5</v>
      </c>
      <c r="M17" s="2">
        <f t="shared" si="19"/>
        <v>206.77</v>
      </c>
    </row>
    <row r="18">
      <c r="B18" s="2" t="s">
        <v>28</v>
      </c>
      <c r="C18" s="2">
        <v>256.86</v>
      </c>
      <c r="D18" s="2">
        <v>12.4</v>
      </c>
      <c r="E18" s="2">
        <v>16.81</v>
      </c>
      <c r="F18" s="2">
        <v>-1.45</v>
      </c>
      <c r="G18" s="2">
        <f t="shared" si="2"/>
        <v>244.46</v>
      </c>
      <c r="H18" s="2">
        <f t="shared" si="3"/>
        <v>273.67</v>
      </c>
      <c r="I18" s="2">
        <f t="shared" si="4"/>
        <v>261.27</v>
      </c>
      <c r="J18" s="2">
        <f t="shared" si="5"/>
        <v>255.41</v>
      </c>
      <c r="K18" s="2">
        <f t="shared" si="6"/>
        <v>243.01</v>
      </c>
      <c r="L18" s="2">
        <f t="shared" ref="L18:M18" si="20">J18+E18</f>
        <v>272.22</v>
      </c>
      <c r="M18" s="2">
        <f t="shared" si="20"/>
        <v>241.56</v>
      </c>
    </row>
    <row r="19">
      <c r="B19" s="2" t="s">
        <v>29</v>
      </c>
      <c r="C19" s="2">
        <v>268.95</v>
      </c>
      <c r="D19" s="2">
        <v>13.93</v>
      </c>
      <c r="E19" s="2">
        <v>19.62</v>
      </c>
      <c r="F19" s="2">
        <v>-1.64</v>
      </c>
      <c r="G19" s="2">
        <f t="shared" si="2"/>
        <v>255.02</v>
      </c>
      <c r="H19" s="2">
        <f t="shared" si="3"/>
        <v>288.57</v>
      </c>
      <c r="I19" s="2">
        <f t="shared" si="4"/>
        <v>274.64</v>
      </c>
      <c r="J19" s="2">
        <f t="shared" si="5"/>
        <v>267.31</v>
      </c>
      <c r="K19" s="2">
        <f t="shared" si="6"/>
        <v>253.38</v>
      </c>
      <c r="L19" s="2">
        <f t="shared" ref="L19:M19" si="21">J19+E19</f>
        <v>286.93</v>
      </c>
      <c r="M19" s="2">
        <f t="shared" si="21"/>
        <v>251.74</v>
      </c>
    </row>
    <row r="20">
      <c r="B20" s="2" t="s">
        <v>30</v>
      </c>
      <c r="C20" s="2">
        <v>306.13</v>
      </c>
      <c r="D20" s="2">
        <v>16.33</v>
      </c>
      <c r="E20" s="2">
        <v>20.56</v>
      </c>
      <c r="F20" s="2">
        <v>-2.3</v>
      </c>
      <c r="G20" s="2">
        <f t="shared" si="2"/>
        <v>289.8</v>
      </c>
      <c r="H20" s="2">
        <f t="shared" si="3"/>
        <v>326.69</v>
      </c>
      <c r="I20" s="2">
        <f t="shared" si="4"/>
        <v>310.36</v>
      </c>
      <c r="J20" s="2">
        <f t="shared" si="5"/>
        <v>303.83</v>
      </c>
      <c r="K20" s="2">
        <f t="shared" si="6"/>
        <v>287.5</v>
      </c>
      <c r="L20" s="2">
        <f t="shared" ref="L20:M20" si="22">J20+E20</f>
        <v>324.39</v>
      </c>
      <c r="M20" s="2">
        <f t="shared" si="22"/>
        <v>285.2</v>
      </c>
    </row>
    <row r="21" ht="15.75" customHeight="1">
      <c r="B21" s="2" t="s">
        <v>31</v>
      </c>
      <c r="C21" s="2">
        <v>359.76</v>
      </c>
      <c r="D21" s="2">
        <v>18.67</v>
      </c>
      <c r="E21" s="2">
        <v>22.85</v>
      </c>
      <c r="F21" s="2">
        <v>-2.58</v>
      </c>
      <c r="G21" s="2">
        <f t="shared" si="2"/>
        <v>341.09</v>
      </c>
      <c r="H21" s="2">
        <f t="shared" si="3"/>
        <v>382.61</v>
      </c>
      <c r="I21" s="2">
        <f t="shared" si="4"/>
        <v>363.94</v>
      </c>
      <c r="J21" s="2">
        <f t="shared" si="5"/>
        <v>357.18</v>
      </c>
      <c r="K21" s="2">
        <f t="shared" si="6"/>
        <v>338.51</v>
      </c>
      <c r="L21" s="2">
        <f t="shared" ref="L21:M21" si="23">J21+E21</f>
        <v>380.03</v>
      </c>
      <c r="M21" s="2">
        <f t="shared" si="23"/>
        <v>335.93</v>
      </c>
    </row>
    <row r="22" ht="15.75" customHeight="1">
      <c r="B22" s="2" t="s">
        <v>32</v>
      </c>
      <c r="C22" s="2">
        <v>379.38</v>
      </c>
      <c r="D22" s="2">
        <v>19.99</v>
      </c>
      <c r="E22" s="2">
        <v>25.74</v>
      </c>
      <c r="F22" s="2">
        <v>-2.55</v>
      </c>
      <c r="G22" s="2">
        <f t="shared" si="2"/>
        <v>359.39</v>
      </c>
      <c r="H22" s="2">
        <f t="shared" si="3"/>
        <v>405.12</v>
      </c>
      <c r="I22" s="2">
        <f t="shared" si="4"/>
        <v>385.13</v>
      </c>
      <c r="J22" s="2">
        <f t="shared" si="5"/>
        <v>376.83</v>
      </c>
      <c r="K22" s="2">
        <f t="shared" si="6"/>
        <v>356.84</v>
      </c>
      <c r="L22" s="2">
        <f t="shared" ref="L22:M22" si="24">J22+E22</f>
        <v>402.57</v>
      </c>
      <c r="M22" s="2">
        <f t="shared" si="24"/>
        <v>354.29</v>
      </c>
    </row>
    <row r="23" ht="15.75" customHeight="1">
      <c r="B23" s="2" t="s">
        <v>33</v>
      </c>
      <c r="C23" s="2">
        <v>417.22</v>
      </c>
      <c r="D23" s="2">
        <v>22.99</v>
      </c>
      <c r="E23" s="2">
        <v>28.83</v>
      </c>
      <c r="F23" s="2">
        <v>-2.71</v>
      </c>
      <c r="G23" s="2">
        <f t="shared" si="2"/>
        <v>394.23</v>
      </c>
      <c r="H23" s="2">
        <f t="shared" si="3"/>
        <v>446.05</v>
      </c>
      <c r="I23" s="2">
        <f t="shared" si="4"/>
        <v>423.06</v>
      </c>
      <c r="J23" s="2">
        <f t="shared" si="5"/>
        <v>414.51</v>
      </c>
      <c r="K23" s="2">
        <f t="shared" si="6"/>
        <v>391.52</v>
      </c>
      <c r="L23" s="2">
        <f t="shared" ref="L23:M23" si="25">J23+E23</f>
        <v>443.34</v>
      </c>
      <c r="M23" s="2">
        <f t="shared" si="25"/>
        <v>388.81</v>
      </c>
    </row>
    <row r="24" ht="15.75" customHeight="1">
      <c r="B24" s="2" t="s">
        <v>34</v>
      </c>
      <c r="C24" s="2">
        <v>443.82</v>
      </c>
      <c r="D24" s="2">
        <v>28.04</v>
      </c>
      <c r="E24" s="2">
        <v>32.56</v>
      </c>
      <c r="F24" s="2">
        <v>-2.84</v>
      </c>
      <c r="G24" s="2">
        <f t="shared" si="2"/>
        <v>415.78</v>
      </c>
      <c r="H24" s="2">
        <f t="shared" si="3"/>
        <v>476.38</v>
      </c>
      <c r="I24" s="2">
        <f t="shared" si="4"/>
        <v>448.34</v>
      </c>
      <c r="J24" s="2">
        <f t="shared" si="5"/>
        <v>440.98</v>
      </c>
      <c r="K24" s="2">
        <f t="shared" si="6"/>
        <v>412.94</v>
      </c>
      <c r="L24" s="2">
        <f t="shared" ref="L24:M24" si="26">J24+E24</f>
        <v>473.54</v>
      </c>
      <c r="M24" s="2">
        <f t="shared" si="26"/>
        <v>410.1</v>
      </c>
    </row>
    <row r="25" ht="15.75" customHeight="1">
      <c r="B25" s="2" t="s">
        <v>35</v>
      </c>
      <c r="C25" s="2">
        <v>472.21</v>
      </c>
      <c r="D25" s="2">
        <v>30.78</v>
      </c>
      <c r="E25" s="2">
        <v>37.78</v>
      </c>
      <c r="F25" s="2">
        <v>-2.91</v>
      </c>
      <c r="G25" s="2">
        <f t="shared" si="2"/>
        <v>441.43</v>
      </c>
      <c r="H25" s="2">
        <f t="shared" si="3"/>
        <v>509.99</v>
      </c>
      <c r="I25" s="2">
        <f t="shared" si="4"/>
        <v>479.21</v>
      </c>
      <c r="J25" s="2">
        <f t="shared" si="5"/>
        <v>469.3</v>
      </c>
      <c r="K25" s="2">
        <f t="shared" si="6"/>
        <v>438.52</v>
      </c>
      <c r="L25" s="2">
        <f t="shared" ref="L25:M25" si="27">J25+E25</f>
        <v>507.08</v>
      </c>
      <c r="M25" s="2">
        <f t="shared" si="27"/>
        <v>435.61</v>
      </c>
    </row>
    <row r="26" ht="15.75" customHeight="1">
      <c r="B26" s="2" t="s">
        <v>36</v>
      </c>
      <c r="C26" s="2">
        <v>519.43</v>
      </c>
      <c r="D26" s="2">
        <v>34.25</v>
      </c>
      <c r="E26" s="2">
        <v>42.71</v>
      </c>
      <c r="F26" s="2">
        <v>-3.02</v>
      </c>
      <c r="G26" s="2">
        <f t="shared" si="2"/>
        <v>485.18</v>
      </c>
      <c r="H26" s="2">
        <f t="shared" si="3"/>
        <v>562.14</v>
      </c>
      <c r="I26" s="2">
        <f t="shared" si="4"/>
        <v>527.89</v>
      </c>
      <c r="J26" s="2">
        <f t="shared" si="5"/>
        <v>516.41</v>
      </c>
      <c r="K26" s="2">
        <f t="shared" si="6"/>
        <v>482.16</v>
      </c>
      <c r="L26" s="2">
        <f t="shared" ref="L26:M26" si="28">J26+E26</f>
        <v>559.12</v>
      </c>
      <c r="M26" s="2">
        <f t="shared" si="28"/>
        <v>479.14</v>
      </c>
    </row>
    <row r="27" ht="15.75" customHeight="1">
      <c r="B27" s="2" t="s">
        <v>37</v>
      </c>
      <c r="C27" s="2">
        <v>636.58</v>
      </c>
      <c r="D27" s="2">
        <v>41.12</v>
      </c>
      <c r="E27" s="2">
        <v>47.62</v>
      </c>
      <c r="F27" s="2">
        <v>-3.25</v>
      </c>
      <c r="G27" s="2">
        <f t="shared" si="2"/>
        <v>595.46</v>
      </c>
      <c r="H27" s="2">
        <f t="shared" si="3"/>
        <v>684.2</v>
      </c>
      <c r="I27" s="2">
        <f t="shared" si="4"/>
        <v>643.08</v>
      </c>
      <c r="J27" s="2">
        <f t="shared" si="5"/>
        <v>633.33</v>
      </c>
      <c r="K27" s="2">
        <f t="shared" si="6"/>
        <v>592.21</v>
      </c>
      <c r="L27" s="2">
        <f t="shared" ref="L27:M27" si="29">J27+E27</f>
        <v>680.95</v>
      </c>
      <c r="M27" s="2">
        <f t="shared" si="29"/>
        <v>588.96</v>
      </c>
    </row>
    <row r="28" ht="15.75" customHeight="1">
      <c r="B28" s="2" t="s">
        <v>38</v>
      </c>
      <c r="C28" s="2">
        <v>749.3</v>
      </c>
      <c r="D28" s="2">
        <v>52.97</v>
      </c>
      <c r="E28" s="2">
        <v>58.4</v>
      </c>
      <c r="F28" s="2">
        <v>-2.91</v>
      </c>
      <c r="G28" s="2">
        <f t="shared" si="2"/>
        <v>696.33</v>
      </c>
      <c r="H28" s="2">
        <f t="shared" si="3"/>
        <v>807.7</v>
      </c>
      <c r="I28" s="2">
        <f t="shared" si="4"/>
        <v>754.73</v>
      </c>
      <c r="J28" s="2">
        <f t="shared" si="5"/>
        <v>746.39</v>
      </c>
      <c r="K28" s="2">
        <f t="shared" si="6"/>
        <v>693.42</v>
      </c>
      <c r="L28" s="2">
        <f t="shared" ref="L28:M28" si="30">J28+E28</f>
        <v>804.79</v>
      </c>
      <c r="M28" s="2">
        <f t="shared" si="30"/>
        <v>690.51</v>
      </c>
    </row>
    <row r="29" ht="15.75" customHeight="1">
      <c r="B29" s="2" t="s">
        <v>39</v>
      </c>
      <c r="C29" s="2">
        <v>795.82</v>
      </c>
      <c r="D29" s="2">
        <v>62.63</v>
      </c>
      <c r="E29" s="2">
        <v>71.25</v>
      </c>
      <c r="F29" s="2">
        <v>-2.55</v>
      </c>
      <c r="G29" s="2">
        <f t="shared" si="2"/>
        <v>733.19</v>
      </c>
      <c r="H29" s="2">
        <f t="shared" si="3"/>
        <v>867.07</v>
      </c>
      <c r="I29" s="2">
        <f t="shared" si="4"/>
        <v>804.44</v>
      </c>
      <c r="J29" s="2">
        <f t="shared" si="5"/>
        <v>793.27</v>
      </c>
      <c r="K29" s="2">
        <f t="shared" si="6"/>
        <v>730.64</v>
      </c>
      <c r="L29" s="2">
        <f t="shared" ref="L29:M29" si="31">J29+E29</f>
        <v>864.52</v>
      </c>
      <c r="M29" s="2">
        <f t="shared" si="31"/>
        <v>728.09</v>
      </c>
    </row>
    <row r="30" ht="15.75" customHeight="1">
      <c r="B30" s="2" t="s">
        <v>40</v>
      </c>
      <c r="C30" s="2">
        <v>855.45</v>
      </c>
      <c r="D30" s="2">
        <v>68.07</v>
      </c>
      <c r="E30" s="2">
        <v>78.77</v>
      </c>
      <c r="F30" s="2">
        <v>-2.33</v>
      </c>
      <c r="G30" s="2">
        <f t="shared" si="2"/>
        <v>787.38</v>
      </c>
      <c r="H30" s="2">
        <f t="shared" si="3"/>
        <v>934.22</v>
      </c>
      <c r="I30" s="2">
        <f t="shared" si="4"/>
        <v>866.15</v>
      </c>
      <c r="J30" s="2">
        <f t="shared" si="5"/>
        <v>853.12</v>
      </c>
      <c r="K30" s="2">
        <f t="shared" si="6"/>
        <v>785.05</v>
      </c>
      <c r="L30" s="2">
        <f t="shared" ref="L30:M30" si="32">J30+E30</f>
        <v>931.89</v>
      </c>
      <c r="M30" s="2">
        <f t="shared" si="32"/>
        <v>782.72</v>
      </c>
    </row>
    <row r="31" ht="15.75" customHeight="1">
      <c r="B31" s="2" t="s">
        <v>41</v>
      </c>
      <c r="C31" s="2">
        <v>976.33</v>
      </c>
      <c r="D31" s="2">
        <v>73.28</v>
      </c>
      <c r="E31" s="2">
        <v>82.15</v>
      </c>
      <c r="F31" s="2">
        <v>-2.33</v>
      </c>
      <c r="G31" s="2">
        <f t="shared" si="2"/>
        <v>903.05</v>
      </c>
      <c r="H31" s="2">
        <f t="shared" si="3"/>
        <v>1058.48</v>
      </c>
      <c r="I31" s="2">
        <f t="shared" si="4"/>
        <v>985.2</v>
      </c>
      <c r="J31" s="2">
        <f t="shared" si="5"/>
        <v>974</v>
      </c>
      <c r="K31" s="2">
        <f t="shared" si="6"/>
        <v>900.72</v>
      </c>
      <c r="L31" s="2">
        <f t="shared" ref="L31:M31" si="33">J31+E31</f>
        <v>1056.15</v>
      </c>
      <c r="M31" s="2">
        <f t="shared" si="33"/>
        <v>898.39</v>
      </c>
    </row>
    <row r="32" ht="15.75" customHeight="1">
      <c r="B32" s="2" t="s">
        <v>42</v>
      </c>
      <c r="C32" s="2">
        <v>1049.3</v>
      </c>
      <c r="D32" s="2">
        <v>81.11</v>
      </c>
      <c r="E32" s="2">
        <v>97.17</v>
      </c>
      <c r="F32" s="2">
        <v>-1.56</v>
      </c>
      <c r="G32" s="2">
        <f t="shared" si="2"/>
        <v>968.19</v>
      </c>
      <c r="H32" s="2">
        <f t="shared" si="3"/>
        <v>1146.47</v>
      </c>
      <c r="I32" s="2">
        <f t="shared" si="4"/>
        <v>1065.36</v>
      </c>
      <c r="J32" s="2">
        <f t="shared" si="5"/>
        <v>1047.74</v>
      </c>
      <c r="K32" s="2">
        <f t="shared" si="6"/>
        <v>966.63</v>
      </c>
      <c r="L32" s="2">
        <f t="shared" ref="L32:M32" si="34">J32+E32</f>
        <v>1144.91</v>
      </c>
      <c r="M32" s="2">
        <f t="shared" si="34"/>
        <v>965.07</v>
      </c>
    </row>
    <row r="33" ht="15.75" customHeight="1">
      <c r="B33" s="2" t="s">
        <v>43</v>
      </c>
      <c r="C33" s="2">
        <v>1145.0</v>
      </c>
      <c r="D33" s="2">
        <v>98.87</v>
      </c>
      <c r="E33" s="2">
        <v>112.29</v>
      </c>
      <c r="F33" s="2">
        <v>1.53</v>
      </c>
      <c r="G33" s="2">
        <f t="shared" si="2"/>
        <v>1046.13</v>
      </c>
      <c r="H33" s="2">
        <f t="shared" si="3"/>
        <v>1257.29</v>
      </c>
      <c r="I33" s="2">
        <f t="shared" si="4"/>
        <v>1158.42</v>
      </c>
      <c r="J33" s="2">
        <f t="shared" si="5"/>
        <v>1146.53</v>
      </c>
      <c r="K33" s="2">
        <f t="shared" si="6"/>
        <v>1047.66</v>
      </c>
      <c r="L33" s="2">
        <f t="shared" ref="L33:M33" si="35">J33+E33</f>
        <v>1258.82</v>
      </c>
      <c r="M33" s="2">
        <f t="shared" si="35"/>
        <v>1049.19</v>
      </c>
    </row>
    <row r="34" ht="15.75" customHeight="1">
      <c r="B34" s="2" t="s">
        <v>44</v>
      </c>
      <c r="C34" s="2">
        <v>1368.38</v>
      </c>
      <c r="D34" s="2">
        <v>114.22</v>
      </c>
      <c r="E34" s="2">
        <v>128.04</v>
      </c>
      <c r="F34" s="2">
        <v>3.45</v>
      </c>
      <c r="G34" s="2">
        <f t="shared" si="2"/>
        <v>1254.16</v>
      </c>
      <c r="H34" s="2">
        <f t="shared" si="3"/>
        <v>1496.42</v>
      </c>
      <c r="I34" s="2">
        <f t="shared" si="4"/>
        <v>1382.2</v>
      </c>
      <c r="J34" s="2">
        <f t="shared" si="5"/>
        <v>1371.83</v>
      </c>
      <c r="K34" s="2">
        <f t="shared" si="6"/>
        <v>1257.61</v>
      </c>
      <c r="L34" s="2">
        <f t="shared" ref="L34:M34" si="36">J34+E34</f>
        <v>1499.87</v>
      </c>
      <c r="M34" s="2">
        <f t="shared" si="36"/>
        <v>1261.06</v>
      </c>
    </row>
    <row r="35" ht="15.75" customHeight="1">
      <c r="B35" s="2" t="s">
        <v>45</v>
      </c>
      <c r="C35" s="2">
        <v>1602.13</v>
      </c>
      <c r="D35" s="2">
        <v>139.21</v>
      </c>
      <c r="E35" s="2">
        <v>155.92</v>
      </c>
      <c r="F35" s="2">
        <v>0.4</v>
      </c>
      <c r="G35" s="2">
        <f t="shared" si="2"/>
        <v>1462.92</v>
      </c>
      <c r="H35" s="2">
        <f t="shared" si="3"/>
        <v>1758.05</v>
      </c>
      <c r="I35" s="2">
        <f t="shared" si="4"/>
        <v>1618.84</v>
      </c>
      <c r="J35" s="2">
        <f t="shared" si="5"/>
        <v>1602.53</v>
      </c>
      <c r="K35" s="2">
        <f t="shared" si="6"/>
        <v>1463.32</v>
      </c>
      <c r="L35" s="2">
        <f t="shared" ref="L35:M35" si="37">J35+E35</f>
        <v>1758.45</v>
      </c>
      <c r="M35" s="2">
        <f t="shared" si="37"/>
        <v>1463.72</v>
      </c>
    </row>
    <row r="36" ht="15.75" customHeight="1">
      <c r="B36" s="2" t="s">
        <v>46</v>
      </c>
      <c r="C36" s="2">
        <v>1789.85</v>
      </c>
      <c r="D36" s="2">
        <v>161.14</v>
      </c>
      <c r="E36" s="2">
        <v>176.59</v>
      </c>
      <c r="F36" s="2">
        <v>-6.34</v>
      </c>
      <c r="G36" s="2">
        <f t="shared" si="2"/>
        <v>1628.71</v>
      </c>
      <c r="H36" s="2">
        <f t="shared" si="3"/>
        <v>1966.44</v>
      </c>
      <c r="I36" s="2">
        <f t="shared" si="4"/>
        <v>1805.3</v>
      </c>
      <c r="J36" s="2">
        <f t="shared" si="5"/>
        <v>1783.51</v>
      </c>
      <c r="K36" s="2">
        <f t="shared" si="6"/>
        <v>1622.37</v>
      </c>
      <c r="L36" s="2">
        <f t="shared" ref="L36:M36" si="38">J36+E36</f>
        <v>1960.1</v>
      </c>
      <c r="M36" s="2">
        <f t="shared" si="38"/>
        <v>1616.03</v>
      </c>
    </row>
    <row r="37" ht="15.75" customHeight="1">
      <c r="B37" s="2" t="s">
        <v>47</v>
      </c>
      <c r="C37" s="2">
        <v>2093.56</v>
      </c>
      <c r="D37" s="2">
        <v>179.7</v>
      </c>
      <c r="E37" s="2">
        <v>196.65</v>
      </c>
      <c r="F37" s="2">
        <v>-9.44</v>
      </c>
      <c r="G37" s="2">
        <f t="shared" si="2"/>
        <v>1913.86</v>
      </c>
      <c r="H37" s="2">
        <f t="shared" si="3"/>
        <v>2290.21</v>
      </c>
      <c r="I37" s="2">
        <f t="shared" si="4"/>
        <v>2110.51</v>
      </c>
      <c r="J37" s="2">
        <f t="shared" si="5"/>
        <v>2084.12</v>
      </c>
      <c r="K37" s="2">
        <f t="shared" si="6"/>
        <v>1904.42</v>
      </c>
      <c r="L37" s="2">
        <f t="shared" ref="L37:M37" si="39">J37+E37</f>
        <v>2280.77</v>
      </c>
      <c r="M37" s="2">
        <f t="shared" si="39"/>
        <v>1894.98</v>
      </c>
    </row>
    <row r="38" ht="15.75" customHeight="1">
      <c r="B38" s="2" t="s">
        <v>48</v>
      </c>
      <c r="C38" s="2">
        <v>2351.13</v>
      </c>
      <c r="D38" s="2">
        <v>209.76</v>
      </c>
      <c r="E38" s="2">
        <v>214.98</v>
      </c>
      <c r="F38" s="2">
        <v>-14.24</v>
      </c>
      <c r="G38" s="2">
        <f t="shared" si="2"/>
        <v>2141.37</v>
      </c>
      <c r="H38" s="2">
        <f t="shared" si="3"/>
        <v>2566.11</v>
      </c>
      <c r="I38" s="2">
        <f t="shared" si="4"/>
        <v>2356.35</v>
      </c>
      <c r="J38" s="2">
        <f t="shared" si="5"/>
        <v>2336.89</v>
      </c>
      <c r="K38" s="2">
        <f t="shared" si="6"/>
        <v>2127.13</v>
      </c>
      <c r="L38" s="2">
        <f t="shared" ref="L38:M38" si="40">J38+E38</f>
        <v>2551.87</v>
      </c>
      <c r="M38" s="2">
        <f t="shared" si="40"/>
        <v>2112.89</v>
      </c>
    </row>
    <row r="39" ht="15.75" customHeight="1">
      <c r="B39" s="2" t="s">
        <v>49</v>
      </c>
      <c r="C39" s="2">
        <v>2627.17</v>
      </c>
      <c r="D39" s="2">
        <v>251.37</v>
      </c>
      <c r="E39" s="2">
        <v>268.07</v>
      </c>
      <c r="F39" s="2">
        <v>-14.29</v>
      </c>
      <c r="G39" s="2">
        <f t="shared" si="2"/>
        <v>2375.8</v>
      </c>
      <c r="H39" s="2">
        <f t="shared" si="3"/>
        <v>2895.24</v>
      </c>
      <c r="I39" s="2">
        <f t="shared" si="4"/>
        <v>2643.87</v>
      </c>
      <c r="J39" s="2">
        <f t="shared" si="5"/>
        <v>2612.88</v>
      </c>
      <c r="K39" s="2">
        <f t="shared" si="6"/>
        <v>2361.51</v>
      </c>
      <c r="L39" s="2">
        <f t="shared" ref="L39:M39" si="41">J39+E39</f>
        <v>2880.95</v>
      </c>
      <c r="M39" s="2">
        <f t="shared" si="41"/>
        <v>2347.22</v>
      </c>
    </row>
    <row r="40" ht="15.75" customHeight="1">
      <c r="B40" s="2" t="s">
        <v>50</v>
      </c>
      <c r="C40" s="2">
        <v>2929.24</v>
      </c>
      <c r="D40" s="2">
        <v>283.38</v>
      </c>
      <c r="E40" s="2">
        <v>310.25</v>
      </c>
      <c r="F40" s="2">
        <v>-18.05</v>
      </c>
      <c r="G40" s="2">
        <f t="shared" si="2"/>
        <v>2645.86</v>
      </c>
      <c r="H40" s="2">
        <f t="shared" si="3"/>
        <v>3239.49</v>
      </c>
      <c r="I40" s="2">
        <f t="shared" si="4"/>
        <v>2956.11</v>
      </c>
      <c r="J40" s="2">
        <f t="shared" si="5"/>
        <v>2911.19</v>
      </c>
      <c r="K40" s="2">
        <f t="shared" si="6"/>
        <v>2627.81</v>
      </c>
      <c r="L40" s="2">
        <f t="shared" ref="L40:M40" si="42">J40+E40</f>
        <v>3221.44</v>
      </c>
      <c r="M40" s="2">
        <f t="shared" si="42"/>
        <v>2609.76</v>
      </c>
    </row>
    <row r="41" ht="15.75" customHeight="1">
      <c r="B41" s="2" t="s">
        <v>51</v>
      </c>
      <c r="C41" s="2">
        <v>3320.68</v>
      </c>
      <c r="D41" s="2">
        <v>331.92</v>
      </c>
      <c r="E41" s="2">
        <v>361.43</v>
      </c>
      <c r="F41" s="2">
        <v>-26.19</v>
      </c>
      <c r="G41" s="2">
        <f t="shared" si="2"/>
        <v>2988.76</v>
      </c>
      <c r="H41" s="2">
        <f t="shared" si="3"/>
        <v>3682.11</v>
      </c>
      <c r="I41" s="2">
        <f t="shared" si="4"/>
        <v>3350.19</v>
      </c>
      <c r="J41" s="2">
        <f t="shared" si="5"/>
        <v>3294.49</v>
      </c>
      <c r="K41" s="2">
        <f t="shared" si="6"/>
        <v>2962.57</v>
      </c>
      <c r="L41" s="2">
        <f t="shared" ref="L41:M41" si="43">J41+E41</f>
        <v>3655.92</v>
      </c>
      <c r="M41" s="2">
        <f t="shared" si="43"/>
        <v>2936.38</v>
      </c>
    </row>
    <row r="42" ht="15.75" customHeight="1">
      <c r="B42" s="2" t="s">
        <v>52</v>
      </c>
      <c r="C42" s="2">
        <v>3962.95</v>
      </c>
      <c r="D42" s="2">
        <v>388.5</v>
      </c>
      <c r="E42" s="2">
        <v>405.98</v>
      </c>
      <c r="F42" s="2">
        <v>-44.96</v>
      </c>
      <c r="G42" s="2">
        <f t="shared" si="2"/>
        <v>3574.45</v>
      </c>
      <c r="H42" s="2">
        <f t="shared" si="3"/>
        <v>4368.93</v>
      </c>
      <c r="I42" s="2">
        <f t="shared" si="4"/>
        <v>3980.43</v>
      </c>
      <c r="J42" s="2">
        <f t="shared" si="5"/>
        <v>3917.99</v>
      </c>
      <c r="K42" s="2">
        <f t="shared" si="6"/>
        <v>3529.49</v>
      </c>
      <c r="L42" s="2">
        <f t="shared" ref="L42:M42" si="44">J42+E42</f>
        <v>4323.97</v>
      </c>
      <c r="M42" s="2">
        <f t="shared" si="44"/>
        <v>3484.53</v>
      </c>
    </row>
    <row r="43" ht="15.75" customHeight="1">
      <c r="B43" s="2" t="s">
        <v>53</v>
      </c>
      <c r="C43" s="2">
        <v>4565.4</v>
      </c>
      <c r="D43" s="2">
        <v>452.48</v>
      </c>
      <c r="E43" s="2">
        <v>453.88</v>
      </c>
      <c r="F43" s="2">
        <v>-57.31</v>
      </c>
      <c r="G43" s="2">
        <f t="shared" si="2"/>
        <v>4112.92</v>
      </c>
      <c r="H43" s="2">
        <f t="shared" si="3"/>
        <v>5019.28</v>
      </c>
      <c r="I43" s="2">
        <f t="shared" si="4"/>
        <v>4566.8</v>
      </c>
      <c r="J43" s="2">
        <f t="shared" si="5"/>
        <v>4508.09</v>
      </c>
      <c r="K43" s="2">
        <f t="shared" si="6"/>
        <v>4055.61</v>
      </c>
      <c r="L43" s="2">
        <f t="shared" ref="L43:M43" si="45">J43+E43</f>
        <v>4961.97</v>
      </c>
      <c r="M43" s="2">
        <f t="shared" si="45"/>
        <v>3998.3</v>
      </c>
    </row>
    <row r="44" ht="15.75" customHeight="1">
      <c r="B44" s="2" t="s">
        <v>54</v>
      </c>
      <c r="C44" s="2">
        <v>5318.13</v>
      </c>
      <c r="D44" s="2">
        <v>526.5</v>
      </c>
      <c r="E44" s="2">
        <v>543.99</v>
      </c>
      <c r="F44" s="2">
        <v>-75.45</v>
      </c>
      <c r="G44" s="2">
        <f t="shared" si="2"/>
        <v>4791.63</v>
      </c>
      <c r="H44" s="2">
        <f t="shared" si="3"/>
        <v>5862.12</v>
      </c>
      <c r="I44" s="2">
        <f t="shared" si="4"/>
        <v>5335.62</v>
      </c>
      <c r="J44" s="2">
        <f t="shared" si="5"/>
        <v>5242.68</v>
      </c>
      <c r="K44" s="2">
        <f t="shared" si="6"/>
        <v>4716.18</v>
      </c>
      <c r="L44" s="2">
        <f t="shared" ref="L44:M44" si="46">J44+E44</f>
        <v>5786.67</v>
      </c>
      <c r="M44" s="2">
        <f t="shared" si="46"/>
        <v>4640.73</v>
      </c>
    </row>
    <row r="45" ht="15.75" customHeight="1">
      <c r="B45" s="2" t="s">
        <v>55</v>
      </c>
      <c r="C45" s="2">
        <v>6135.28</v>
      </c>
      <c r="D45" s="2">
        <v>646.27</v>
      </c>
      <c r="E45" s="2">
        <v>603.47</v>
      </c>
      <c r="F45" s="2">
        <v>-100.77</v>
      </c>
      <c r="G45" s="2">
        <f t="shared" si="2"/>
        <v>5489.01</v>
      </c>
      <c r="H45" s="2">
        <f t="shared" si="3"/>
        <v>6738.75</v>
      </c>
      <c r="I45" s="2">
        <f t="shared" si="4"/>
        <v>6092.48</v>
      </c>
      <c r="J45" s="2">
        <f t="shared" si="5"/>
        <v>6034.51</v>
      </c>
      <c r="K45" s="2">
        <f t="shared" si="6"/>
        <v>5388.24</v>
      </c>
      <c r="L45" s="2">
        <f t="shared" ref="L45:M45" si="47">J45+E45</f>
        <v>6637.98</v>
      </c>
      <c r="M45" s="2">
        <f t="shared" si="47"/>
        <v>5287.47</v>
      </c>
    </row>
    <row r="46" ht="15.75" customHeight="1">
      <c r="B46" s="2" t="s">
        <v>56</v>
      </c>
      <c r="C46" s="2">
        <v>7037.23</v>
      </c>
      <c r="D46" s="2">
        <v>741.38</v>
      </c>
      <c r="E46" s="2">
        <v>708.22</v>
      </c>
      <c r="F46" s="2">
        <v>-116.45</v>
      </c>
      <c r="G46" s="2">
        <f t="shared" si="2"/>
        <v>6295.85</v>
      </c>
      <c r="H46" s="2">
        <f t="shared" si="3"/>
        <v>7745.45</v>
      </c>
      <c r="I46" s="2">
        <f t="shared" si="4"/>
        <v>7004.07</v>
      </c>
      <c r="J46" s="2">
        <f t="shared" si="5"/>
        <v>6920.78</v>
      </c>
      <c r="K46" s="2">
        <f t="shared" si="6"/>
        <v>6179.4</v>
      </c>
      <c r="L46" s="2">
        <f t="shared" ref="L46:M46" si="48">J46+E46</f>
        <v>7629</v>
      </c>
      <c r="M46" s="2">
        <f t="shared" si="48"/>
        <v>6062.95</v>
      </c>
    </row>
    <row r="47" ht="15.75" customHeight="1">
      <c r="B47" s="2" t="s">
        <v>57</v>
      </c>
      <c r="C47" s="2">
        <v>8179.61</v>
      </c>
      <c r="D47" s="2">
        <v>828.56</v>
      </c>
      <c r="E47" s="2">
        <v>733.94</v>
      </c>
      <c r="F47" s="2">
        <v>-120.8</v>
      </c>
      <c r="G47" s="2">
        <f t="shared" si="2"/>
        <v>7351.05</v>
      </c>
      <c r="H47" s="2">
        <f t="shared" si="3"/>
        <v>8913.55</v>
      </c>
      <c r="I47" s="2">
        <f t="shared" si="4"/>
        <v>8084.99</v>
      </c>
      <c r="J47" s="2">
        <f t="shared" si="5"/>
        <v>8058.81</v>
      </c>
      <c r="K47" s="2">
        <f t="shared" si="6"/>
        <v>7230.25</v>
      </c>
      <c r="L47" s="2">
        <f t="shared" ref="L47:M47" si="49">J47+E47</f>
        <v>8792.75</v>
      </c>
      <c r="M47" s="2">
        <f t="shared" si="49"/>
        <v>7109.45</v>
      </c>
    </row>
    <row r="48" ht="15.75" customHeight="1">
      <c r="B48" s="2" t="s">
        <v>58</v>
      </c>
      <c r="C48" s="2">
        <v>9553.85</v>
      </c>
      <c r="D48" s="2">
        <v>967.49</v>
      </c>
      <c r="E48" s="2">
        <v>902.05</v>
      </c>
      <c r="F48" s="2">
        <v>-130.83</v>
      </c>
      <c r="G48" s="2">
        <f t="shared" si="2"/>
        <v>8586.36</v>
      </c>
      <c r="H48" s="2">
        <f t="shared" si="3"/>
        <v>10455.9</v>
      </c>
      <c r="I48" s="2">
        <f t="shared" si="4"/>
        <v>9488.41</v>
      </c>
      <c r="J48" s="2">
        <f t="shared" si="5"/>
        <v>9423.02</v>
      </c>
      <c r="K48" s="2">
        <f t="shared" si="6"/>
        <v>8455.53</v>
      </c>
      <c r="L48" s="2">
        <f t="shared" ref="L48:M48" si="50">J48+E48</f>
        <v>10325.07</v>
      </c>
      <c r="M48" s="2">
        <f t="shared" si="50"/>
        <v>8324.7</v>
      </c>
    </row>
    <row r="49" ht="15.75" customHeight="1">
      <c r="B49" s="2" t="s">
        <v>59</v>
      </c>
      <c r="C49" s="2">
        <v>11185.86</v>
      </c>
      <c r="D49" s="2">
        <v>1125.86</v>
      </c>
      <c r="E49" s="2">
        <v>1081.39</v>
      </c>
      <c r="F49" s="2">
        <v>-134.84</v>
      </c>
      <c r="G49" s="2">
        <f t="shared" si="2"/>
        <v>10060</v>
      </c>
      <c r="H49" s="2">
        <f t="shared" si="3"/>
        <v>12267.25</v>
      </c>
      <c r="I49" s="2">
        <f t="shared" si="4"/>
        <v>11141.39</v>
      </c>
      <c r="J49" s="2">
        <f t="shared" si="5"/>
        <v>11051.02</v>
      </c>
      <c r="K49" s="2">
        <f t="shared" si="6"/>
        <v>9925.16</v>
      </c>
      <c r="L49" s="2">
        <f t="shared" ref="L49:M49" si="51">J49+E49</f>
        <v>12132.41</v>
      </c>
      <c r="M49" s="2">
        <f t="shared" si="51"/>
        <v>9790.32</v>
      </c>
    </row>
    <row r="50" ht="15.75" customHeight="1">
      <c r="B50" s="2" t="s">
        <v>60</v>
      </c>
      <c r="C50" s="2">
        <v>13017.88</v>
      </c>
      <c r="D50" s="2">
        <v>1298.48</v>
      </c>
      <c r="E50" s="2">
        <v>1174.89</v>
      </c>
      <c r="F50" s="2">
        <v>-130.82</v>
      </c>
      <c r="G50" s="2">
        <f t="shared" si="2"/>
        <v>11719.4</v>
      </c>
      <c r="H50" s="2">
        <f t="shared" si="3"/>
        <v>14192.77</v>
      </c>
      <c r="I50" s="2">
        <f t="shared" si="4"/>
        <v>12894.29</v>
      </c>
      <c r="J50" s="2">
        <f t="shared" si="5"/>
        <v>12887.06</v>
      </c>
      <c r="K50" s="2">
        <f t="shared" si="6"/>
        <v>11588.58</v>
      </c>
      <c r="L50" s="2">
        <f t="shared" ref="L50:M50" si="52">J50+E50</f>
        <v>14061.95</v>
      </c>
      <c r="M50" s="2">
        <f t="shared" si="52"/>
        <v>11457.76</v>
      </c>
    </row>
    <row r="51" ht="15.75" customHeight="1">
      <c r="B51" s="2" t="s">
        <v>61</v>
      </c>
      <c r="C51" s="2">
        <v>14476.13</v>
      </c>
      <c r="D51" s="2">
        <v>1472.67</v>
      </c>
      <c r="E51" s="2">
        <v>1247.81</v>
      </c>
      <c r="F51" s="2">
        <v>-132.05</v>
      </c>
      <c r="G51" s="2">
        <f t="shared" si="2"/>
        <v>13003.46</v>
      </c>
      <c r="H51" s="2">
        <f t="shared" si="3"/>
        <v>15723.94</v>
      </c>
      <c r="I51" s="2">
        <f t="shared" si="4"/>
        <v>14251.27</v>
      </c>
      <c r="J51" s="2">
        <f t="shared" si="5"/>
        <v>14344.08</v>
      </c>
      <c r="K51" s="2">
        <f t="shared" si="6"/>
        <v>12871.41</v>
      </c>
      <c r="L51" s="2">
        <f t="shared" ref="L51:M51" si="53">J51+E51</f>
        <v>15591.89</v>
      </c>
      <c r="M51" s="2">
        <f t="shared" si="53"/>
        <v>12739.36</v>
      </c>
    </row>
    <row r="52" ht="15.75" customHeight="1">
      <c r="B52" s="2" t="s">
        <v>62</v>
      </c>
      <c r="C52" s="2">
        <v>16687.39</v>
      </c>
      <c r="D52" s="2">
        <v>1637.4</v>
      </c>
      <c r="E52" s="2">
        <v>1346.39</v>
      </c>
      <c r="F52" s="2">
        <v>-149.68</v>
      </c>
      <c r="G52" s="2">
        <f t="shared" si="2"/>
        <v>15049.99</v>
      </c>
      <c r="H52" s="2">
        <f t="shared" si="3"/>
        <v>18033.78</v>
      </c>
      <c r="I52" s="2">
        <f t="shared" si="4"/>
        <v>16396.38</v>
      </c>
      <c r="J52" s="2">
        <f t="shared" si="5"/>
        <v>16537.71</v>
      </c>
      <c r="K52" s="2">
        <f t="shared" si="6"/>
        <v>14900.31</v>
      </c>
      <c r="L52" s="2">
        <f t="shared" ref="L52:M52" si="54">J52+E52</f>
        <v>17884.1</v>
      </c>
      <c r="M52" s="2">
        <f t="shared" si="54"/>
        <v>14750.63</v>
      </c>
    </row>
    <row r="53" ht="15.75" customHeight="1">
      <c r="B53" s="2" t="s">
        <v>63</v>
      </c>
      <c r="C53" s="2">
        <v>18582.05</v>
      </c>
      <c r="D53" s="2">
        <v>1864.72</v>
      </c>
      <c r="E53" s="2">
        <v>1649.25</v>
      </c>
      <c r="F53" s="2">
        <v>-154.31</v>
      </c>
      <c r="G53" s="2">
        <f t="shared" si="2"/>
        <v>16717.33</v>
      </c>
      <c r="H53" s="2">
        <f t="shared" si="3"/>
        <v>20231.3</v>
      </c>
      <c r="I53" s="2">
        <f t="shared" si="4"/>
        <v>18366.58</v>
      </c>
      <c r="J53" s="2">
        <f t="shared" si="5"/>
        <v>18427.74</v>
      </c>
      <c r="K53" s="2">
        <f t="shared" si="6"/>
        <v>16563.02</v>
      </c>
      <c r="L53" s="2">
        <f t="shared" ref="L53:M53" si="55">J53+E53</f>
        <v>20076.99</v>
      </c>
      <c r="M53" s="2">
        <f t="shared" si="55"/>
        <v>16408.71</v>
      </c>
    </row>
    <row r="54" ht="15.75" customHeight="1">
      <c r="B54" s="2" t="s">
        <v>64</v>
      </c>
      <c r="C54" s="2">
        <v>20007.43</v>
      </c>
      <c r="D54" s="2">
        <v>2068.92</v>
      </c>
      <c r="E54" s="2">
        <v>1766.7</v>
      </c>
      <c r="F54" s="2">
        <v>-227.33</v>
      </c>
      <c r="G54" s="2">
        <f t="shared" si="2"/>
        <v>17938.51</v>
      </c>
      <c r="H54" s="2">
        <f t="shared" si="3"/>
        <v>21774.13</v>
      </c>
      <c r="I54" s="2">
        <f t="shared" si="4"/>
        <v>19705.21</v>
      </c>
      <c r="J54" s="2">
        <f t="shared" si="5"/>
        <v>19780.1</v>
      </c>
      <c r="K54" s="2">
        <f t="shared" si="6"/>
        <v>17711.18</v>
      </c>
      <c r="L54" s="2">
        <f t="shared" ref="L54:M54" si="56">J54+E54</f>
        <v>21546.8</v>
      </c>
      <c r="M54" s="2">
        <f t="shared" si="56"/>
        <v>17483.85</v>
      </c>
    </row>
    <row r="55" ht="15.75" customHeight="1">
      <c r="B55" s="2" t="s">
        <v>65</v>
      </c>
      <c r="C55" s="2">
        <v>21752.6</v>
      </c>
      <c r="D55" s="2">
        <v>2288.5</v>
      </c>
      <c r="E55" s="2">
        <v>1805.85</v>
      </c>
      <c r="F55" s="2">
        <v>-200.68</v>
      </c>
      <c r="G55" s="2">
        <f t="shared" si="2"/>
        <v>19464.1</v>
      </c>
      <c r="H55" s="2">
        <f t="shared" si="3"/>
        <v>23558.45</v>
      </c>
      <c r="I55" s="2">
        <f t="shared" si="4"/>
        <v>21269.95</v>
      </c>
      <c r="J55" s="2">
        <f t="shared" si="5"/>
        <v>21551.92</v>
      </c>
      <c r="K55" s="2">
        <f t="shared" si="6"/>
        <v>19263.42</v>
      </c>
      <c r="L55" s="2">
        <f t="shared" ref="L55:M55" si="57">J55+E55</f>
        <v>23357.77</v>
      </c>
      <c r="M55" s="2">
        <f t="shared" si="57"/>
        <v>19062.74</v>
      </c>
    </row>
    <row r="56" ht="15.75" customHeight="1">
      <c r="B56" s="2" t="s">
        <v>66</v>
      </c>
      <c r="C56" s="2">
        <v>23438.64</v>
      </c>
      <c r="D56" s="2">
        <v>2461.8</v>
      </c>
      <c r="E56" s="2">
        <v>1924.63</v>
      </c>
      <c r="F56" s="2">
        <v>-166.9</v>
      </c>
      <c r="G56" s="2">
        <f t="shared" si="2"/>
        <v>20976.84</v>
      </c>
      <c r="H56" s="2">
        <f t="shared" si="3"/>
        <v>25363.27</v>
      </c>
      <c r="I56" s="2">
        <f t="shared" si="4"/>
        <v>22901.47</v>
      </c>
      <c r="J56" s="2">
        <f t="shared" si="5"/>
        <v>23271.74</v>
      </c>
      <c r="K56" s="2">
        <f t="shared" si="6"/>
        <v>20809.94</v>
      </c>
      <c r="L56" s="2">
        <f t="shared" ref="L56:M56" si="58">J56+E56</f>
        <v>25196.37</v>
      </c>
      <c r="M56" s="2">
        <f t="shared" si="58"/>
        <v>20643.04</v>
      </c>
    </row>
    <row r="57" ht="15.75" customHeight="1">
      <c r="B57" s="2" t="s">
        <v>67</v>
      </c>
      <c r="C57" s="2">
        <v>26258.19</v>
      </c>
      <c r="D57" s="2">
        <v>2721.55</v>
      </c>
      <c r="E57" s="2">
        <v>2156.84</v>
      </c>
      <c r="F57" s="2">
        <v>-207.08</v>
      </c>
      <c r="G57" s="2">
        <f t="shared" si="2"/>
        <v>23536.64</v>
      </c>
      <c r="H57" s="2">
        <f t="shared" si="3"/>
        <v>28415.03</v>
      </c>
      <c r="I57" s="2">
        <f t="shared" si="4"/>
        <v>25693.48</v>
      </c>
      <c r="J57" s="2">
        <f t="shared" si="5"/>
        <v>26051.11</v>
      </c>
      <c r="K57" s="2">
        <f t="shared" si="6"/>
        <v>23329.56</v>
      </c>
      <c r="L57" s="2">
        <f t="shared" ref="L57:M57" si="59">J57+E57</f>
        <v>28207.95</v>
      </c>
      <c r="M57" s="2">
        <f t="shared" si="59"/>
        <v>23122.48</v>
      </c>
    </row>
    <row r="58" ht="15.75" customHeight="1">
      <c r="B58" s="2" t="s">
        <v>68</v>
      </c>
      <c r="C58" s="2">
        <v>29714.64</v>
      </c>
      <c r="D58" s="2">
        <v>3198.91</v>
      </c>
      <c r="E58" s="2">
        <v>2707.45</v>
      </c>
      <c r="F58" s="2">
        <v>-223.75</v>
      </c>
      <c r="G58" s="2">
        <f t="shared" si="2"/>
        <v>26515.73</v>
      </c>
      <c r="H58" s="2">
        <f t="shared" si="3"/>
        <v>32422.09</v>
      </c>
      <c r="I58" s="2">
        <f t="shared" si="4"/>
        <v>29223.18</v>
      </c>
      <c r="J58" s="2">
        <f t="shared" si="5"/>
        <v>29490.89</v>
      </c>
      <c r="K58" s="2">
        <f t="shared" si="6"/>
        <v>26291.98</v>
      </c>
      <c r="L58" s="2">
        <f t="shared" ref="L58:M58" si="60">J58+E58</f>
        <v>32198.34</v>
      </c>
      <c r="M58" s="2">
        <f t="shared" si="60"/>
        <v>26068.23</v>
      </c>
    </row>
    <row r="59" ht="15.75" customHeight="1">
      <c r="B59" s="2" t="s">
        <v>69</v>
      </c>
      <c r="C59" s="2">
        <v>33905.03</v>
      </c>
      <c r="D59" s="2">
        <v>3637.21</v>
      </c>
      <c r="E59" s="2">
        <v>3028.66</v>
      </c>
      <c r="F59" s="2">
        <v>-261.16</v>
      </c>
      <c r="G59" s="2">
        <f t="shared" si="2"/>
        <v>30267.82</v>
      </c>
      <c r="H59" s="2">
        <f t="shared" si="3"/>
        <v>36933.69</v>
      </c>
      <c r="I59" s="2">
        <f t="shared" si="4"/>
        <v>33296.48</v>
      </c>
      <c r="J59" s="2">
        <f t="shared" si="5"/>
        <v>33643.87</v>
      </c>
      <c r="K59" s="2">
        <f t="shared" si="6"/>
        <v>30006.66</v>
      </c>
      <c r="L59" s="2">
        <f t="shared" ref="L59:M59" si="61">J59+E59</f>
        <v>36672.53</v>
      </c>
      <c r="M59" s="2">
        <f t="shared" si="61"/>
        <v>29745.5</v>
      </c>
    </row>
    <row r="60" ht="15.75" customHeight="1">
      <c r="B60" s="2" t="s">
        <v>70</v>
      </c>
      <c r="C60" s="2">
        <v>39532.76</v>
      </c>
      <c r="D60" s="2">
        <v>4187.29</v>
      </c>
      <c r="E60" s="2">
        <v>3414.3</v>
      </c>
      <c r="F60" s="2">
        <v>-332.34</v>
      </c>
      <c r="G60" s="2">
        <f t="shared" si="2"/>
        <v>35345.47</v>
      </c>
      <c r="H60" s="2">
        <f t="shared" si="3"/>
        <v>42947.06</v>
      </c>
      <c r="I60" s="2">
        <f t="shared" si="4"/>
        <v>38759.77</v>
      </c>
      <c r="J60" s="2">
        <f t="shared" si="5"/>
        <v>39200.42</v>
      </c>
      <c r="K60" s="2">
        <f t="shared" si="6"/>
        <v>35013.13</v>
      </c>
      <c r="L60" s="2">
        <f t="shared" ref="L60:M60" si="62">J60+E60</f>
        <v>42614.72</v>
      </c>
      <c r="M60" s="2">
        <f t="shared" si="62"/>
        <v>34680.79</v>
      </c>
    </row>
    <row r="61" ht="15.75" customHeight="1">
      <c r="B61" s="2" t="s">
        <v>71</v>
      </c>
      <c r="C61" s="2">
        <v>45820.86</v>
      </c>
      <c r="D61" s="2">
        <v>4846.96</v>
      </c>
      <c r="E61" s="2">
        <v>4050.04</v>
      </c>
      <c r="F61" s="2">
        <v>-205.12</v>
      </c>
      <c r="G61" s="2">
        <f t="shared" si="2"/>
        <v>40973.9</v>
      </c>
      <c r="H61" s="2">
        <f t="shared" si="3"/>
        <v>49870.9</v>
      </c>
      <c r="I61" s="2">
        <f t="shared" si="4"/>
        <v>45023.94</v>
      </c>
      <c r="J61" s="2">
        <f t="shared" si="5"/>
        <v>45615.74</v>
      </c>
      <c r="K61" s="2">
        <f t="shared" si="6"/>
        <v>40768.78</v>
      </c>
      <c r="L61" s="2">
        <f t="shared" ref="L61:M61" si="63">J61+E61</f>
        <v>49665.78</v>
      </c>
      <c r="M61" s="2">
        <f t="shared" si="63"/>
        <v>40563.66</v>
      </c>
    </row>
    <row r="62" ht="15.75" customHeight="1">
      <c r="B62" s="2" t="s">
        <v>72</v>
      </c>
      <c r="C62" s="2">
        <v>53035.67</v>
      </c>
      <c r="D62" s="2">
        <v>5651.97</v>
      </c>
      <c r="E62" s="2">
        <v>3264.96</v>
      </c>
      <c r="F62" s="2">
        <v>-329.23</v>
      </c>
      <c r="G62" s="2">
        <f t="shared" si="2"/>
        <v>47383.7</v>
      </c>
      <c r="H62" s="2">
        <f t="shared" si="3"/>
        <v>56300.63</v>
      </c>
      <c r="I62" s="2">
        <f t="shared" si="4"/>
        <v>50648.66</v>
      </c>
      <c r="J62" s="2">
        <f t="shared" si="5"/>
        <v>52706.44</v>
      </c>
      <c r="K62" s="2">
        <f t="shared" si="6"/>
        <v>47054.47</v>
      </c>
      <c r="L62" s="2">
        <f t="shared" ref="L62:M62" si="64">J62+E62</f>
        <v>55971.4</v>
      </c>
      <c r="M62" s="2">
        <f t="shared" si="64"/>
        <v>46725.24</v>
      </c>
    </row>
    <row r="63" ht="15.75" customHeight="1">
      <c r="B63" s="2" t="s">
        <v>73</v>
      </c>
      <c r="C63" s="2">
        <v>61089.03</v>
      </c>
      <c r="D63" s="2">
        <v>6597.99</v>
      </c>
      <c r="E63" s="2">
        <v>3689.24</v>
      </c>
      <c r="F63" s="2">
        <v>-380.0</v>
      </c>
      <c r="G63" s="2">
        <f t="shared" si="2"/>
        <v>54491.04</v>
      </c>
      <c r="H63" s="2">
        <f t="shared" si="3"/>
        <v>64778.27</v>
      </c>
      <c r="I63" s="2">
        <f t="shared" si="4"/>
        <v>58180.28</v>
      </c>
      <c r="J63" s="2">
        <f t="shared" si="5"/>
        <v>60709.03</v>
      </c>
      <c r="K63" s="2">
        <f t="shared" si="6"/>
        <v>54111.04</v>
      </c>
      <c r="L63" s="2">
        <f t="shared" ref="L63:M63" si="65">J63+E63</f>
        <v>64398.27</v>
      </c>
      <c r="M63" s="2">
        <f t="shared" si="65"/>
        <v>53731.04</v>
      </c>
    </row>
    <row r="64" ht="15.75" customHeight="1">
      <c r="B64" s="2" t="s">
        <v>74</v>
      </c>
      <c r="C64" s="2">
        <v>72488.6</v>
      </c>
      <c r="D64" s="2">
        <v>7602.19</v>
      </c>
      <c r="E64" s="2">
        <v>5352.55</v>
      </c>
      <c r="F64" s="2">
        <v>-818.07</v>
      </c>
      <c r="G64" s="2">
        <f t="shared" si="2"/>
        <v>64886.41</v>
      </c>
      <c r="H64" s="2">
        <f t="shared" si="3"/>
        <v>77841.15</v>
      </c>
      <c r="I64" s="2">
        <f t="shared" si="4"/>
        <v>70238.96</v>
      </c>
      <c r="J64" s="2">
        <f t="shared" si="5"/>
        <v>71670.53</v>
      </c>
      <c r="K64" s="2">
        <f t="shared" si="6"/>
        <v>64068.34</v>
      </c>
      <c r="L64" s="2">
        <f t="shared" ref="L64:M64" si="66">J64+E64</f>
        <v>77023.08</v>
      </c>
      <c r="M64" s="2">
        <f t="shared" si="66"/>
        <v>63250.27</v>
      </c>
    </row>
    <row r="65" ht="15.75" customHeight="1">
      <c r="B65" s="2" t="s">
        <v>75</v>
      </c>
      <c r="C65" s="2">
        <v>83916.91</v>
      </c>
      <c r="D65" s="2">
        <v>8798.96</v>
      </c>
      <c r="E65" s="2">
        <v>6180.31</v>
      </c>
      <c r="F65" s="2">
        <v>-768.3</v>
      </c>
      <c r="G65" s="2">
        <f t="shared" si="2"/>
        <v>75117.95</v>
      </c>
      <c r="H65" s="2">
        <f t="shared" si="3"/>
        <v>90097.22</v>
      </c>
      <c r="I65" s="2">
        <f t="shared" si="4"/>
        <v>81298.26</v>
      </c>
      <c r="J65" s="2">
        <f t="shared" si="5"/>
        <v>83148.61</v>
      </c>
      <c r="K65" s="2">
        <f t="shared" si="6"/>
        <v>74349.65</v>
      </c>
      <c r="L65" s="2">
        <f t="shared" ref="L65:M65" si="67">J65+E65</f>
        <v>89328.92</v>
      </c>
      <c r="M65" s="2">
        <f t="shared" si="67"/>
        <v>73581.35</v>
      </c>
    </row>
    <row r="66" ht="15.75" customHeight="1">
      <c r="B66" s="2" t="s">
        <v>76</v>
      </c>
      <c r="C66" s="2">
        <v>93888.76</v>
      </c>
      <c r="D66" s="2">
        <v>10161.32</v>
      </c>
      <c r="E66" s="2">
        <v>7244.05</v>
      </c>
      <c r="F66" s="2">
        <v>-1167.66</v>
      </c>
      <c r="G66" s="2">
        <f t="shared" si="2"/>
        <v>83727.44</v>
      </c>
      <c r="H66" s="2">
        <f t="shared" si="3"/>
        <v>101132.81</v>
      </c>
      <c r="I66" s="2">
        <f t="shared" si="4"/>
        <v>90971.49</v>
      </c>
      <c r="J66" s="2">
        <f t="shared" si="5"/>
        <v>92721.1</v>
      </c>
      <c r="K66" s="2">
        <f t="shared" si="6"/>
        <v>82559.78</v>
      </c>
      <c r="L66" s="2">
        <f t="shared" ref="L66:M66" si="68">J66+E66</f>
        <v>99965.15</v>
      </c>
      <c r="M66" s="2">
        <f t="shared" si="68"/>
        <v>81392.12</v>
      </c>
    </row>
    <row r="67" ht="15.75" customHeight="1">
      <c r="B67" s="2" t="s">
        <v>77</v>
      </c>
      <c r="C67" s="2">
        <v>104728.07</v>
      </c>
      <c r="D67" s="2">
        <v>11734.62</v>
      </c>
      <c r="E67" s="2">
        <v>8822.66</v>
      </c>
      <c r="F67" s="2">
        <v>-1283.0</v>
      </c>
      <c r="G67" s="2">
        <f t="shared" si="2"/>
        <v>92993.45</v>
      </c>
      <c r="H67" s="2">
        <f t="shared" si="3"/>
        <v>113550.73</v>
      </c>
      <c r="I67" s="2">
        <f t="shared" si="4"/>
        <v>101816.11</v>
      </c>
      <c r="J67" s="2">
        <f t="shared" si="5"/>
        <v>103445.07</v>
      </c>
      <c r="K67" s="2">
        <f t="shared" si="6"/>
        <v>91710.45</v>
      </c>
      <c r="L67" s="2">
        <f t="shared" ref="L67:M67" si="69">J67+E67</f>
        <v>112267.73</v>
      </c>
      <c r="M67" s="2">
        <f t="shared" si="69"/>
        <v>90427.45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5.63"/>
    <col customWidth="1" min="3" max="3" width="18.75"/>
    <col customWidth="1" min="4" max="4" width="22.25"/>
    <col customWidth="1" min="5" max="5" width="21.88"/>
    <col customWidth="1" min="6" max="6" width="14.38"/>
    <col customWidth="1" min="7" max="7" width="13.88"/>
    <col customWidth="1" min="8" max="8" width="14.88"/>
    <col customWidth="1" min="9" max="9" width="17.0"/>
    <col customWidth="1" min="10" max="10" width="12.0"/>
    <col customWidth="1" min="11" max="26" width="9.38"/>
  </cols>
  <sheetData>
    <row r="1">
      <c r="A1" s="2" t="s">
        <v>2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</row>
    <row r="2">
      <c r="B2" s="2" t="s">
        <v>87</v>
      </c>
      <c r="C2" s="2" t="s">
        <v>87</v>
      </c>
      <c r="D2" s="2" t="s">
        <v>87</v>
      </c>
      <c r="E2" s="2" t="s">
        <v>87</v>
      </c>
      <c r="F2" s="2" t="s">
        <v>87</v>
      </c>
      <c r="G2" s="2" t="s">
        <v>87</v>
      </c>
      <c r="H2" s="2" t="s">
        <v>87</v>
      </c>
      <c r="I2" s="2" t="s">
        <v>87</v>
      </c>
      <c r="J2" s="2" t="s">
        <v>87</v>
      </c>
    </row>
    <row r="3">
      <c r="A3" s="2" t="s">
        <v>14</v>
      </c>
      <c r="B3" s="2">
        <v>93.94</v>
      </c>
      <c r="C3" s="2">
        <v>6.08</v>
      </c>
      <c r="D3" s="2">
        <v>9.68</v>
      </c>
      <c r="E3" s="2">
        <v>1.65</v>
      </c>
      <c r="F3" s="2">
        <v>0.0</v>
      </c>
      <c r="G3" s="2">
        <v>7.36</v>
      </c>
      <c r="H3" s="2">
        <v>7.11</v>
      </c>
      <c r="I3" s="3">
        <f t="shared" ref="I3:I66" si="1"> B3+C3+D3+G3+E3+F3-H3</f>
        <v>111.6</v>
      </c>
      <c r="J3" s="2">
        <v>-7.59</v>
      </c>
    </row>
    <row r="4">
      <c r="A4" s="2" t="s">
        <v>15</v>
      </c>
      <c r="B4" s="2">
        <v>103.07</v>
      </c>
      <c r="C4" s="2">
        <v>6.38</v>
      </c>
      <c r="D4" s="2">
        <v>10.45</v>
      </c>
      <c r="E4" s="2">
        <v>1.73</v>
      </c>
      <c r="F4" s="2">
        <v>0.0</v>
      </c>
      <c r="G4" s="2">
        <v>8.46</v>
      </c>
      <c r="H4" s="2">
        <v>10.38</v>
      </c>
      <c r="I4" s="3">
        <f t="shared" si="1"/>
        <v>119.71</v>
      </c>
      <c r="J4" s="2">
        <v>-9.17</v>
      </c>
    </row>
    <row r="5">
      <c r="A5" s="2" t="s">
        <v>16</v>
      </c>
      <c r="B5" s="2">
        <v>102.84</v>
      </c>
      <c r="C5" s="2">
        <v>6.61</v>
      </c>
      <c r="D5" s="2">
        <v>9.74</v>
      </c>
      <c r="E5" s="2">
        <v>0.4</v>
      </c>
      <c r="F5" s="2">
        <v>0.0</v>
      </c>
      <c r="G5" s="2">
        <v>7.15</v>
      </c>
      <c r="H5" s="2">
        <v>7.02</v>
      </c>
      <c r="I5" s="3">
        <f t="shared" si="1"/>
        <v>119.72</v>
      </c>
      <c r="J5" s="2">
        <v>-11.22</v>
      </c>
    </row>
    <row r="6">
      <c r="A6" s="2" t="s">
        <v>17</v>
      </c>
      <c r="B6" s="2">
        <v>111.9</v>
      </c>
      <c r="C6" s="2">
        <v>6.98</v>
      </c>
      <c r="D6" s="2">
        <v>9.68</v>
      </c>
      <c r="E6" s="2">
        <v>-0.67</v>
      </c>
      <c r="F6" s="2">
        <v>0.0</v>
      </c>
      <c r="G6" s="2">
        <v>6.44</v>
      </c>
      <c r="H6" s="2">
        <v>6.52</v>
      </c>
      <c r="I6" s="3">
        <f t="shared" si="1"/>
        <v>127.81</v>
      </c>
      <c r="J6" s="2">
        <v>-9.7</v>
      </c>
    </row>
    <row r="7">
      <c r="A7" s="2" t="s">
        <v>18</v>
      </c>
      <c r="B7" s="2">
        <v>104.14</v>
      </c>
      <c r="C7" s="2">
        <v>7.28</v>
      </c>
      <c r="D7" s="2">
        <v>11.12</v>
      </c>
      <c r="E7" s="2">
        <v>0.36</v>
      </c>
      <c r="F7" s="2">
        <v>0.0</v>
      </c>
      <c r="G7" s="2">
        <v>7.05</v>
      </c>
      <c r="H7" s="2">
        <v>7.5</v>
      </c>
      <c r="I7" s="3">
        <f t="shared" si="1"/>
        <v>122.45</v>
      </c>
      <c r="J7" s="2">
        <v>-10.76</v>
      </c>
    </row>
    <row r="8">
      <c r="A8" s="2" t="s">
        <v>19</v>
      </c>
      <c r="B8" s="2">
        <v>104.17</v>
      </c>
      <c r="C8" s="2">
        <v>7.8</v>
      </c>
      <c r="D8" s="2">
        <v>13.84</v>
      </c>
      <c r="E8" s="2">
        <v>0.53</v>
      </c>
      <c r="F8" s="2">
        <v>0.0</v>
      </c>
      <c r="G8" s="2">
        <v>7.57</v>
      </c>
      <c r="H8" s="2">
        <v>8.39</v>
      </c>
      <c r="I8" s="3">
        <f t="shared" si="1"/>
        <v>125.52</v>
      </c>
      <c r="J8" s="2">
        <v>-11.8</v>
      </c>
    </row>
    <row r="9">
      <c r="A9" s="2" t="s">
        <v>20</v>
      </c>
      <c r="B9" s="2">
        <v>122.86</v>
      </c>
      <c r="C9" s="2">
        <v>8.6</v>
      </c>
      <c r="D9" s="2">
        <v>17.71</v>
      </c>
      <c r="E9" s="2">
        <v>2.35</v>
      </c>
      <c r="F9" s="2">
        <v>0.0</v>
      </c>
      <c r="G9" s="2">
        <v>7.67</v>
      </c>
      <c r="H9" s="2">
        <v>11.74</v>
      </c>
      <c r="I9" s="3">
        <f t="shared" si="1"/>
        <v>147.45</v>
      </c>
      <c r="J9" s="2">
        <v>-11.98</v>
      </c>
    </row>
    <row r="10">
      <c r="A10" s="2" t="s">
        <v>21</v>
      </c>
      <c r="B10" s="2">
        <v>124.62</v>
      </c>
      <c r="C10" s="2">
        <v>10.05</v>
      </c>
      <c r="D10" s="2">
        <v>18.03</v>
      </c>
      <c r="E10" s="2">
        <v>2.42</v>
      </c>
      <c r="F10" s="2">
        <v>0.0</v>
      </c>
      <c r="G10" s="2">
        <v>8.0</v>
      </c>
      <c r="H10" s="2">
        <v>13.04</v>
      </c>
      <c r="I10" s="3">
        <f t="shared" si="1"/>
        <v>150.08</v>
      </c>
      <c r="J10" s="2">
        <v>-10.57</v>
      </c>
    </row>
    <row r="11">
      <c r="A11" s="2" t="s">
        <v>22</v>
      </c>
      <c r="B11" s="2">
        <v>141.48</v>
      </c>
      <c r="C11" s="2">
        <v>10.78</v>
      </c>
      <c r="D11" s="2">
        <v>17.82</v>
      </c>
      <c r="E11" s="2">
        <v>0.02</v>
      </c>
      <c r="F11" s="2">
        <v>0.0</v>
      </c>
      <c r="G11" s="2">
        <v>7.19</v>
      </c>
      <c r="H11" s="2">
        <v>11.04</v>
      </c>
      <c r="I11" s="3">
        <f t="shared" si="1"/>
        <v>166.25</v>
      </c>
      <c r="J11" s="2">
        <v>-10.74</v>
      </c>
    </row>
    <row r="12">
      <c r="A12" s="2" t="s">
        <v>23</v>
      </c>
      <c r="B12" s="2">
        <v>147.07</v>
      </c>
      <c r="C12" s="2">
        <v>11.36</v>
      </c>
      <c r="D12" s="2">
        <v>20.03</v>
      </c>
      <c r="E12" s="2">
        <v>2.09</v>
      </c>
      <c r="F12" s="2">
        <v>0.0</v>
      </c>
      <c r="G12" s="2">
        <v>7.79</v>
      </c>
      <c r="H12" s="2">
        <v>10.1</v>
      </c>
      <c r="I12" s="3">
        <f t="shared" si="1"/>
        <v>178.24</v>
      </c>
      <c r="J12" s="2">
        <v>-14.4</v>
      </c>
    </row>
    <row r="13">
      <c r="A13" s="2" t="s">
        <v>24</v>
      </c>
      <c r="B13" s="2">
        <v>158.91</v>
      </c>
      <c r="C13" s="2">
        <v>12.4</v>
      </c>
      <c r="D13" s="2">
        <v>22.9</v>
      </c>
      <c r="E13" s="2">
        <v>3.28</v>
      </c>
      <c r="F13" s="2">
        <v>0.0</v>
      </c>
      <c r="G13" s="2">
        <v>7.87</v>
      </c>
      <c r="H13" s="2">
        <v>12.05</v>
      </c>
      <c r="I13" s="3">
        <f t="shared" si="1"/>
        <v>193.31</v>
      </c>
      <c r="J13" s="2">
        <v>-13.89</v>
      </c>
    </row>
    <row r="14">
      <c r="A14" s="2" t="s">
        <v>25</v>
      </c>
      <c r="B14" s="2">
        <v>166.17</v>
      </c>
      <c r="C14" s="2">
        <v>13.77</v>
      </c>
      <c r="D14" s="2">
        <v>25.54</v>
      </c>
      <c r="E14" s="2">
        <v>2.76</v>
      </c>
      <c r="F14" s="2">
        <v>0.0</v>
      </c>
      <c r="G14" s="2">
        <v>8.04</v>
      </c>
      <c r="H14" s="2">
        <v>11.13</v>
      </c>
      <c r="I14" s="3">
        <f t="shared" si="1"/>
        <v>205.15</v>
      </c>
      <c r="J14" s="2">
        <v>-15.06</v>
      </c>
    </row>
    <row r="15">
      <c r="A15" s="2" t="s">
        <v>26</v>
      </c>
      <c r="B15" s="2">
        <v>175.01</v>
      </c>
      <c r="C15" s="2">
        <v>16.7</v>
      </c>
      <c r="D15" s="2">
        <v>28.42</v>
      </c>
      <c r="E15" s="2">
        <v>3.57</v>
      </c>
      <c r="F15" s="2">
        <v>0.0</v>
      </c>
      <c r="G15" s="2">
        <v>8.37</v>
      </c>
      <c r="H15" s="2">
        <v>12.11</v>
      </c>
      <c r="I15" s="3">
        <f t="shared" si="1"/>
        <v>219.96</v>
      </c>
      <c r="J15" s="2">
        <v>-15.67</v>
      </c>
    </row>
    <row r="16">
      <c r="A16" s="2" t="s">
        <v>27</v>
      </c>
      <c r="B16" s="2">
        <v>194.3</v>
      </c>
      <c r="C16" s="2">
        <v>21.46</v>
      </c>
      <c r="D16" s="2">
        <v>33.74</v>
      </c>
      <c r="E16" s="2">
        <v>2.75</v>
      </c>
      <c r="F16" s="2">
        <v>0.0</v>
      </c>
      <c r="G16" s="2">
        <v>9.87</v>
      </c>
      <c r="H16" s="2">
        <v>13.62</v>
      </c>
      <c r="I16" s="3">
        <f t="shared" si="1"/>
        <v>248.5</v>
      </c>
      <c r="J16" s="2">
        <v>-13.87</v>
      </c>
    </row>
    <row r="17">
      <c r="A17" s="2" t="s">
        <v>28</v>
      </c>
      <c r="B17" s="2">
        <v>228.73</v>
      </c>
      <c r="C17" s="2">
        <v>23.13</v>
      </c>
      <c r="D17" s="2">
        <v>39.72</v>
      </c>
      <c r="E17" s="2">
        <v>3.63</v>
      </c>
      <c r="F17" s="2">
        <v>0.0</v>
      </c>
      <c r="G17" s="2">
        <v>10.02</v>
      </c>
      <c r="H17" s="2">
        <v>15.29</v>
      </c>
      <c r="I17" s="3">
        <f t="shared" si="1"/>
        <v>289.94</v>
      </c>
      <c r="J17" s="2">
        <v>-16.27</v>
      </c>
    </row>
    <row r="18">
      <c r="A18" s="2" t="s">
        <v>29</v>
      </c>
      <c r="B18" s="2">
        <v>241.44</v>
      </c>
      <c r="C18" s="2">
        <v>26.65</v>
      </c>
      <c r="D18" s="2">
        <v>44.2</v>
      </c>
      <c r="E18" s="2">
        <v>3.16</v>
      </c>
      <c r="F18" s="2">
        <v>0.0</v>
      </c>
      <c r="G18" s="2">
        <v>9.38</v>
      </c>
      <c r="H18" s="2">
        <v>14.78</v>
      </c>
      <c r="I18" s="3">
        <f t="shared" si="1"/>
        <v>310.05</v>
      </c>
      <c r="J18" s="2">
        <v>-21.47</v>
      </c>
    </row>
    <row r="19">
      <c r="A19" s="2" t="s">
        <v>30</v>
      </c>
      <c r="B19" s="2">
        <v>281.19</v>
      </c>
      <c r="C19" s="2">
        <v>29.21</v>
      </c>
      <c r="D19" s="2">
        <v>48.66</v>
      </c>
      <c r="E19" s="2">
        <v>5.14</v>
      </c>
      <c r="F19" s="2">
        <v>0.0</v>
      </c>
      <c r="G19" s="2">
        <v>13.3</v>
      </c>
      <c r="H19" s="2">
        <v>21.42</v>
      </c>
      <c r="I19" s="3">
        <f t="shared" si="1"/>
        <v>356.08</v>
      </c>
      <c r="J19" s="2">
        <v>-29.39</v>
      </c>
    </row>
    <row r="20">
      <c r="A20" s="2" t="s">
        <v>31</v>
      </c>
      <c r="B20" s="2">
        <v>335.09</v>
      </c>
      <c r="C20" s="2">
        <v>32.65</v>
      </c>
      <c r="D20" s="2">
        <v>53.95</v>
      </c>
      <c r="E20" s="2">
        <v>4.32</v>
      </c>
      <c r="F20" s="2">
        <v>0.0</v>
      </c>
      <c r="G20" s="2">
        <v>15.17</v>
      </c>
      <c r="H20" s="2">
        <v>22.36</v>
      </c>
      <c r="I20" s="3">
        <f t="shared" si="1"/>
        <v>418.82</v>
      </c>
      <c r="J20" s="2">
        <v>-36.21</v>
      </c>
    </row>
    <row r="21" ht="15.75" customHeight="1">
      <c r="A21" s="2" t="s">
        <v>32</v>
      </c>
      <c r="B21" s="2">
        <v>335.24</v>
      </c>
      <c r="C21" s="2">
        <v>35.76</v>
      </c>
      <c r="D21" s="2">
        <v>56.72</v>
      </c>
      <c r="E21" s="2">
        <v>0.96</v>
      </c>
      <c r="F21" s="2">
        <v>0.0</v>
      </c>
      <c r="G21" s="2">
        <v>16.08</v>
      </c>
      <c r="H21" s="2">
        <v>19.68</v>
      </c>
      <c r="I21" s="3">
        <f t="shared" si="1"/>
        <v>425.08</v>
      </c>
      <c r="J21" s="2">
        <v>-19.96</v>
      </c>
    </row>
    <row r="22" ht="15.75" customHeight="1">
      <c r="A22" s="2" t="s">
        <v>33</v>
      </c>
      <c r="B22" s="2">
        <v>362.65</v>
      </c>
      <c r="C22" s="2">
        <v>40.08</v>
      </c>
      <c r="D22" s="2">
        <v>61.92</v>
      </c>
      <c r="E22" s="2">
        <v>5.54</v>
      </c>
      <c r="F22" s="2">
        <v>0.0</v>
      </c>
      <c r="G22" s="2">
        <v>16.28</v>
      </c>
      <c r="H22" s="2">
        <v>17.67</v>
      </c>
      <c r="I22" s="3">
        <f t="shared" si="1"/>
        <v>468.8</v>
      </c>
      <c r="J22" s="2">
        <v>-22.75</v>
      </c>
    </row>
    <row r="23" ht="15.75" customHeight="1">
      <c r="A23" s="2" t="s">
        <v>34</v>
      </c>
      <c r="B23" s="2">
        <v>384.74</v>
      </c>
      <c r="C23" s="2">
        <v>44.79</v>
      </c>
      <c r="D23" s="2">
        <v>64.88</v>
      </c>
      <c r="E23" s="2">
        <v>8.09</v>
      </c>
      <c r="F23" s="2">
        <v>0.0</v>
      </c>
      <c r="G23" s="2">
        <v>17.71</v>
      </c>
      <c r="H23" s="2">
        <v>18.16</v>
      </c>
      <c r="I23" s="3">
        <f t="shared" si="1"/>
        <v>502.05</v>
      </c>
      <c r="J23" s="2">
        <v>-25.68</v>
      </c>
    </row>
    <row r="24" ht="15.75" customHeight="1">
      <c r="A24" s="2" t="s">
        <v>35</v>
      </c>
      <c r="B24" s="2">
        <v>414.96</v>
      </c>
      <c r="C24" s="2">
        <v>51.85</v>
      </c>
      <c r="D24" s="2">
        <v>74.79</v>
      </c>
      <c r="E24" s="2">
        <v>10.66</v>
      </c>
      <c r="F24" s="2">
        <v>0.0</v>
      </c>
      <c r="G24" s="2">
        <v>18.38</v>
      </c>
      <c r="H24" s="2">
        <v>20.06</v>
      </c>
      <c r="I24" s="3">
        <f t="shared" si="1"/>
        <v>550.58</v>
      </c>
      <c r="J24" s="2">
        <v>-40.59</v>
      </c>
    </row>
    <row r="25" ht="15.75" customHeight="1">
      <c r="A25" s="2" t="s">
        <v>36</v>
      </c>
      <c r="B25" s="2">
        <v>457.36</v>
      </c>
      <c r="C25" s="2">
        <v>55.14</v>
      </c>
      <c r="D25" s="2">
        <v>84.8</v>
      </c>
      <c r="E25" s="2">
        <v>4.11</v>
      </c>
      <c r="F25" s="2">
        <v>0.0</v>
      </c>
      <c r="G25" s="2">
        <v>22.25</v>
      </c>
      <c r="H25" s="2">
        <v>20.49</v>
      </c>
      <c r="I25" s="3">
        <f t="shared" si="1"/>
        <v>603.17</v>
      </c>
      <c r="J25" s="2">
        <v>-41.02</v>
      </c>
    </row>
    <row r="26" ht="15.75" customHeight="1">
      <c r="A26" s="2" t="s">
        <v>37</v>
      </c>
      <c r="B26" s="2">
        <v>551.35</v>
      </c>
      <c r="C26" s="2">
        <v>60.45</v>
      </c>
      <c r="D26" s="2">
        <v>96.75</v>
      </c>
      <c r="E26" s="2">
        <v>16.39</v>
      </c>
      <c r="F26" s="2">
        <v>0.0</v>
      </c>
      <c r="G26" s="2">
        <v>28.3</v>
      </c>
      <c r="H26" s="2">
        <v>31.76</v>
      </c>
      <c r="I26" s="3">
        <f t="shared" si="1"/>
        <v>721.48</v>
      </c>
      <c r="J26" s="2">
        <v>-37.28</v>
      </c>
    </row>
    <row r="27" ht="15.75" customHeight="1">
      <c r="A27" s="2" t="s">
        <v>38</v>
      </c>
      <c r="B27" s="2">
        <v>667.99</v>
      </c>
      <c r="C27" s="2">
        <v>73.34</v>
      </c>
      <c r="D27" s="2">
        <v>120.8</v>
      </c>
      <c r="E27" s="2">
        <v>29.29</v>
      </c>
      <c r="F27" s="2">
        <v>0.0</v>
      </c>
      <c r="G27" s="2">
        <v>38.35</v>
      </c>
      <c r="H27" s="2">
        <v>47.79</v>
      </c>
      <c r="I27" s="3">
        <f t="shared" si="1"/>
        <v>881.98</v>
      </c>
      <c r="J27" s="2">
        <v>-74.29</v>
      </c>
    </row>
    <row r="28" ht="15.75" customHeight="1">
      <c r="A28" s="2" t="s">
        <v>39</v>
      </c>
      <c r="B28" s="2">
        <v>683.14</v>
      </c>
      <c r="C28" s="2">
        <v>86.45</v>
      </c>
      <c r="D28" s="2">
        <v>138.95</v>
      </c>
      <c r="E28" s="2">
        <v>21.23</v>
      </c>
      <c r="F28" s="2">
        <v>0.0</v>
      </c>
      <c r="G28" s="2">
        <v>48.12</v>
      </c>
      <c r="H28" s="2">
        <v>56.64</v>
      </c>
      <c r="I28" s="3">
        <f t="shared" si="1"/>
        <v>921.25</v>
      </c>
      <c r="J28" s="2">
        <v>-54.19</v>
      </c>
    </row>
    <row r="29" ht="15.75" customHeight="1">
      <c r="A29" s="2" t="s">
        <v>40</v>
      </c>
      <c r="B29" s="2">
        <v>710.24</v>
      </c>
      <c r="C29" s="2">
        <v>96.02</v>
      </c>
      <c r="D29" s="2">
        <v>155.46</v>
      </c>
      <c r="E29" s="2">
        <v>13.93</v>
      </c>
      <c r="F29" s="2">
        <v>0.0</v>
      </c>
      <c r="G29" s="2">
        <v>61.39</v>
      </c>
      <c r="H29" s="2">
        <v>56.14</v>
      </c>
      <c r="I29" s="3">
        <f t="shared" si="1"/>
        <v>980.9</v>
      </c>
      <c r="J29" s="2">
        <v>-46.69</v>
      </c>
    </row>
    <row r="30" ht="15.75" customHeight="1">
      <c r="A30" s="2" t="s">
        <v>41</v>
      </c>
      <c r="B30" s="2">
        <v>817.88</v>
      </c>
      <c r="C30" s="2">
        <v>102.45</v>
      </c>
      <c r="D30" s="2">
        <v>178.35</v>
      </c>
      <c r="E30" s="2">
        <v>13.87</v>
      </c>
      <c r="F30" s="2">
        <v>0.0</v>
      </c>
      <c r="G30" s="2">
        <v>66.4</v>
      </c>
      <c r="H30" s="2">
        <v>65.17</v>
      </c>
      <c r="I30" s="3">
        <f t="shared" si="1"/>
        <v>1113.78</v>
      </c>
      <c r="J30" s="2">
        <v>-55.29</v>
      </c>
    </row>
    <row r="31" ht="15.75" customHeight="1">
      <c r="A31" s="2" t="s">
        <v>42</v>
      </c>
      <c r="B31" s="2">
        <v>889.5</v>
      </c>
      <c r="C31" s="2">
        <v>113.73</v>
      </c>
      <c r="D31" s="2">
        <v>197.19</v>
      </c>
      <c r="E31" s="2">
        <v>32.18</v>
      </c>
      <c r="F31" s="2">
        <v>0.0</v>
      </c>
      <c r="G31" s="2">
        <v>71.15</v>
      </c>
      <c r="H31" s="2">
        <v>74.23</v>
      </c>
      <c r="I31" s="3">
        <f t="shared" si="1"/>
        <v>1229.52</v>
      </c>
      <c r="J31" s="2">
        <v>-83.05</v>
      </c>
    </row>
    <row r="32" ht="15.75" customHeight="1">
      <c r="A32" s="2" t="s">
        <v>43</v>
      </c>
      <c r="B32" s="2">
        <v>965.9</v>
      </c>
      <c r="C32" s="2">
        <v>130.74</v>
      </c>
      <c r="D32" s="2">
        <v>225.64</v>
      </c>
      <c r="E32" s="2">
        <v>37.91</v>
      </c>
      <c r="F32" s="2">
        <v>0.0</v>
      </c>
      <c r="G32" s="2">
        <v>83.4</v>
      </c>
      <c r="H32" s="2">
        <v>100.94</v>
      </c>
      <c r="I32" s="3">
        <f t="shared" si="1"/>
        <v>1342.65</v>
      </c>
      <c r="J32" s="2">
        <v>-85.36</v>
      </c>
    </row>
    <row r="33" ht="15.75" customHeight="1">
      <c r="A33" s="2" t="s">
        <v>44</v>
      </c>
      <c r="B33" s="2">
        <v>1180.68</v>
      </c>
      <c r="C33" s="2">
        <v>151.79</v>
      </c>
      <c r="D33" s="2">
        <v>268.15</v>
      </c>
      <c r="E33" s="2">
        <v>1.88</v>
      </c>
      <c r="F33" s="2">
        <v>0.0</v>
      </c>
      <c r="G33" s="2">
        <v>90.29</v>
      </c>
      <c r="H33" s="2">
        <v>135.96</v>
      </c>
      <c r="I33" s="3">
        <f t="shared" si="1"/>
        <v>1556.83</v>
      </c>
      <c r="J33" s="2">
        <v>-60.41</v>
      </c>
    </row>
    <row r="34" ht="15.75" customHeight="1">
      <c r="A34" s="2" t="s">
        <v>45</v>
      </c>
      <c r="B34" s="2">
        <v>1356.76</v>
      </c>
      <c r="C34" s="2">
        <v>177.85</v>
      </c>
      <c r="D34" s="2">
        <v>326.5</v>
      </c>
      <c r="E34" s="2">
        <v>57.53</v>
      </c>
      <c r="F34" s="2">
        <v>0.0</v>
      </c>
      <c r="G34" s="2">
        <v>102.56</v>
      </c>
      <c r="H34" s="2">
        <v>148.09</v>
      </c>
      <c r="I34" s="3">
        <f t="shared" si="1"/>
        <v>1873.11</v>
      </c>
      <c r="J34" s="2">
        <v>-115.06</v>
      </c>
    </row>
    <row r="35" ht="15.75" customHeight="1">
      <c r="A35" s="2" t="s">
        <v>46</v>
      </c>
      <c r="B35" s="2">
        <v>1497.73</v>
      </c>
      <c r="C35" s="2">
        <v>210.22</v>
      </c>
      <c r="D35" s="2">
        <v>389.05</v>
      </c>
      <c r="E35" s="2">
        <v>44.51</v>
      </c>
      <c r="F35" s="2">
        <v>0.0</v>
      </c>
      <c r="G35" s="2">
        <v>115.63</v>
      </c>
      <c r="H35" s="2">
        <v>157.36</v>
      </c>
      <c r="I35" s="3">
        <f t="shared" si="1"/>
        <v>2099.78</v>
      </c>
      <c r="J35" s="2">
        <v>-133.34</v>
      </c>
    </row>
    <row r="36" ht="15.75" customHeight="1">
      <c r="A36" s="2" t="s">
        <v>47</v>
      </c>
      <c r="B36" s="2">
        <v>1753.57</v>
      </c>
      <c r="C36" s="2">
        <v>242.88</v>
      </c>
      <c r="D36" s="2">
        <v>440.05</v>
      </c>
      <c r="E36" s="2">
        <v>17.87</v>
      </c>
      <c r="F36" s="2">
        <v>0.0</v>
      </c>
      <c r="G36" s="2">
        <v>131.39</v>
      </c>
      <c r="H36" s="2">
        <v>176.75</v>
      </c>
      <c r="I36" s="3">
        <f t="shared" si="1"/>
        <v>2409.01</v>
      </c>
      <c r="J36" s="2">
        <v>-118.8</v>
      </c>
    </row>
    <row r="37" ht="15.75" customHeight="1">
      <c r="A37" s="2" t="s">
        <v>48</v>
      </c>
      <c r="B37" s="2">
        <v>1940.37</v>
      </c>
      <c r="C37" s="2">
        <v>279.27</v>
      </c>
      <c r="D37" s="2">
        <v>504.49</v>
      </c>
      <c r="E37" s="2">
        <v>48.2</v>
      </c>
      <c r="F37" s="2">
        <v>0.0</v>
      </c>
      <c r="G37" s="2">
        <v>158.46</v>
      </c>
      <c r="H37" s="2">
        <v>194.84</v>
      </c>
      <c r="I37" s="3">
        <f t="shared" si="1"/>
        <v>2735.95</v>
      </c>
      <c r="J37" s="2">
        <v>-169.84</v>
      </c>
    </row>
    <row r="38" ht="15.75" customHeight="1">
      <c r="A38" s="2" t="s">
        <v>49</v>
      </c>
      <c r="B38" s="2">
        <v>2141.54</v>
      </c>
      <c r="C38" s="2">
        <v>332.57</v>
      </c>
      <c r="D38" s="2">
        <v>596.4</v>
      </c>
      <c r="E38" s="2">
        <v>83.14</v>
      </c>
      <c r="F38" s="2">
        <v>0.0</v>
      </c>
      <c r="G38" s="2">
        <v>149.51</v>
      </c>
      <c r="H38" s="2">
        <v>217.54</v>
      </c>
      <c r="I38" s="3">
        <f t="shared" si="1"/>
        <v>3085.62</v>
      </c>
      <c r="J38" s="2">
        <v>-190.38</v>
      </c>
    </row>
    <row r="39" ht="15.75" customHeight="1">
      <c r="A39" s="2" t="s">
        <v>50</v>
      </c>
      <c r="B39" s="2">
        <v>2402.09</v>
      </c>
      <c r="C39" s="2">
        <v>393.22</v>
      </c>
      <c r="D39" s="2">
        <v>694.76</v>
      </c>
      <c r="E39" s="2">
        <v>65.32</v>
      </c>
      <c r="F39" s="2">
        <v>0.0</v>
      </c>
      <c r="G39" s="2">
        <v>165.43</v>
      </c>
      <c r="H39" s="2">
        <v>223.59</v>
      </c>
      <c r="I39" s="3">
        <f t="shared" si="1"/>
        <v>3497.23</v>
      </c>
      <c r="J39" s="2">
        <v>-257.74</v>
      </c>
    </row>
    <row r="40" ht="15.75" customHeight="1">
      <c r="A40" s="2" t="s">
        <v>51</v>
      </c>
      <c r="B40" s="2">
        <v>2666.49</v>
      </c>
      <c r="C40" s="2">
        <v>461.6</v>
      </c>
      <c r="D40" s="2">
        <v>812.04</v>
      </c>
      <c r="E40" s="2">
        <v>20.19</v>
      </c>
      <c r="F40" s="2">
        <v>0.0</v>
      </c>
      <c r="G40" s="2">
        <v>202.81</v>
      </c>
      <c r="H40" s="2">
        <v>252.59</v>
      </c>
      <c r="I40" s="3">
        <f t="shared" si="1"/>
        <v>3910.54</v>
      </c>
      <c r="J40" s="2">
        <v>-228.43</v>
      </c>
    </row>
    <row r="41" ht="15.75" customHeight="1">
      <c r="A41" s="2" t="s">
        <v>52</v>
      </c>
      <c r="B41" s="2">
        <v>3104.97</v>
      </c>
      <c r="C41" s="2">
        <v>532.8</v>
      </c>
      <c r="D41" s="2">
        <v>956.17</v>
      </c>
      <c r="E41" s="2">
        <v>85.43</v>
      </c>
      <c r="F41" s="2">
        <v>0.0</v>
      </c>
      <c r="G41" s="2">
        <v>259.13</v>
      </c>
      <c r="H41" s="2">
        <v>320.1</v>
      </c>
      <c r="I41" s="3">
        <f t="shared" si="1"/>
        <v>4618.4</v>
      </c>
      <c r="J41" s="2">
        <v>-249.47</v>
      </c>
    </row>
    <row r="42" ht="15.75" customHeight="1">
      <c r="A42" s="2" t="s">
        <v>53</v>
      </c>
      <c r="B42" s="2">
        <v>3468.07</v>
      </c>
      <c r="C42" s="2">
        <v>609.97</v>
      </c>
      <c r="D42" s="2">
        <v>1139.93</v>
      </c>
      <c r="E42" s="2">
        <v>60.14</v>
      </c>
      <c r="F42" s="2">
        <v>0.0</v>
      </c>
      <c r="G42" s="2">
        <v>346.09</v>
      </c>
      <c r="H42" s="2">
        <v>402.12</v>
      </c>
      <c r="I42" s="3">
        <f t="shared" si="1"/>
        <v>5222.08</v>
      </c>
      <c r="J42" s="2">
        <v>-202.79</v>
      </c>
    </row>
    <row r="43" ht="15.75" customHeight="1">
      <c r="A43" s="2" t="s">
        <v>54</v>
      </c>
      <c r="B43" s="2">
        <v>3985.29</v>
      </c>
      <c r="C43" s="2">
        <v>695.25</v>
      </c>
      <c r="D43" s="2">
        <v>1396.63</v>
      </c>
      <c r="E43" s="2">
        <v>63.55</v>
      </c>
      <c r="F43" s="2">
        <v>0.0</v>
      </c>
      <c r="G43" s="2">
        <v>406.35</v>
      </c>
      <c r="H43" s="2">
        <v>486.98</v>
      </c>
      <c r="I43" s="3">
        <f t="shared" si="1"/>
        <v>6060.09</v>
      </c>
      <c r="J43" s="2">
        <v>-197.97</v>
      </c>
    </row>
    <row r="44" ht="15.75" customHeight="1">
      <c r="A44" s="2" t="s">
        <v>55</v>
      </c>
      <c r="B44" s="2">
        <v>4577.35</v>
      </c>
      <c r="C44" s="2">
        <v>784.58</v>
      </c>
      <c r="D44" s="2">
        <v>1524.66</v>
      </c>
      <c r="E44" s="2">
        <v>-9.03</v>
      </c>
      <c r="F44" s="2">
        <v>0.0</v>
      </c>
      <c r="G44" s="2">
        <v>562.54</v>
      </c>
      <c r="H44" s="2">
        <v>562.49</v>
      </c>
      <c r="I44" s="3">
        <f t="shared" si="1"/>
        <v>6877.61</v>
      </c>
      <c r="J44" s="2">
        <v>-138.87</v>
      </c>
    </row>
    <row r="45" ht="15.75" customHeight="1">
      <c r="A45" s="2" t="s">
        <v>56</v>
      </c>
      <c r="B45" s="2">
        <v>5161.18</v>
      </c>
      <c r="C45" s="2">
        <v>888.46</v>
      </c>
      <c r="D45" s="2">
        <v>1779.29</v>
      </c>
      <c r="E45" s="2">
        <v>98.39</v>
      </c>
      <c r="F45" s="2">
        <v>0.0</v>
      </c>
      <c r="G45" s="2">
        <v>673.12</v>
      </c>
      <c r="H45" s="2">
        <v>730.0</v>
      </c>
      <c r="I45" s="3">
        <f t="shared" si="1"/>
        <v>7870.44</v>
      </c>
      <c r="J45" s="2">
        <v>-124.99</v>
      </c>
    </row>
    <row r="46" ht="15.75" customHeight="1">
      <c r="A46" s="2" t="s">
        <v>57</v>
      </c>
      <c r="B46" s="2">
        <v>5913.08</v>
      </c>
      <c r="C46" s="2">
        <v>1030.66</v>
      </c>
      <c r="D46" s="2">
        <v>1914.56</v>
      </c>
      <c r="E46" s="2">
        <v>-17.19</v>
      </c>
      <c r="F46" s="2">
        <v>0.0</v>
      </c>
      <c r="G46" s="2">
        <v>861.47</v>
      </c>
      <c r="H46" s="2">
        <v>859.99</v>
      </c>
      <c r="I46" s="3">
        <f t="shared" si="1"/>
        <v>8842.59</v>
      </c>
      <c r="J46" s="2">
        <v>70.95</v>
      </c>
    </row>
    <row r="47" ht="15.75" customHeight="1">
      <c r="A47" s="2" t="s">
        <v>58</v>
      </c>
      <c r="B47" s="2">
        <v>6871.54</v>
      </c>
      <c r="C47" s="2">
        <v>1146.72</v>
      </c>
      <c r="D47" s="2">
        <v>2284.42</v>
      </c>
      <c r="E47" s="2">
        <v>140.72</v>
      </c>
      <c r="F47" s="2">
        <v>0.0</v>
      </c>
      <c r="G47" s="2">
        <v>1016.07</v>
      </c>
      <c r="H47" s="2">
        <v>1047.1</v>
      </c>
      <c r="I47" s="3">
        <f t="shared" si="1"/>
        <v>10412.37</v>
      </c>
      <c r="J47" s="2">
        <v>43.54</v>
      </c>
    </row>
    <row r="48" ht="15.75" customHeight="1">
      <c r="A48" s="2" t="s">
        <v>59</v>
      </c>
      <c r="B48" s="2">
        <v>7920.15</v>
      </c>
      <c r="C48" s="2">
        <v>1358.83</v>
      </c>
      <c r="D48" s="2">
        <v>2950.46</v>
      </c>
      <c r="E48" s="2">
        <v>245.57</v>
      </c>
      <c r="F48" s="2">
        <v>0.0</v>
      </c>
      <c r="G48" s="2">
        <v>1307.33</v>
      </c>
      <c r="H48" s="2">
        <v>1449.53</v>
      </c>
      <c r="I48" s="3">
        <f t="shared" si="1"/>
        <v>12332.81</v>
      </c>
      <c r="J48" s="2">
        <v>-65.56</v>
      </c>
    </row>
    <row r="49" ht="15.75" customHeight="1">
      <c r="A49" s="2" t="s">
        <v>60</v>
      </c>
      <c r="B49" s="2">
        <v>9286.29</v>
      </c>
      <c r="C49" s="2">
        <v>1540.89</v>
      </c>
      <c r="D49" s="2">
        <v>3280.46</v>
      </c>
      <c r="E49" s="2">
        <v>-149.91</v>
      </c>
      <c r="F49" s="2">
        <v>0.0</v>
      </c>
      <c r="G49" s="2">
        <v>1448.54</v>
      </c>
      <c r="H49" s="2">
        <v>1610.22</v>
      </c>
      <c r="I49" s="3">
        <f t="shared" si="1"/>
        <v>13796.05</v>
      </c>
      <c r="J49" s="2">
        <v>396.72</v>
      </c>
    </row>
    <row r="50" ht="15.75" customHeight="1">
      <c r="A50" s="2" t="s">
        <v>61</v>
      </c>
      <c r="B50" s="2">
        <v>10185.59</v>
      </c>
      <c r="C50" s="2">
        <v>1822.45</v>
      </c>
      <c r="D50" s="2">
        <v>3724.01</v>
      </c>
      <c r="E50" s="2">
        <v>130.44</v>
      </c>
      <c r="F50" s="2">
        <v>0.0</v>
      </c>
      <c r="G50" s="2">
        <v>1652.03</v>
      </c>
      <c r="H50" s="2">
        <v>1843.33</v>
      </c>
      <c r="I50" s="3">
        <f t="shared" si="1"/>
        <v>15671.19</v>
      </c>
      <c r="J50" s="2">
        <v>52.75</v>
      </c>
    </row>
    <row r="51" ht="15.75" customHeight="1">
      <c r="A51" s="2" t="s">
        <v>62</v>
      </c>
      <c r="B51" s="2">
        <v>11663.0</v>
      </c>
      <c r="C51" s="2">
        <v>2257.16</v>
      </c>
      <c r="D51" s="2">
        <v>4270.69</v>
      </c>
      <c r="E51" s="2">
        <v>-30.23</v>
      </c>
      <c r="F51" s="2">
        <v>0.0</v>
      </c>
      <c r="G51" s="2">
        <v>1952.8</v>
      </c>
      <c r="H51" s="2">
        <v>2247.45</v>
      </c>
      <c r="I51" s="3">
        <f t="shared" si="1"/>
        <v>17865.97</v>
      </c>
      <c r="J51" s="2">
        <v>167.8</v>
      </c>
    </row>
    <row r="52" ht="15.75" customHeight="1">
      <c r="A52" s="2" t="s">
        <v>63</v>
      </c>
      <c r="B52" s="2">
        <v>13125.37</v>
      </c>
      <c r="C52" s="2">
        <v>2588.68</v>
      </c>
      <c r="D52" s="2">
        <v>4846.66</v>
      </c>
      <c r="E52" s="2">
        <v>424.97</v>
      </c>
      <c r="F52" s="2">
        <v>155.19</v>
      </c>
      <c r="G52" s="2">
        <v>2276.97</v>
      </c>
      <c r="H52" s="2">
        <v>2657.02</v>
      </c>
      <c r="I52" s="3">
        <f t="shared" si="1"/>
        <v>20760.82</v>
      </c>
      <c r="J52" s="2">
        <v>-638.84</v>
      </c>
    </row>
    <row r="53" ht="15.75" customHeight="1">
      <c r="A53" s="2" t="s">
        <v>64</v>
      </c>
      <c r="B53" s="2">
        <v>14066.61</v>
      </c>
      <c r="C53" s="2">
        <v>2734.0</v>
      </c>
      <c r="D53" s="2">
        <v>4951.96</v>
      </c>
      <c r="E53" s="2">
        <v>151.58</v>
      </c>
      <c r="F53" s="2">
        <v>147.24</v>
      </c>
      <c r="G53" s="2">
        <v>2781.26</v>
      </c>
      <c r="H53" s="2">
        <v>2975.23</v>
      </c>
      <c r="I53" s="3">
        <f t="shared" si="1"/>
        <v>21857.42</v>
      </c>
      <c r="J53" s="2">
        <v>-170.89</v>
      </c>
    </row>
    <row r="54" ht="15.75" customHeight="1">
      <c r="A54" s="2" t="s">
        <v>65</v>
      </c>
      <c r="B54" s="2">
        <v>15316.72</v>
      </c>
      <c r="C54" s="2">
        <v>2911.89</v>
      </c>
      <c r="D54" s="2">
        <v>5902.4</v>
      </c>
      <c r="E54" s="2">
        <v>-19.71</v>
      </c>
      <c r="F54" s="2">
        <v>141.87</v>
      </c>
      <c r="G54" s="2">
        <v>2907.57</v>
      </c>
      <c r="H54" s="2">
        <v>3110.5</v>
      </c>
      <c r="I54" s="3">
        <f t="shared" si="1"/>
        <v>24050.24</v>
      </c>
      <c r="J54" s="2">
        <v>-566.94</v>
      </c>
    </row>
    <row r="55" ht="15.75" customHeight="1">
      <c r="A55" s="2" t="s">
        <v>66</v>
      </c>
      <c r="B55" s="2">
        <v>16202.93</v>
      </c>
      <c r="C55" s="2">
        <v>3015.73</v>
      </c>
      <c r="D55" s="2">
        <v>6011.2</v>
      </c>
      <c r="E55" s="2">
        <v>182.0</v>
      </c>
      <c r="F55" s="2">
        <v>139.57</v>
      </c>
      <c r="G55" s="2">
        <v>3555.56</v>
      </c>
      <c r="H55" s="2">
        <v>3799.81</v>
      </c>
      <c r="I55" s="3">
        <f t="shared" si="1"/>
        <v>25307.18</v>
      </c>
      <c r="J55" s="2">
        <v>-0.56</v>
      </c>
    </row>
    <row r="56" ht="15.75" customHeight="1">
      <c r="A56" s="2" t="s">
        <v>67</v>
      </c>
      <c r="B56" s="2">
        <v>17713.05</v>
      </c>
      <c r="C56" s="2">
        <v>3247.83</v>
      </c>
      <c r="D56" s="2">
        <v>6974.78</v>
      </c>
      <c r="E56" s="2">
        <v>206.67</v>
      </c>
      <c r="F56" s="2">
        <v>245.72</v>
      </c>
      <c r="G56" s="2">
        <v>4174.25</v>
      </c>
      <c r="H56" s="2">
        <v>4368.78</v>
      </c>
      <c r="I56" s="3">
        <f t="shared" si="1"/>
        <v>28193.52</v>
      </c>
      <c r="J56" s="2">
        <v>185.49</v>
      </c>
    </row>
    <row r="57" ht="15.75" customHeight="1">
      <c r="A57" s="2" t="s">
        <v>68</v>
      </c>
      <c r="B57" s="2">
        <v>19175.08</v>
      </c>
      <c r="C57" s="2">
        <v>3545.18</v>
      </c>
      <c r="D57" s="2">
        <v>9310.28</v>
      </c>
      <c r="E57" s="2">
        <v>801.5</v>
      </c>
      <c r="F57" s="2">
        <v>410.54</v>
      </c>
      <c r="G57" s="2">
        <v>5690.51</v>
      </c>
      <c r="H57" s="2">
        <v>6259.45</v>
      </c>
      <c r="I57" s="3">
        <f t="shared" si="1"/>
        <v>32673.64</v>
      </c>
      <c r="J57" s="2">
        <v>-251.54</v>
      </c>
    </row>
    <row r="58" ht="15.75" customHeight="1">
      <c r="A58" s="2" t="s">
        <v>69</v>
      </c>
      <c r="B58" s="2">
        <v>21527.02</v>
      </c>
      <c r="C58" s="2">
        <v>4016.19</v>
      </c>
      <c r="D58" s="2">
        <v>11202.92</v>
      </c>
      <c r="E58" s="2">
        <v>1043.89</v>
      </c>
      <c r="F58" s="2">
        <v>413.92</v>
      </c>
      <c r="G58" s="2">
        <v>7120.87</v>
      </c>
      <c r="H58" s="2">
        <v>8134.66</v>
      </c>
      <c r="I58" s="3">
        <f t="shared" si="1"/>
        <v>37190.15</v>
      </c>
      <c r="J58" s="2">
        <v>-256.47</v>
      </c>
    </row>
    <row r="59" ht="15.75" customHeight="1">
      <c r="A59" s="2" t="s">
        <v>70</v>
      </c>
      <c r="B59" s="2">
        <v>24766.67</v>
      </c>
      <c r="C59" s="2">
        <v>4434.77</v>
      </c>
      <c r="D59" s="2">
        <v>13437.74</v>
      </c>
      <c r="E59" s="2">
        <v>1471.01</v>
      </c>
      <c r="F59" s="2">
        <v>497.09</v>
      </c>
      <c r="G59" s="2">
        <v>9048.72</v>
      </c>
      <c r="H59" s="2">
        <v>10405.35</v>
      </c>
      <c r="I59" s="3">
        <f t="shared" si="1"/>
        <v>43250.65</v>
      </c>
      <c r="J59" s="2">
        <v>-303.59</v>
      </c>
    </row>
    <row r="60" ht="15.75" customHeight="1">
      <c r="A60" s="2" t="s">
        <v>71</v>
      </c>
      <c r="B60" s="2">
        <v>28407.27</v>
      </c>
      <c r="C60" s="2">
        <v>5130.21</v>
      </c>
      <c r="D60" s="2">
        <v>16416.73</v>
      </c>
      <c r="E60" s="2">
        <v>2015.34</v>
      </c>
      <c r="F60" s="2">
        <v>535.92</v>
      </c>
      <c r="G60" s="2">
        <v>10189.07</v>
      </c>
      <c r="H60" s="2">
        <v>12191.09</v>
      </c>
      <c r="I60" s="3">
        <f t="shared" si="1"/>
        <v>50503.45</v>
      </c>
      <c r="J60" s="2">
        <v>-632.55</v>
      </c>
    </row>
    <row r="61" ht="15.75" customHeight="1">
      <c r="A61" s="2" t="s">
        <v>72</v>
      </c>
      <c r="B61" s="2">
        <v>32492.84</v>
      </c>
      <c r="C61" s="2">
        <v>6153.33</v>
      </c>
      <c r="D61" s="2">
        <v>18210.99</v>
      </c>
      <c r="E61" s="2">
        <v>1067.91</v>
      </c>
      <c r="F61" s="2">
        <v>722.13</v>
      </c>
      <c r="G61" s="2">
        <v>13287.64</v>
      </c>
      <c r="H61" s="2">
        <v>16140.4</v>
      </c>
      <c r="I61" s="3">
        <f t="shared" si="1"/>
        <v>55794.44</v>
      </c>
      <c r="J61" s="2">
        <v>506.19</v>
      </c>
    </row>
    <row r="62" ht="15.75" customHeight="1">
      <c r="A62" s="2" t="s">
        <v>73</v>
      </c>
      <c r="B62" s="2">
        <v>37075.66</v>
      </c>
      <c r="C62" s="2">
        <v>7711.51</v>
      </c>
      <c r="D62" s="2">
        <v>20557.72</v>
      </c>
      <c r="E62" s="2">
        <v>1791.72</v>
      </c>
      <c r="F62" s="2">
        <v>1163.12</v>
      </c>
      <c r="G62" s="2">
        <v>12987.8</v>
      </c>
      <c r="H62" s="2">
        <v>16471.4</v>
      </c>
      <c r="I62" s="3">
        <f t="shared" si="1"/>
        <v>64816.13</v>
      </c>
      <c r="J62" s="2">
        <v>-37.85</v>
      </c>
    </row>
    <row r="63" ht="15.75" customHeight="1">
      <c r="A63" s="2" t="s">
        <v>74</v>
      </c>
      <c r="B63" s="2">
        <v>43603.23</v>
      </c>
      <c r="C63" s="2">
        <v>8901.36</v>
      </c>
      <c r="D63" s="2">
        <v>24070.693</v>
      </c>
      <c r="E63" s="2">
        <v>2735.09</v>
      </c>
      <c r="F63" s="2">
        <v>1628.363</v>
      </c>
      <c r="G63" s="2">
        <v>17101.93</v>
      </c>
      <c r="H63" s="2">
        <v>20501.82</v>
      </c>
      <c r="I63" s="3">
        <f t="shared" si="1"/>
        <v>77538.846</v>
      </c>
      <c r="J63" s="2">
        <v>302.3027</v>
      </c>
    </row>
    <row r="64" ht="15.75" customHeight="1">
      <c r="A64" s="2" t="s">
        <v>75</v>
      </c>
      <c r="B64" s="2">
        <v>51418.96879</v>
      </c>
      <c r="C64" s="2">
        <v>10258.95</v>
      </c>
      <c r="D64" s="2">
        <v>28610.620132</v>
      </c>
      <c r="E64" s="2">
        <v>1705.96</v>
      </c>
      <c r="F64" s="2">
        <v>2466.733917</v>
      </c>
      <c r="G64" s="2">
        <v>21503.259999</v>
      </c>
      <c r="H64" s="2">
        <v>27219.469999</v>
      </c>
      <c r="I64" s="3">
        <f t="shared" si="1"/>
        <v>88745.02284</v>
      </c>
      <c r="J64" s="2">
        <v>1352.18608</v>
      </c>
    </row>
    <row r="65" ht="15.75" customHeight="1">
      <c r="A65" s="2" t="s">
        <v>76</v>
      </c>
      <c r="B65" s="2">
        <v>57720.6</v>
      </c>
      <c r="C65" s="2">
        <v>11891.32</v>
      </c>
      <c r="D65" s="2">
        <v>30715.42</v>
      </c>
      <c r="E65" s="2">
        <v>1711.84</v>
      </c>
      <c r="F65" s="2">
        <v>2664.82</v>
      </c>
      <c r="G65" s="2">
        <v>24268.07</v>
      </c>
      <c r="H65" s="2">
        <v>31084.3</v>
      </c>
      <c r="I65" s="3">
        <f t="shared" si="1"/>
        <v>97887.77</v>
      </c>
      <c r="J65" s="2">
        <v>3245.05</v>
      </c>
    </row>
    <row r="66" ht="15.75" customHeight="1">
      <c r="A66" s="2" t="s">
        <v>77</v>
      </c>
      <c r="B66" s="2">
        <v>64850.37</v>
      </c>
      <c r="C66" s="2">
        <v>13413.41</v>
      </c>
      <c r="D66" s="2">
        <v>32111.15</v>
      </c>
      <c r="E66" s="2">
        <v>1867.97</v>
      </c>
      <c r="F66" s="2">
        <v>1705.49</v>
      </c>
      <c r="G66" s="2">
        <v>28177.74</v>
      </c>
      <c r="H66" s="2">
        <v>32260.89</v>
      </c>
      <c r="I66" s="3">
        <f t="shared" si="1"/>
        <v>109865.24</v>
      </c>
      <c r="J66" s="2">
        <v>3685.53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13"/>
    <col customWidth="1" min="3" max="3" width="50.0"/>
    <col customWidth="1" min="4" max="4" width="22.13"/>
    <col customWidth="1" min="5" max="5" width="11.25"/>
    <col customWidth="1" min="6" max="7" width="15.88"/>
    <col customWidth="1" min="8" max="8" width="24.63"/>
    <col customWidth="1" min="9" max="9" width="19.5"/>
    <col customWidth="1" min="10" max="27" width="7.75"/>
  </cols>
  <sheetData>
    <row r="1">
      <c r="B1" s="1" t="s">
        <v>88</v>
      </c>
      <c r="C1" s="4" t="s">
        <v>89</v>
      </c>
      <c r="D1" s="2" t="s">
        <v>1</v>
      </c>
    </row>
    <row r="2">
      <c r="B2" s="5" t="s">
        <v>90</v>
      </c>
      <c r="C2" s="6" t="s">
        <v>91</v>
      </c>
      <c r="D2" s="6" t="s">
        <v>92</v>
      </c>
    </row>
    <row r="3">
      <c r="A3" s="2" t="s">
        <v>2</v>
      </c>
      <c r="B3" s="1" t="s">
        <v>93</v>
      </c>
      <c r="C3" s="1" t="s">
        <v>94</v>
      </c>
      <c r="D3" s="7" t="s">
        <v>95</v>
      </c>
      <c r="E3" s="1" t="s">
        <v>96</v>
      </c>
      <c r="F3" s="2" t="s">
        <v>2</v>
      </c>
      <c r="G3" s="4" t="s">
        <v>97</v>
      </c>
      <c r="H3" s="8" t="s">
        <v>98</v>
      </c>
      <c r="I3" s="4" t="s">
        <v>99</v>
      </c>
    </row>
    <row r="4">
      <c r="A4" s="2" t="s">
        <v>14</v>
      </c>
      <c r="B4" s="9">
        <v>51.99</v>
      </c>
      <c r="C4" s="9">
        <v>11.540000000000001</v>
      </c>
      <c r="D4" s="9">
        <v>36.04</v>
      </c>
      <c r="E4" s="2">
        <f t="shared" ref="E4:E67" si="1"> B4+C4+D4</f>
        <v>99.57</v>
      </c>
      <c r="F4" s="2" t="s">
        <v>14</v>
      </c>
      <c r="G4" s="2">
        <f t="shared" ref="G4:G67" si="2">(B4/E4)*100</f>
        <v>52.21452245</v>
      </c>
      <c r="H4" s="2">
        <f t="shared" ref="H4:H67" si="3"> (C4/E4)*100</f>
        <v>11.5898363</v>
      </c>
      <c r="I4" s="10">
        <f t="shared" ref="I4:I67" si="4"> (D4/E4)*100</f>
        <v>36.19564126</v>
      </c>
    </row>
    <row r="5">
      <c r="A5" s="2" t="s">
        <v>15</v>
      </c>
      <c r="B5" s="9">
        <v>53.69</v>
      </c>
      <c r="C5" s="9">
        <v>12.84</v>
      </c>
      <c r="D5" s="9">
        <v>38.64</v>
      </c>
      <c r="E5" s="2">
        <f t="shared" si="1"/>
        <v>105.17</v>
      </c>
      <c r="F5" s="2" t="s">
        <v>15</v>
      </c>
      <c r="G5" s="2">
        <f t="shared" si="2"/>
        <v>51.05067985</v>
      </c>
      <c r="H5" s="2">
        <f t="shared" si="3"/>
        <v>12.20880479</v>
      </c>
      <c r="I5" s="10">
        <f t="shared" si="4"/>
        <v>36.74051536</v>
      </c>
    </row>
    <row r="6">
      <c r="A6" s="2" t="s">
        <v>16</v>
      </c>
      <c r="B6" s="9">
        <v>52.3</v>
      </c>
      <c r="C6" s="9">
        <v>12.19</v>
      </c>
      <c r="D6" s="9">
        <v>39.65</v>
      </c>
      <c r="E6" s="2">
        <f t="shared" si="1"/>
        <v>104.14</v>
      </c>
      <c r="F6" s="2" t="s">
        <v>16</v>
      </c>
      <c r="G6" s="2">
        <f t="shared" si="2"/>
        <v>50.22085654</v>
      </c>
      <c r="H6" s="2">
        <f t="shared" si="3"/>
        <v>11.70539658</v>
      </c>
      <c r="I6" s="10">
        <f t="shared" si="4"/>
        <v>38.07374688</v>
      </c>
    </row>
    <row r="7">
      <c r="A7" s="2" t="s">
        <v>17</v>
      </c>
      <c r="B7" s="9">
        <v>57.62</v>
      </c>
      <c r="C7" s="9">
        <v>13.62</v>
      </c>
      <c r="D7" s="9">
        <v>41.93</v>
      </c>
      <c r="E7" s="2">
        <f t="shared" si="1"/>
        <v>113.17</v>
      </c>
      <c r="F7" s="2" t="s">
        <v>17</v>
      </c>
      <c r="G7" s="2">
        <f t="shared" si="2"/>
        <v>50.91455333</v>
      </c>
      <c r="H7" s="2">
        <f t="shared" si="3"/>
        <v>12.03499161</v>
      </c>
      <c r="I7" s="10">
        <f t="shared" si="4"/>
        <v>37.05045507</v>
      </c>
    </row>
    <row r="8">
      <c r="A8" s="2" t="s">
        <v>18</v>
      </c>
      <c r="B8" s="9">
        <v>49.02</v>
      </c>
      <c r="C8" s="9">
        <v>14.15</v>
      </c>
      <c r="D8" s="9">
        <v>43.97</v>
      </c>
      <c r="E8" s="2">
        <f t="shared" si="1"/>
        <v>107.14</v>
      </c>
      <c r="F8" s="2" t="s">
        <v>18</v>
      </c>
      <c r="G8" s="2">
        <f t="shared" si="2"/>
        <v>45.75322009</v>
      </c>
      <c r="H8" s="2">
        <f t="shared" si="3"/>
        <v>13.20701885</v>
      </c>
      <c r="I8" s="10">
        <f t="shared" si="4"/>
        <v>41.03976106</v>
      </c>
      <c r="J8" s="11"/>
      <c r="K8" s="11"/>
    </row>
    <row r="9">
      <c r="A9" s="2" t="s">
        <v>19</v>
      </c>
      <c r="B9" s="9">
        <v>47.53</v>
      </c>
      <c r="C9" s="9">
        <v>14.59</v>
      </c>
      <c r="D9" s="9">
        <v>47.15</v>
      </c>
      <c r="E9" s="2">
        <f t="shared" si="1"/>
        <v>109.27</v>
      </c>
      <c r="F9" s="2" t="s">
        <v>19</v>
      </c>
      <c r="G9" s="2">
        <f t="shared" si="2"/>
        <v>43.49775785</v>
      </c>
      <c r="H9" s="2">
        <f t="shared" si="3"/>
        <v>13.35224673</v>
      </c>
      <c r="I9" s="10">
        <f t="shared" si="4"/>
        <v>43.14999542</v>
      </c>
    </row>
    <row r="10">
      <c r="A10" s="2" t="s">
        <v>20</v>
      </c>
      <c r="B10" s="9">
        <v>60.39</v>
      </c>
      <c r="C10" s="9">
        <v>17.38</v>
      </c>
      <c r="D10" s="9">
        <v>51.7</v>
      </c>
      <c r="E10" s="2">
        <f t="shared" si="1"/>
        <v>129.47</v>
      </c>
      <c r="F10" s="2" t="s">
        <v>20</v>
      </c>
      <c r="G10" s="2">
        <f t="shared" si="2"/>
        <v>46.6440102</v>
      </c>
      <c r="H10" s="2">
        <f t="shared" si="3"/>
        <v>13.42395922</v>
      </c>
      <c r="I10" s="10">
        <f t="shared" si="4"/>
        <v>39.93203059</v>
      </c>
    </row>
    <row r="11">
      <c r="A11" s="2" t="s">
        <v>21</v>
      </c>
      <c r="B11" s="9">
        <v>59.14</v>
      </c>
      <c r="C11" s="9">
        <v>18.7</v>
      </c>
      <c r="D11" s="9">
        <v>54.91</v>
      </c>
      <c r="E11" s="2">
        <f t="shared" si="1"/>
        <v>132.75</v>
      </c>
      <c r="F11" s="2" t="s">
        <v>21</v>
      </c>
      <c r="G11" s="2">
        <f t="shared" si="2"/>
        <v>44.54990584</v>
      </c>
      <c r="H11" s="2">
        <f t="shared" si="3"/>
        <v>14.086629</v>
      </c>
      <c r="I11" s="10">
        <f t="shared" si="4"/>
        <v>41.36346516</v>
      </c>
    </row>
    <row r="12">
      <c r="A12" s="2" t="s">
        <v>22</v>
      </c>
      <c r="B12" s="9">
        <v>68.61</v>
      </c>
      <c r="C12" s="9">
        <v>20.03</v>
      </c>
      <c r="D12" s="9">
        <v>59.39</v>
      </c>
      <c r="E12" s="2">
        <f t="shared" si="1"/>
        <v>148.03</v>
      </c>
      <c r="F12" s="2" t="s">
        <v>22</v>
      </c>
      <c r="G12" s="2">
        <f t="shared" si="2"/>
        <v>46.3487131</v>
      </c>
      <c r="H12" s="2">
        <f t="shared" si="3"/>
        <v>13.53104101</v>
      </c>
      <c r="I12" s="10">
        <f t="shared" si="4"/>
        <v>40.1202459</v>
      </c>
    </row>
    <row r="13">
      <c r="A13" s="2" t="s">
        <v>23</v>
      </c>
      <c r="B13" s="9">
        <v>68.93</v>
      </c>
      <c r="C13" s="9">
        <v>22.4</v>
      </c>
      <c r="D13" s="9">
        <v>64.51</v>
      </c>
      <c r="E13" s="2">
        <f t="shared" si="1"/>
        <v>155.84</v>
      </c>
      <c r="F13" s="2" t="s">
        <v>23</v>
      </c>
      <c r="G13" s="2">
        <f t="shared" si="2"/>
        <v>44.23126283</v>
      </c>
      <c r="H13" s="2">
        <f t="shared" si="3"/>
        <v>14.37371663</v>
      </c>
      <c r="I13" s="10">
        <f t="shared" si="4"/>
        <v>41.39502053</v>
      </c>
    </row>
    <row r="14">
      <c r="A14" s="2" t="s">
        <v>24</v>
      </c>
      <c r="B14" s="9">
        <v>72.56</v>
      </c>
      <c r="C14" s="9">
        <v>26.1</v>
      </c>
      <c r="D14" s="9">
        <v>72.01</v>
      </c>
      <c r="E14" s="2">
        <f t="shared" si="1"/>
        <v>170.67</v>
      </c>
      <c r="F14" s="2" t="s">
        <v>24</v>
      </c>
      <c r="G14" s="2">
        <f t="shared" si="2"/>
        <v>42.51479463</v>
      </c>
      <c r="H14" s="2">
        <f t="shared" si="3"/>
        <v>15.29267007</v>
      </c>
      <c r="I14" s="10">
        <f t="shared" si="4"/>
        <v>42.1925353</v>
      </c>
    </row>
    <row r="15">
      <c r="A15" s="2" t="s">
        <v>25</v>
      </c>
      <c r="B15" s="9">
        <v>75.16</v>
      </c>
      <c r="C15" s="9">
        <v>28.740000000000002</v>
      </c>
      <c r="D15" s="9">
        <v>76.13999999999999</v>
      </c>
      <c r="E15" s="2">
        <f t="shared" si="1"/>
        <v>180.04</v>
      </c>
      <c r="F15" s="2" t="s">
        <v>25</v>
      </c>
      <c r="G15" s="2">
        <f t="shared" si="2"/>
        <v>41.7462786</v>
      </c>
      <c r="H15" s="2">
        <f t="shared" si="3"/>
        <v>15.96311931</v>
      </c>
      <c r="I15" s="10">
        <f t="shared" si="4"/>
        <v>42.29060209</v>
      </c>
    </row>
    <row r="16">
      <c r="A16" s="2" t="s">
        <v>26</v>
      </c>
      <c r="B16" s="9">
        <v>76.74</v>
      </c>
      <c r="C16" s="9">
        <v>32.13</v>
      </c>
      <c r="D16" s="9">
        <v>84.28999999999999</v>
      </c>
      <c r="E16" s="2">
        <f t="shared" si="1"/>
        <v>193.16</v>
      </c>
      <c r="F16" s="2" t="s">
        <v>26</v>
      </c>
      <c r="G16" s="2">
        <f t="shared" si="2"/>
        <v>39.7287223</v>
      </c>
      <c r="H16" s="2">
        <f t="shared" si="3"/>
        <v>16.63387865</v>
      </c>
      <c r="I16" s="10">
        <f t="shared" si="4"/>
        <v>43.63739905</v>
      </c>
    </row>
    <row r="17">
      <c r="A17" s="2" t="s">
        <v>27</v>
      </c>
      <c r="B17" s="9">
        <v>90.31</v>
      </c>
      <c r="C17" s="9">
        <v>36.56</v>
      </c>
      <c r="D17" s="9">
        <v>93.17999999999999</v>
      </c>
      <c r="E17" s="2">
        <f t="shared" si="1"/>
        <v>220.05</v>
      </c>
      <c r="F17" s="2" t="s">
        <v>27</v>
      </c>
      <c r="G17" s="2">
        <f t="shared" si="2"/>
        <v>41.04067257</v>
      </c>
      <c r="H17" s="2">
        <f t="shared" si="3"/>
        <v>16.61440582</v>
      </c>
      <c r="I17" s="10">
        <f t="shared" si="4"/>
        <v>42.34492161</v>
      </c>
    </row>
    <row r="18">
      <c r="A18" s="2" t="s">
        <v>28</v>
      </c>
      <c r="B18" s="9">
        <v>110.34</v>
      </c>
      <c r="C18" s="9">
        <v>40.25</v>
      </c>
      <c r="D18" s="9">
        <v>105.61</v>
      </c>
      <c r="E18" s="2">
        <f t="shared" si="1"/>
        <v>256.2</v>
      </c>
      <c r="F18" s="2" t="s">
        <v>28</v>
      </c>
      <c r="G18" s="2">
        <f t="shared" si="2"/>
        <v>43.06791569</v>
      </c>
      <c r="H18" s="2">
        <f t="shared" si="3"/>
        <v>15.71038251</v>
      </c>
      <c r="I18" s="10">
        <f t="shared" si="4"/>
        <v>41.2217018</v>
      </c>
    </row>
    <row r="19">
      <c r="A19" s="2" t="s">
        <v>29</v>
      </c>
      <c r="B19" s="9">
        <v>110.04</v>
      </c>
      <c r="C19" s="9">
        <v>43.239999999999995</v>
      </c>
      <c r="D19" s="9">
        <v>115.9</v>
      </c>
      <c r="E19" s="2">
        <f t="shared" si="1"/>
        <v>269.18</v>
      </c>
      <c r="F19" s="2" t="s">
        <v>29</v>
      </c>
      <c r="G19" s="2">
        <f t="shared" si="2"/>
        <v>40.87970875</v>
      </c>
      <c r="H19" s="2">
        <f t="shared" si="3"/>
        <v>16.06360056</v>
      </c>
      <c r="I19" s="10">
        <f t="shared" si="4"/>
        <v>43.05669069</v>
      </c>
    </row>
    <row r="20">
      <c r="A20" s="2" t="s">
        <v>30</v>
      </c>
      <c r="B20" s="9">
        <v>128.01</v>
      </c>
      <c r="C20" s="9">
        <v>47.59</v>
      </c>
      <c r="D20" s="9">
        <v>130.0</v>
      </c>
      <c r="E20" s="2">
        <f t="shared" si="1"/>
        <v>305.6</v>
      </c>
      <c r="F20" s="2" t="s">
        <v>30</v>
      </c>
      <c r="G20" s="2">
        <f t="shared" si="2"/>
        <v>41.88808901</v>
      </c>
      <c r="H20" s="2">
        <f t="shared" si="3"/>
        <v>15.57264398</v>
      </c>
      <c r="I20" s="10">
        <f t="shared" si="4"/>
        <v>42.53926702</v>
      </c>
    </row>
    <row r="21" ht="15.75" customHeight="1">
      <c r="A21" s="2" t="s">
        <v>31</v>
      </c>
      <c r="B21" s="9">
        <v>160.19</v>
      </c>
      <c r="C21" s="9">
        <v>51.38</v>
      </c>
      <c r="D21" s="9">
        <v>146.25</v>
      </c>
      <c r="E21" s="2">
        <f t="shared" si="1"/>
        <v>357.82</v>
      </c>
      <c r="F21" s="2" t="s">
        <v>31</v>
      </c>
      <c r="G21" s="2">
        <f t="shared" si="2"/>
        <v>44.76831927</v>
      </c>
      <c r="H21" s="2">
        <f t="shared" si="3"/>
        <v>14.359175</v>
      </c>
      <c r="I21" s="10">
        <f t="shared" si="4"/>
        <v>40.87250573</v>
      </c>
    </row>
    <row r="22" ht="15.75" customHeight="1">
      <c r="A22" s="2" t="s">
        <v>32</v>
      </c>
      <c r="B22" s="9">
        <v>165.12</v>
      </c>
      <c r="C22" s="9">
        <v>55.87</v>
      </c>
      <c r="D22" s="9">
        <v>156.79</v>
      </c>
      <c r="E22" s="2">
        <f t="shared" si="1"/>
        <v>377.78</v>
      </c>
      <c r="F22" s="2" t="s">
        <v>32</v>
      </c>
      <c r="G22" s="2">
        <f t="shared" si="2"/>
        <v>43.70797819</v>
      </c>
      <c r="H22" s="2">
        <f t="shared" si="3"/>
        <v>14.78903065</v>
      </c>
      <c r="I22" s="10">
        <f t="shared" si="4"/>
        <v>41.50299116</v>
      </c>
    </row>
    <row r="23" ht="15.75" customHeight="1">
      <c r="A23" s="2" t="s">
        <v>33</v>
      </c>
      <c r="B23" s="9">
        <v>180.59</v>
      </c>
      <c r="C23" s="9">
        <v>64.32</v>
      </c>
      <c r="D23" s="9">
        <v>170.06</v>
      </c>
      <c r="E23" s="2">
        <f t="shared" si="1"/>
        <v>414.97</v>
      </c>
      <c r="F23" s="2" t="s">
        <v>33</v>
      </c>
      <c r="G23" s="2">
        <f t="shared" si="2"/>
        <v>43.51880859</v>
      </c>
      <c r="H23" s="2">
        <f t="shared" si="3"/>
        <v>15.49991566</v>
      </c>
      <c r="I23" s="10">
        <f t="shared" si="4"/>
        <v>40.98127575</v>
      </c>
    </row>
    <row r="24" ht="15.75" customHeight="1">
      <c r="A24" s="2" t="s">
        <v>34</v>
      </c>
      <c r="B24" s="9">
        <v>186.2</v>
      </c>
      <c r="C24" s="9">
        <v>70.17999999999999</v>
      </c>
      <c r="D24" s="9">
        <v>185.92000000000002</v>
      </c>
      <c r="E24" s="2">
        <f t="shared" si="1"/>
        <v>442.3</v>
      </c>
      <c r="F24" s="2" t="s">
        <v>34</v>
      </c>
      <c r="G24" s="2">
        <f t="shared" si="2"/>
        <v>42.09812345</v>
      </c>
      <c r="H24" s="2">
        <f t="shared" si="3"/>
        <v>15.86705856</v>
      </c>
      <c r="I24" s="10">
        <f t="shared" si="4"/>
        <v>42.034818</v>
      </c>
    </row>
    <row r="25" ht="15.75" customHeight="1">
      <c r="A25" s="2" t="s">
        <v>35</v>
      </c>
      <c r="B25" s="9">
        <v>190.21</v>
      </c>
      <c r="C25" s="9">
        <v>77.48</v>
      </c>
      <c r="D25" s="9">
        <v>203.98000000000002</v>
      </c>
      <c r="E25" s="2">
        <f t="shared" si="1"/>
        <v>471.67</v>
      </c>
      <c r="F25" s="2" t="s">
        <v>35</v>
      </c>
      <c r="G25" s="2">
        <f t="shared" si="2"/>
        <v>40.32692348</v>
      </c>
      <c r="H25" s="2">
        <f t="shared" si="3"/>
        <v>16.42673903</v>
      </c>
      <c r="I25" s="10">
        <f t="shared" si="4"/>
        <v>43.24633748</v>
      </c>
    </row>
    <row r="26" ht="15.75" customHeight="1">
      <c r="A26" s="2" t="s">
        <v>36</v>
      </c>
      <c r="B26" s="9">
        <v>209.21</v>
      </c>
      <c r="C26" s="9">
        <v>85.78</v>
      </c>
      <c r="D26" s="9">
        <v>223.63</v>
      </c>
      <c r="E26" s="2">
        <f t="shared" si="1"/>
        <v>518.62</v>
      </c>
      <c r="F26" s="2" t="s">
        <v>36</v>
      </c>
      <c r="G26" s="2">
        <f t="shared" si="2"/>
        <v>40.33974779</v>
      </c>
      <c r="H26" s="2">
        <f t="shared" si="3"/>
        <v>16.54004859</v>
      </c>
      <c r="I26" s="10">
        <f t="shared" si="4"/>
        <v>43.12020362</v>
      </c>
    </row>
    <row r="27" ht="15.75" customHeight="1">
      <c r="A27" s="2" t="s">
        <v>37</v>
      </c>
      <c r="B27" s="9">
        <v>275.7</v>
      </c>
      <c r="C27" s="9">
        <v>102.72999999999999</v>
      </c>
      <c r="D27" s="9">
        <v>253.42000000000002</v>
      </c>
      <c r="E27" s="2">
        <f t="shared" si="1"/>
        <v>631.85</v>
      </c>
      <c r="F27" s="2" t="s">
        <v>37</v>
      </c>
      <c r="G27" s="2">
        <f t="shared" si="2"/>
        <v>43.63377384</v>
      </c>
      <c r="H27" s="2">
        <f t="shared" si="3"/>
        <v>16.25860568</v>
      </c>
      <c r="I27" s="10">
        <f t="shared" si="4"/>
        <v>40.10762048</v>
      </c>
    </row>
    <row r="28" ht="15.75" customHeight="1">
      <c r="A28" s="2" t="s">
        <v>38</v>
      </c>
      <c r="B28" s="9">
        <v>302.04</v>
      </c>
      <c r="C28" s="9">
        <v>132.87</v>
      </c>
      <c r="D28" s="9">
        <v>309.77</v>
      </c>
      <c r="E28" s="2">
        <f t="shared" si="1"/>
        <v>744.68</v>
      </c>
      <c r="F28" s="2" t="s">
        <v>38</v>
      </c>
      <c r="G28" s="2">
        <f t="shared" si="2"/>
        <v>40.5597035</v>
      </c>
      <c r="H28" s="2">
        <f t="shared" si="3"/>
        <v>17.84256325</v>
      </c>
      <c r="I28" s="10">
        <f t="shared" si="4"/>
        <v>41.59773325</v>
      </c>
    </row>
    <row r="29" ht="15.75" customHeight="1">
      <c r="A29" s="2" t="s">
        <v>39</v>
      </c>
      <c r="B29" s="9">
        <v>299.37</v>
      </c>
      <c r="C29" s="9">
        <v>141.59000000000003</v>
      </c>
      <c r="D29" s="9">
        <v>353.70000000000005</v>
      </c>
      <c r="E29" s="2">
        <f t="shared" si="1"/>
        <v>794.66</v>
      </c>
      <c r="F29" s="2" t="s">
        <v>39</v>
      </c>
      <c r="G29" s="2">
        <f t="shared" si="2"/>
        <v>37.67271538</v>
      </c>
      <c r="H29" s="2">
        <f t="shared" si="3"/>
        <v>17.81768303</v>
      </c>
      <c r="I29" s="10">
        <f t="shared" si="4"/>
        <v>44.50960159</v>
      </c>
    </row>
    <row r="30" ht="15.75" customHeight="1">
      <c r="A30" s="2" t="s">
        <v>40</v>
      </c>
      <c r="B30" s="9">
        <v>305.85</v>
      </c>
      <c r="C30" s="9">
        <v>159.14</v>
      </c>
      <c r="D30" s="9">
        <v>391.0</v>
      </c>
      <c r="E30" s="2">
        <f t="shared" si="1"/>
        <v>855.99</v>
      </c>
      <c r="F30" s="2" t="s">
        <v>40</v>
      </c>
      <c r="G30" s="2">
        <f t="shared" si="2"/>
        <v>35.7305576</v>
      </c>
      <c r="H30" s="2">
        <f t="shared" si="3"/>
        <v>18.59133868</v>
      </c>
      <c r="I30" s="10">
        <f t="shared" si="4"/>
        <v>45.67810372</v>
      </c>
    </row>
    <row r="31" ht="15.75" customHeight="1">
      <c r="A31" s="2" t="s">
        <v>41</v>
      </c>
      <c r="B31" s="9">
        <v>362.12</v>
      </c>
      <c r="C31" s="9">
        <v>178.36</v>
      </c>
      <c r="D31" s="9">
        <v>433.52000000000004</v>
      </c>
      <c r="E31" s="2">
        <f t="shared" si="1"/>
        <v>974</v>
      </c>
      <c r="F31" s="2" t="s">
        <v>41</v>
      </c>
      <c r="G31" s="2">
        <f t="shared" si="2"/>
        <v>37.17864476</v>
      </c>
      <c r="H31" s="2">
        <f t="shared" si="3"/>
        <v>18.31211499</v>
      </c>
      <c r="I31" s="10">
        <f t="shared" si="4"/>
        <v>44.50924025</v>
      </c>
    </row>
    <row r="32" ht="15.75" customHeight="1">
      <c r="A32" s="2" t="s">
        <v>42</v>
      </c>
      <c r="B32" s="9">
        <v>372.17</v>
      </c>
      <c r="C32" s="9">
        <v>205.13</v>
      </c>
      <c r="D32" s="9">
        <v>470.36</v>
      </c>
      <c r="E32" s="2">
        <f t="shared" si="1"/>
        <v>1047.66</v>
      </c>
      <c r="F32" s="2" t="s">
        <v>42</v>
      </c>
      <c r="G32" s="2">
        <f t="shared" si="2"/>
        <v>35.52392952</v>
      </c>
      <c r="H32" s="2">
        <f t="shared" si="3"/>
        <v>19.57982552</v>
      </c>
      <c r="I32" s="10">
        <f t="shared" si="4"/>
        <v>44.89624496</v>
      </c>
    </row>
    <row r="33" ht="15.75" customHeight="1">
      <c r="A33" s="2" t="s">
        <v>43</v>
      </c>
      <c r="B33" s="9">
        <v>385.01</v>
      </c>
      <c r="C33" s="9">
        <v>236.60000000000002</v>
      </c>
      <c r="D33" s="9">
        <v>523.14</v>
      </c>
      <c r="E33" s="2">
        <f t="shared" si="1"/>
        <v>1144.75</v>
      </c>
      <c r="F33" s="2" t="s">
        <v>43</v>
      </c>
      <c r="G33" s="2">
        <f t="shared" si="2"/>
        <v>33.63267089</v>
      </c>
      <c r="H33" s="2">
        <f t="shared" si="3"/>
        <v>20.66826818</v>
      </c>
      <c r="I33" s="10">
        <f t="shared" si="4"/>
        <v>45.69906093</v>
      </c>
    </row>
    <row r="34" ht="15.75" customHeight="1">
      <c r="A34" s="2" t="s">
        <v>44</v>
      </c>
      <c r="B34" s="9">
        <v>484.26</v>
      </c>
      <c r="C34" s="9">
        <v>267.46</v>
      </c>
      <c r="D34" s="9">
        <v>611.12</v>
      </c>
      <c r="E34" s="2">
        <f t="shared" si="1"/>
        <v>1362.84</v>
      </c>
      <c r="F34" s="2" t="s">
        <v>44</v>
      </c>
      <c r="G34" s="2">
        <f t="shared" si="2"/>
        <v>35.53315136</v>
      </c>
      <c r="H34" s="2">
        <f t="shared" si="3"/>
        <v>19.62519445</v>
      </c>
      <c r="I34" s="10">
        <f t="shared" si="4"/>
        <v>44.84165419</v>
      </c>
    </row>
    <row r="35" ht="15.75" customHeight="1">
      <c r="A35" s="2" t="s">
        <v>45</v>
      </c>
      <c r="B35" s="9">
        <v>545.83</v>
      </c>
      <c r="C35" s="9">
        <v>328.4</v>
      </c>
      <c r="D35" s="9">
        <v>721.1899999999999</v>
      </c>
      <c r="E35" s="2">
        <f t="shared" si="1"/>
        <v>1595.42</v>
      </c>
      <c r="F35" s="2" t="s">
        <v>45</v>
      </c>
      <c r="G35" s="2">
        <f t="shared" si="2"/>
        <v>34.21230773</v>
      </c>
      <c r="H35" s="2">
        <f t="shared" si="3"/>
        <v>20.58392148</v>
      </c>
      <c r="I35" s="10">
        <f t="shared" si="4"/>
        <v>45.20377079</v>
      </c>
    </row>
    <row r="36" ht="15.75" customHeight="1">
      <c r="A36" s="2" t="s">
        <v>46</v>
      </c>
      <c r="B36" s="9">
        <v>588.49</v>
      </c>
      <c r="C36" s="9">
        <v>366.86</v>
      </c>
      <c r="D36" s="9">
        <v>827.39</v>
      </c>
      <c r="E36" s="2">
        <f t="shared" si="1"/>
        <v>1782.74</v>
      </c>
      <c r="F36" s="2" t="s">
        <v>46</v>
      </c>
      <c r="G36" s="2">
        <f t="shared" si="2"/>
        <v>33.01042216</v>
      </c>
      <c r="H36" s="2">
        <f t="shared" si="3"/>
        <v>20.57843544</v>
      </c>
      <c r="I36" s="10">
        <f t="shared" si="4"/>
        <v>46.4111424</v>
      </c>
    </row>
    <row r="37" ht="15.75" customHeight="1">
      <c r="A37" s="2" t="s">
        <v>47</v>
      </c>
      <c r="B37" s="9">
        <v>702.28</v>
      </c>
      <c r="C37" s="9">
        <v>431.47</v>
      </c>
      <c r="D37" s="9">
        <v>951.0899999999999</v>
      </c>
      <c r="E37" s="2">
        <f t="shared" si="1"/>
        <v>2084.84</v>
      </c>
      <c r="F37" s="2" t="s">
        <v>47</v>
      </c>
      <c r="G37" s="2">
        <f t="shared" si="2"/>
        <v>33.68507895</v>
      </c>
      <c r="H37" s="2">
        <f t="shared" si="3"/>
        <v>20.69559295</v>
      </c>
      <c r="I37" s="10">
        <f t="shared" si="4"/>
        <v>45.6193281</v>
      </c>
    </row>
    <row r="38" ht="15.75" customHeight="1">
      <c r="A38" s="2" t="s">
        <v>48</v>
      </c>
      <c r="B38" s="9">
        <v>757.31</v>
      </c>
      <c r="C38" s="9">
        <v>487.95000000000005</v>
      </c>
      <c r="D38" s="9">
        <v>1096.77</v>
      </c>
      <c r="E38" s="2">
        <f t="shared" si="1"/>
        <v>2342.03</v>
      </c>
      <c r="F38" s="2" t="s">
        <v>48</v>
      </c>
      <c r="G38" s="2">
        <f t="shared" si="2"/>
        <v>32.33562337</v>
      </c>
      <c r="H38" s="2">
        <f t="shared" si="3"/>
        <v>20.83448974</v>
      </c>
      <c r="I38" s="10">
        <f t="shared" si="4"/>
        <v>46.82988689</v>
      </c>
    </row>
    <row r="39" ht="15.75" customHeight="1">
      <c r="A39" s="2" t="s">
        <v>49</v>
      </c>
      <c r="B39" s="9">
        <v>811.6</v>
      </c>
      <c r="C39" s="9">
        <v>542.88</v>
      </c>
      <c r="D39" s="9">
        <v>1263.53</v>
      </c>
      <c r="E39" s="2">
        <f t="shared" si="1"/>
        <v>2618.01</v>
      </c>
      <c r="F39" s="2" t="s">
        <v>49</v>
      </c>
      <c r="G39" s="2">
        <f t="shared" si="2"/>
        <v>31.00064553</v>
      </c>
      <c r="H39" s="2">
        <f t="shared" si="3"/>
        <v>20.73636082</v>
      </c>
      <c r="I39" s="10">
        <f t="shared" si="4"/>
        <v>48.26299365</v>
      </c>
    </row>
    <row r="40" ht="15.75" customHeight="1">
      <c r="A40" s="2" t="s">
        <v>50</v>
      </c>
      <c r="B40" s="9">
        <v>871.11</v>
      </c>
      <c r="C40" s="9">
        <v>606.0500000000001</v>
      </c>
      <c r="D40" s="9">
        <v>1442.57</v>
      </c>
      <c r="E40" s="2">
        <f t="shared" si="1"/>
        <v>2919.73</v>
      </c>
      <c r="F40" s="2" t="s">
        <v>50</v>
      </c>
      <c r="G40" s="2">
        <f t="shared" si="2"/>
        <v>29.83529299</v>
      </c>
      <c r="H40" s="2">
        <f t="shared" si="3"/>
        <v>20.7570563</v>
      </c>
      <c r="I40" s="10">
        <f t="shared" si="4"/>
        <v>49.40765071</v>
      </c>
    </row>
    <row r="41" ht="15.75" customHeight="1">
      <c r="A41" s="2" t="s">
        <v>51</v>
      </c>
      <c r="B41" s="9">
        <v>969.05</v>
      </c>
      <c r="C41" s="9">
        <v>680.39</v>
      </c>
      <c r="D41" s="9">
        <v>1660.94</v>
      </c>
      <c r="E41" s="2">
        <f t="shared" si="1"/>
        <v>3310.38</v>
      </c>
      <c r="F41" s="2" t="s">
        <v>51</v>
      </c>
      <c r="G41" s="2">
        <f t="shared" si="2"/>
        <v>29.27307439</v>
      </c>
      <c r="H41" s="2">
        <f t="shared" si="3"/>
        <v>20.55322954</v>
      </c>
      <c r="I41" s="10">
        <f t="shared" si="4"/>
        <v>50.17369607</v>
      </c>
    </row>
    <row r="42" ht="15.75" customHeight="1">
      <c r="A42" s="2" t="s">
        <v>52</v>
      </c>
      <c r="B42" s="9">
        <v>1196.78</v>
      </c>
      <c r="C42" s="9">
        <v>811.7599999999999</v>
      </c>
      <c r="D42" s="9">
        <v>1941.19</v>
      </c>
      <c r="E42" s="2">
        <f t="shared" si="1"/>
        <v>3949.73</v>
      </c>
      <c r="F42" s="2" t="s">
        <v>52</v>
      </c>
      <c r="G42" s="2">
        <f t="shared" si="2"/>
        <v>30.30029901</v>
      </c>
      <c r="H42" s="2">
        <f t="shared" si="3"/>
        <v>20.55229092</v>
      </c>
      <c r="I42" s="10">
        <f t="shared" si="4"/>
        <v>49.14741008</v>
      </c>
    </row>
    <row r="43" ht="15.75" customHeight="1">
      <c r="A43" s="2" t="s">
        <v>53</v>
      </c>
      <c r="B43" s="9">
        <v>1322.64</v>
      </c>
      <c r="C43" s="9">
        <v>966.9000000000001</v>
      </c>
      <c r="D43" s="9">
        <v>2260.84</v>
      </c>
      <c r="E43" s="2">
        <f t="shared" si="1"/>
        <v>4550.38</v>
      </c>
      <c r="F43" s="2" t="s">
        <v>53</v>
      </c>
      <c r="G43" s="2">
        <f t="shared" si="2"/>
        <v>29.06658345</v>
      </c>
      <c r="H43" s="2">
        <f t="shared" si="3"/>
        <v>21.24877483</v>
      </c>
      <c r="I43" s="10">
        <f t="shared" si="4"/>
        <v>49.68464172</v>
      </c>
    </row>
    <row r="44" ht="15.75" customHeight="1">
      <c r="A44" s="2" t="s">
        <v>54</v>
      </c>
      <c r="B44" s="9">
        <v>1543.5</v>
      </c>
      <c r="C44" s="9">
        <v>1112.39</v>
      </c>
      <c r="D44" s="9">
        <v>2645.91</v>
      </c>
      <c r="E44" s="2">
        <f t="shared" si="1"/>
        <v>5301.8</v>
      </c>
      <c r="F44" s="2" t="s">
        <v>54</v>
      </c>
      <c r="G44" s="2">
        <f t="shared" si="2"/>
        <v>29.11275416</v>
      </c>
      <c r="H44" s="2">
        <f t="shared" si="3"/>
        <v>20.98136482</v>
      </c>
      <c r="I44" s="10">
        <f t="shared" si="4"/>
        <v>49.90588102</v>
      </c>
    </row>
    <row r="45" ht="15.75" customHeight="1">
      <c r="A45" s="2" t="s">
        <v>55</v>
      </c>
      <c r="B45" s="9">
        <v>1803.13</v>
      </c>
      <c r="C45" s="9">
        <v>1225.0900000000001</v>
      </c>
      <c r="D45" s="9">
        <v>3091.72</v>
      </c>
      <c r="E45" s="2">
        <f t="shared" si="1"/>
        <v>6119.94</v>
      </c>
      <c r="F45" s="2" t="s">
        <v>55</v>
      </c>
      <c r="G45" s="2">
        <f t="shared" si="2"/>
        <v>29.46319735</v>
      </c>
      <c r="H45" s="2">
        <f t="shared" si="3"/>
        <v>20.01800671</v>
      </c>
      <c r="I45" s="10">
        <f t="shared" si="4"/>
        <v>50.51879594</v>
      </c>
    </row>
    <row r="46" ht="15.75" customHeight="1">
      <c r="A46" s="2" t="s">
        <v>56</v>
      </c>
      <c r="B46" s="9">
        <v>2022.19</v>
      </c>
      <c r="C46" s="9">
        <v>1433.17</v>
      </c>
      <c r="D46" s="9">
        <v>3562.8300000000004</v>
      </c>
      <c r="E46" s="2">
        <f t="shared" si="1"/>
        <v>7018.19</v>
      </c>
      <c r="F46" s="2" t="s">
        <v>56</v>
      </c>
      <c r="G46" s="2">
        <f t="shared" si="2"/>
        <v>28.81355449</v>
      </c>
      <c r="H46" s="2">
        <f t="shared" si="3"/>
        <v>20.42079226</v>
      </c>
      <c r="I46" s="10">
        <f t="shared" si="4"/>
        <v>50.76565325</v>
      </c>
    </row>
    <row r="47" ht="15.75" customHeight="1">
      <c r="A47" s="2" t="s">
        <v>57</v>
      </c>
      <c r="B47" s="9">
        <v>2345.66</v>
      </c>
      <c r="C47" s="9">
        <v>1665.48</v>
      </c>
      <c r="D47" s="9">
        <v>4147.780000000001</v>
      </c>
      <c r="E47" s="2">
        <f t="shared" si="1"/>
        <v>8158.92</v>
      </c>
      <c r="F47" s="2" t="s">
        <v>57</v>
      </c>
      <c r="G47" s="2">
        <f t="shared" si="2"/>
        <v>28.74963843</v>
      </c>
      <c r="H47" s="2">
        <f t="shared" si="3"/>
        <v>20.41299584</v>
      </c>
      <c r="I47" s="10">
        <f t="shared" si="4"/>
        <v>50.83736573</v>
      </c>
    </row>
    <row r="48" ht="15.75" customHeight="1">
      <c r="A48" s="2" t="s">
        <v>58</v>
      </c>
      <c r="B48" s="9">
        <v>2701.07</v>
      </c>
      <c r="C48" s="9">
        <v>2039.94</v>
      </c>
      <c r="D48" s="9">
        <v>4785.25</v>
      </c>
      <c r="E48" s="2">
        <f t="shared" si="1"/>
        <v>9526.26</v>
      </c>
      <c r="F48" s="2" t="s">
        <v>58</v>
      </c>
      <c r="G48" s="2">
        <f t="shared" si="2"/>
        <v>28.35393953</v>
      </c>
      <c r="H48" s="2">
        <f t="shared" si="3"/>
        <v>21.41386021</v>
      </c>
      <c r="I48" s="10">
        <f t="shared" si="4"/>
        <v>50.23220025</v>
      </c>
    </row>
    <row r="49" ht="15.75" customHeight="1">
      <c r="A49" s="2" t="s">
        <v>59</v>
      </c>
      <c r="B49" s="9">
        <v>2937.01</v>
      </c>
      <c r="C49" s="9">
        <v>2497.24</v>
      </c>
      <c r="D49" s="9">
        <v>5719.450000000001</v>
      </c>
      <c r="E49" s="2">
        <f t="shared" si="1"/>
        <v>11153.7</v>
      </c>
      <c r="F49" s="2" t="s">
        <v>59</v>
      </c>
      <c r="G49" s="2">
        <f t="shared" si="2"/>
        <v>26.33215884</v>
      </c>
      <c r="H49" s="2">
        <f t="shared" si="3"/>
        <v>22.38934165</v>
      </c>
      <c r="I49" s="10">
        <f t="shared" si="4"/>
        <v>51.27849951</v>
      </c>
    </row>
    <row r="50" ht="15.75" customHeight="1">
      <c r="A50" s="2" t="s">
        <v>60</v>
      </c>
      <c r="B50" s="9">
        <v>3531.42</v>
      </c>
      <c r="C50" s="9">
        <v>2816.13</v>
      </c>
      <c r="D50" s="9">
        <v>6628.889999999999</v>
      </c>
      <c r="E50" s="2">
        <f t="shared" si="1"/>
        <v>12976.44</v>
      </c>
      <c r="F50" s="2" t="s">
        <v>60</v>
      </c>
      <c r="G50" s="2">
        <f t="shared" si="2"/>
        <v>27.21408953</v>
      </c>
      <c r="H50" s="2">
        <f t="shared" si="3"/>
        <v>21.70186893</v>
      </c>
      <c r="I50" s="10">
        <f t="shared" si="4"/>
        <v>51.08404154</v>
      </c>
    </row>
    <row r="51" ht="15.75" customHeight="1">
      <c r="A51" s="2" t="s">
        <v>61</v>
      </c>
      <c r="B51" s="9">
        <v>3747.44</v>
      </c>
      <c r="C51" s="9">
        <v>3020.23</v>
      </c>
      <c r="D51" s="9">
        <v>7672.2</v>
      </c>
      <c r="E51" s="2">
        <f t="shared" si="1"/>
        <v>14439.87</v>
      </c>
      <c r="F51" s="2" t="s">
        <v>61</v>
      </c>
      <c r="G51" s="2">
        <f t="shared" si="2"/>
        <v>25.95203419</v>
      </c>
      <c r="H51" s="2">
        <f t="shared" si="3"/>
        <v>20.91590852</v>
      </c>
      <c r="I51" s="10">
        <f t="shared" si="4"/>
        <v>53.13205728</v>
      </c>
    </row>
    <row r="52" ht="15.75" customHeight="1">
      <c r="A52" s="2" t="s">
        <v>62</v>
      </c>
      <c r="B52" s="9">
        <v>4303.84</v>
      </c>
      <c r="C52" s="9">
        <v>3344.97</v>
      </c>
      <c r="D52" s="9">
        <v>9003.1</v>
      </c>
      <c r="E52" s="2">
        <f t="shared" si="1"/>
        <v>16651.91</v>
      </c>
      <c r="F52" s="2" t="s">
        <v>62</v>
      </c>
      <c r="G52" s="2">
        <f t="shared" si="2"/>
        <v>25.84592398</v>
      </c>
      <c r="H52" s="2">
        <f t="shared" si="3"/>
        <v>20.08760557</v>
      </c>
      <c r="I52" s="10">
        <f t="shared" si="4"/>
        <v>54.06647045</v>
      </c>
    </row>
    <row r="53" ht="15.75" customHeight="1">
      <c r="A53" s="2" t="s">
        <v>63</v>
      </c>
      <c r="B53" s="9">
        <v>4553.02</v>
      </c>
      <c r="C53" s="9">
        <v>3595.05</v>
      </c>
      <c r="D53" s="9">
        <v>10324.65</v>
      </c>
      <c r="E53" s="2">
        <f t="shared" si="1"/>
        <v>18472.72</v>
      </c>
      <c r="F53" s="2" t="s">
        <v>63</v>
      </c>
      <c r="G53" s="2">
        <f t="shared" si="2"/>
        <v>24.64726364</v>
      </c>
      <c r="H53" s="2">
        <f t="shared" si="3"/>
        <v>19.46140038</v>
      </c>
      <c r="I53" s="10">
        <f t="shared" si="4"/>
        <v>55.89133598</v>
      </c>
    </row>
    <row r="54" ht="15.75" customHeight="1">
      <c r="A54" s="2" t="s">
        <v>64</v>
      </c>
      <c r="B54" s="9">
        <v>4606.08</v>
      </c>
      <c r="C54" s="9">
        <v>4002.93</v>
      </c>
      <c r="D54" s="9">
        <v>11310.810000000001</v>
      </c>
      <c r="E54" s="2">
        <f t="shared" si="1"/>
        <v>19919.82</v>
      </c>
      <c r="F54" s="2" t="s">
        <v>64</v>
      </c>
      <c r="G54" s="2">
        <f t="shared" si="2"/>
        <v>23.12310051</v>
      </c>
      <c r="H54" s="2">
        <f t="shared" si="3"/>
        <v>20.0952117</v>
      </c>
      <c r="I54" s="10">
        <f t="shared" si="4"/>
        <v>56.78168779</v>
      </c>
    </row>
    <row r="55" ht="15.75" customHeight="1">
      <c r="A55" s="2" t="s">
        <v>65</v>
      </c>
      <c r="B55" s="9">
        <v>4986.2</v>
      </c>
      <c r="C55" s="9">
        <v>4162.43</v>
      </c>
      <c r="D55" s="9">
        <v>12528.82</v>
      </c>
      <c r="E55" s="2">
        <f t="shared" si="1"/>
        <v>21677.45</v>
      </c>
      <c r="F55" s="2" t="s">
        <v>65</v>
      </c>
      <c r="G55" s="2">
        <f t="shared" si="2"/>
        <v>23.00178296</v>
      </c>
      <c r="H55" s="2">
        <f t="shared" si="3"/>
        <v>19.20165887</v>
      </c>
      <c r="I55" s="10">
        <f t="shared" si="4"/>
        <v>57.79655817</v>
      </c>
    </row>
    <row r="56" ht="15.75" customHeight="1">
      <c r="A56" s="2" t="s">
        <v>66</v>
      </c>
      <c r="B56" s="9">
        <v>4850.8</v>
      </c>
      <c r="C56" s="9">
        <v>4685.09</v>
      </c>
      <c r="D56" s="9">
        <v>13846.11</v>
      </c>
      <c r="E56" s="2">
        <f t="shared" si="1"/>
        <v>23382</v>
      </c>
      <c r="F56" s="2" t="s">
        <v>66</v>
      </c>
      <c r="G56" s="2">
        <f t="shared" si="2"/>
        <v>20.74587289</v>
      </c>
      <c r="H56" s="2">
        <f t="shared" si="3"/>
        <v>20.03716534</v>
      </c>
      <c r="I56" s="10">
        <f t="shared" si="4"/>
        <v>59.21696177</v>
      </c>
    </row>
    <row r="57" ht="15.75" customHeight="1">
      <c r="A57" s="2" t="s">
        <v>67</v>
      </c>
      <c r="B57" s="9">
        <v>5446.67</v>
      </c>
      <c r="C57" s="9">
        <v>5145.750000000001</v>
      </c>
      <c r="D57" s="9">
        <v>15629.759999999998</v>
      </c>
      <c r="E57" s="2">
        <f t="shared" si="1"/>
        <v>26222.18</v>
      </c>
      <c r="F57" s="2" t="s">
        <v>67</v>
      </c>
      <c r="G57" s="2">
        <f t="shared" si="2"/>
        <v>20.7712326</v>
      </c>
      <c r="H57" s="2">
        <f t="shared" si="3"/>
        <v>19.62365448</v>
      </c>
      <c r="I57" s="10">
        <f t="shared" si="4"/>
        <v>59.60511292</v>
      </c>
    </row>
    <row r="58" ht="15.75" customHeight="1">
      <c r="A58" s="2" t="s">
        <v>68</v>
      </c>
      <c r="B58" s="9">
        <v>5654.26</v>
      </c>
      <c r="C58" s="9">
        <v>6009.28</v>
      </c>
      <c r="D58" s="9">
        <v>18051.1</v>
      </c>
      <c r="E58" s="2">
        <f t="shared" si="1"/>
        <v>29714.64</v>
      </c>
      <c r="F58" s="2" t="s">
        <v>68</v>
      </c>
      <c r="G58" s="2">
        <f t="shared" si="2"/>
        <v>19.02853274</v>
      </c>
      <c r="H58" s="2">
        <f t="shared" si="3"/>
        <v>20.22329734</v>
      </c>
      <c r="I58" s="10">
        <f t="shared" si="4"/>
        <v>60.74816993</v>
      </c>
    </row>
    <row r="59" ht="15.75" customHeight="1">
      <c r="A59" s="2" t="s">
        <v>69</v>
      </c>
      <c r="B59" s="9">
        <v>6377.72</v>
      </c>
      <c r="C59" s="9">
        <v>6852.379999999999</v>
      </c>
      <c r="D59" s="9">
        <v>20674.93</v>
      </c>
      <c r="E59" s="2">
        <f t="shared" si="1"/>
        <v>33905.03</v>
      </c>
      <c r="F59" s="2" t="s">
        <v>69</v>
      </c>
      <c r="G59" s="2">
        <f t="shared" si="2"/>
        <v>18.81054227</v>
      </c>
      <c r="H59" s="2">
        <f t="shared" si="3"/>
        <v>20.21051154</v>
      </c>
      <c r="I59" s="10">
        <f t="shared" si="4"/>
        <v>60.97894619</v>
      </c>
    </row>
    <row r="60" ht="15.75" customHeight="1">
      <c r="A60" s="2" t="s">
        <v>70</v>
      </c>
      <c r="B60" s="9">
        <v>7229.84</v>
      </c>
      <c r="C60" s="9">
        <v>8177.679999999999</v>
      </c>
      <c r="D60" s="9">
        <v>24125.24</v>
      </c>
      <c r="E60" s="2">
        <f t="shared" si="1"/>
        <v>39532.76</v>
      </c>
      <c r="F60" s="2" t="s">
        <v>70</v>
      </c>
      <c r="G60" s="2">
        <f t="shared" si="2"/>
        <v>18.28822475</v>
      </c>
      <c r="H60" s="2">
        <f t="shared" si="3"/>
        <v>20.68583119</v>
      </c>
      <c r="I60" s="10">
        <f t="shared" si="4"/>
        <v>61.02594405</v>
      </c>
    </row>
    <row r="61" ht="15.75" customHeight="1">
      <c r="A61" s="2" t="s">
        <v>71</v>
      </c>
      <c r="B61" s="9">
        <v>8365.18</v>
      </c>
      <c r="C61" s="9">
        <v>9413.619999999999</v>
      </c>
      <c r="D61" s="9">
        <v>28042.059999999998</v>
      </c>
      <c r="E61" s="2">
        <f t="shared" si="1"/>
        <v>45820.86</v>
      </c>
      <c r="F61" s="2" t="s">
        <v>71</v>
      </c>
      <c r="G61" s="2">
        <f t="shared" si="2"/>
        <v>18.25627018</v>
      </c>
      <c r="H61" s="2">
        <f t="shared" si="3"/>
        <v>20.54439834</v>
      </c>
      <c r="I61" s="10">
        <f t="shared" si="4"/>
        <v>61.19933148</v>
      </c>
    </row>
    <row r="62" ht="15.75" customHeight="1">
      <c r="A62" s="2" t="s">
        <v>72</v>
      </c>
      <c r="B62" s="9">
        <v>9432.05</v>
      </c>
      <c r="C62" s="9">
        <v>10492.2</v>
      </c>
      <c r="D62" s="9">
        <v>33111.42</v>
      </c>
      <c r="E62" s="2">
        <f t="shared" si="1"/>
        <v>53035.67</v>
      </c>
      <c r="F62" s="2" t="s">
        <v>72</v>
      </c>
      <c r="G62" s="2">
        <f t="shared" si="2"/>
        <v>17.78435155</v>
      </c>
      <c r="H62" s="2">
        <f t="shared" si="3"/>
        <v>19.78328925</v>
      </c>
      <c r="I62" s="10">
        <f t="shared" si="4"/>
        <v>62.4323592</v>
      </c>
    </row>
    <row r="63" ht="15.75" customHeight="1">
      <c r="A63" s="2" t="s">
        <v>73</v>
      </c>
      <c r="B63" s="9">
        <v>10835.14</v>
      </c>
      <c r="C63" s="9">
        <v>11953.38</v>
      </c>
      <c r="D63" s="9">
        <v>38300.51</v>
      </c>
      <c r="E63" s="2">
        <f t="shared" si="1"/>
        <v>61089.03</v>
      </c>
      <c r="F63" s="2" t="s">
        <v>73</v>
      </c>
      <c r="G63" s="2">
        <f t="shared" si="2"/>
        <v>17.73663782</v>
      </c>
      <c r="H63" s="2">
        <f t="shared" si="3"/>
        <v>19.56714651</v>
      </c>
      <c r="I63" s="10">
        <f t="shared" si="4"/>
        <v>62.69621567</v>
      </c>
    </row>
    <row r="64" ht="15.75" customHeight="1">
      <c r="A64" s="2" t="s">
        <v>74</v>
      </c>
      <c r="B64" s="9">
        <v>13196.86</v>
      </c>
      <c r="C64" s="9">
        <v>13969.15</v>
      </c>
      <c r="D64" s="9">
        <v>45322.58</v>
      </c>
      <c r="E64" s="2">
        <f t="shared" si="1"/>
        <v>72488.59</v>
      </c>
      <c r="F64" s="2" t="s">
        <v>74</v>
      </c>
      <c r="G64" s="2">
        <f t="shared" si="2"/>
        <v>18.20543068</v>
      </c>
      <c r="H64" s="2">
        <f t="shared" si="3"/>
        <v>19.27082593</v>
      </c>
      <c r="I64" s="10">
        <f t="shared" si="4"/>
        <v>62.52374339</v>
      </c>
    </row>
    <row r="65" ht="15.75" customHeight="1">
      <c r="A65" s="2" t="s">
        <v>75</v>
      </c>
      <c r="B65" s="9">
        <v>14990.98</v>
      </c>
      <c r="C65" s="9">
        <v>15945.68</v>
      </c>
      <c r="D65" s="9">
        <v>52980.25</v>
      </c>
      <c r="E65" s="2">
        <f t="shared" si="1"/>
        <v>83916.91</v>
      </c>
      <c r="F65" s="2" t="s">
        <v>75</v>
      </c>
      <c r="G65" s="2">
        <f t="shared" si="2"/>
        <v>17.86407531</v>
      </c>
      <c r="H65" s="2">
        <f t="shared" si="3"/>
        <v>19.00174828</v>
      </c>
      <c r="I65" s="10">
        <f t="shared" si="4"/>
        <v>63.13417641</v>
      </c>
    </row>
    <row r="66" ht="15.75" customHeight="1">
      <c r="A66" s="2" t="s">
        <v>76</v>
      </c>
      <c r="B66" s="9">
        <v>16449.26</v>
      </c>
      <c r="C66" s="9">
        <v>17004.56</v>
      </c>
      <c r="D66" s="9">
        <v>60434.96000000001</v>
      </c>
      <c r="E66" s="2">
        <f t="shared" si="1"/>
        <v>93888.78</v>
      </c>
      <c r="F66" s="2" t="s">
        <v>76</v>
      </c>
      <c r="G66" s="2">
        <f t="shared" si="2"/>
        <v>17.51994221</v>
      </c>
      <c r="H66" s="2">
        <f t="shared" si="3"/>
        <v>18.11138669</v>
      </c>
      <c r="I66" s="10">
        <f t="shared" si="4"/>
        <v>64.3686711</v>
      </c>
    </row>
    <row r="67" ht="15.75" customHeight="1">
      <c r="A67" s="2" t="s">
        <v>77</v>
      </c>
      <c r="B67" s="9">
        <v>19063.48</v>
      </c>
      <c r="C67" s="9">
        <v>17757.4</v>
      </c>
      <c r="D67" s="9">
        <v>67907.2</v>
      </c>
      <c r="E67" s="2">
        <f t="shared" si="1"/>
        <v>104728.08</v>
      </c>
      <c r="F67" s="2" t="s">
        <v>77</v>
      </c>
      <c r="G67" s="2">
        <f t="shared" si="2"/>
        <v>18.20283538</v>
      </c>
      <c r="H67" s="2">
        <f t="shared" si="3"/>
        <v>16.95571999</v>
      </c>
      <c r="I67" s="10">
        <f t="shared" si="4"/>
        <v>64.84144462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8.63"/>
    <col customWidth="1" min="3" max="3" width="23.88"/>
    <col customWidth="1" min="4" max="4" width="24.63"/>
    <col customWidth="1" min="5" max="6" width="19.63"/>
    <col customWidth="1" min="7" max="7" width="7.75"/>
    <col customWidth="1" min="8" max="8" width="10.88"/>
    <col customWidth="1" min="9" max="26" width="7.75"/>
  </cols>
  <sheetData>
    <row r="1">
      <c r="A1" s="1"/>
      <c r="B1" s="4" t="s">
        <v>0</v>
      </c>
      <c r="C1" s="1" t="s">
        <v>100</v>
      </c>
      <c r="D1" s="12" t="s">
        <v>101</v>
      </c>
      <c r="E1" s="4" t="s">
        <v>0</v>
      </c>
      <c r="F1" s="1" t="s">
        <v>100</v>
      </c>
      <c r="H1" s="3" t="s">
        <v>102</v>
      </c>
    </row>
    <row r="2">
      <c r="A2" s="2" t="s">
        <v>2</v>
      </c>
      <c r="B2" s="2" t="s">
        <v>3</v>
      </c>
      <c r="C2" s="13" t="s">
        <v>3</v>
      </c>
      <c r="D2" s="4"/>
      <c r="E2" s="4" t="s">
        <v>103</v>
      </c>
      <c r="F2" s="4" t="s">
        <v>103</v>
      </c>
    </row>
    <row r="3">
      <c r="A3" s="2" t="s">
        <v>14</v>
      </c>
      <c r="B3" s="2">
        <v>100.36</v>
      </c>
      <c r="C3" s="9">
        <v>2796.18</v>
      </c>
      <c r="D3" s="2">
        <f t="shared" ref="D3:D66" si="1"> (B3/C3)*100</f>
        <v>3.589182385</v>
      </c>
    </row>
    <row r="4">
      <c r="A4" s="2" t="s">
        <v>15</v>
      </c>
      <c r="B4" s="2">
        <v>105.96</v>
      </c>
      <c r="C4" s="9">
        <v>2861.47</v>
      </c>
      <c r="D4" s="2">
        <f t="shared" si="1"/>
        <v>3.702991819</v>
      </c>
      <c r="E4" s="2">
        <f t="shared" ref="E4:E66" si="2"> (B4-B3)/B3*100</f>
        <v>5.579912316</v>
      </c>
      <c r="F4" s="2">
        <f t="shared" ref="F4:F66" si="3">(C4-C3)/C3*100</f>
        <v>2.334971282</v>
      </c>
      <c r="H4" s="2">
        <f t="shared" ref="H4:H66" si="4"> (D4-D3)/D3*100</f>
        <v>3.170901396</v>
      </c>
      <c r="K4" s="2">
        <f> B4/D4*100</f>
        <v>2861.47</v>
      </c>
    </row>
    <row r="5">
      <c r="A5" s="2" t="s">
        <v>16</v>
      </c>
      <c r="B5" s="2">
        <v>104.49</v>
      </c>
      <c r="C5" s="9">
        <v>2942.67</v>
      </c>
      <c r="D5" s="2">
        <f t="shared" si="1"/>
        <v>3.550856875</v>
      </c>
      <c r="E5" s="2">
        <f t="shared" si="2"/>
        <v>-1.387315968</v>
      </c>
      <c r="F5" s="2">
        <f t="shared" si="3"/>
        <v>2.8377023</v>
      </c>
      <c r="H5" s="2">
        <f t="shared" si="4"/>
        <v>-4.108433166</v>
      </c>
    </row>
    <row r="6">
      <c r="A6" s="2" t="s">
        <v>17</v>
      </c>
      <c r="B6" s="2">
        <v>113.78</v>
      </c>
      <c r="C6" s="9">
        <v>3121.77</v>
      </c>
      <c r="D6" s="2">
        <f t="shared" si="1"/>
        <v>3.64472719</v>
      </c>
      <c r="E6" s="2">
        <f t="shared" si="2"/>
        <v>8.890802948</v>
      </c>
      <c r="F6" s="2">
        <f t="shared" si="3"/>
        <v>6.086309372</v>
      </c>
      <c r="H6" s="2">
        <f t="shared" si="4"/>
        <v>2.643596136</v>
      </c>
    </row>
    <row r="7">
      <c r="A7" s="2" t="s">
        <v>18</v>
      </c>
      <c r="B7" s="2">
        <v>106.89</v>
      </c>
      <c r="C7" s="9">
        <v>3254.31</v>
      </c>
      <c r="D7" s="2">
        <f t="shared" si="1"/>
        <v>3.284567235</v>
      </c>
      <c r="E7" s="2">
        <f t="shared" si="2"/>
        <v>-6.05554579</v>
      </c>
      <c r="F7" s="2">
        <f t="shared" si="3"/>
        <v>4.245668323</v>
      </c>
      <c r="H7" s="2">
        <f t="shared" si="4"/>
        <v>-9.881671132</v>
      </c>
    </row>
    <row r="8">
      <c r="A8" s="2" t="s">
        <v>19</v>
      </c>
      <c r="B8" s="2">
        <v>108.61</v>
      </c>
      <c r="C8" s="9">
        <v>3337.66</v>
      </c>
      <c r="D8" s="2">
        <f t="shared" si="1"/>
        <v>3.254076209</v>
      </c>
      <c r="E8" s="2">
        <f t="shared" si="2"/>
        <v>1.609130882</v>
      </c>
      <c r="F8" s="2">
        <f t="shared" si="3"/>
        <v>2.561218814</v>
      </c>
      <c r="H8" s="2">
        <f t="shared" si="4"/>
        <v>-0.9283118348</v>
      </c>
    </row>
    <row r="9">
      <c r="A9" s="2" t="s">
        <v>20</v>
      </c>
      <c r="B9" s="2">
        <v>129.65</v>
      </c>
      <c r="C9" s="9">
        <v>3527.66</v>
      </c>
      <c r="D9" s="2">
        <f t="shared" si="1"/>
        <v>3.675240811</v>
      </c>
      <c r="E9" s="2">
        <f t="shared" si="2"/>
        <v>19.37206519</v>
      </c>
      <c r="F9" s="2">
        <f t="shared" si="3"/>
        <v>5.692610991</v>
      </c>
      <c r="H9" s="2">
        <f t="shared" si="4"/>
        <v>12.94267789</v>
      </c>
    </row>
    <row r="10">
      <c r="A10" s="2" t="s">
        <v>21</v>
      </c>
      <c r="B10" s="2">
        <v>132.55</v>
      </c>
      <c r="C10" s="9">
        <v>3485.0</v>
      </c>
      <c r="D10" s="2">
        <f t="shared" si="1"/>
        <v>3.803443329</v>
      </c>
      <c r="E10" s="2">
        <f t="shared" si="2"/>
        <v>2.236791361</v>
      </c>
      <c r="F10" s="2">
        <f t="shared" si="3"/>
        <v>-1.209300216</v>
      </c>
      <c r="H10" s="2">
        <f t="shared" si="4"/>
        <v>3.488275298</v>
      </c>
    </row>
    <row r="11">
      <c r="A11" s="2" t="s">
        <v>22</v>
      </c>
      <c r="B11" s="2">
        <v>148.27</v>
      </c>
      <c r="C11" s="9">
        <v>3749.48</v>
      </c>
      <c r="D11" s="2">
        <f t="shared" si="1"/>
        <v>3.954415012</v>
      </c>
      <c r="E11" s="2">
        <f t="shared" si="2"/>
        <v>11.85967559</v>
      </c>
      <c r="F11" s="2">
        <f t="shared" si="3"/>
        <v>7.589096126</v>
      </c>
      <c r="H11" s="2">
        <f t="shared" si="4"/>
        <v>3.969342268</v>
      </c>
    </row>
    <row r="12">
      <c r="A12" s="2" t="s">
        <v>23</v>
      </c>
      <c r="B12" s="2">
        <v>155.74</v>
      </c>
      <c r="C12" s="9">
        <v>3831.53</v>
      </c>
      <c r="D12" s="2">
        <f t="shared" si="1"/>
        <v>4.064694783</v>
      </c>
      <c r="E12" s="2">
        <f t="shared" si="2"/>
        <v>5.038106158</v>
      </c>
      <c r="F12" s="2">
        <f t="shared" si="3"/>
        <v>2.188303445</v>
      </c>
      <c r="H12" s="2">
        <f t="shared" si="4"/>
        <v>2.788775835</v>
      </c>
    </row>
    <row r="13">
      <c r="A13" s="2" t="s">
        <v>24</v>
      </c>
      <c r="B13" s="2">
        <v>170.49</v>
      </c>
      <c r="C13" s="9">
        <v>4102.79</v>
      </c>
      <c r="D13" s="2">
        <f t="shared" si="1"/>
        <v>4.15546494</v>
      </c>
      <c r="E13" s="2">
        <f t="shared" si="2"/>
        <v>9.47091306</v>
      </c>
      <c r="F13" s="2">
        <f t="shared" si="3"/>
        <v>7.079678353</v>
      </c>
      <c r="H13" s="2">
        <f t="shared" si="4"/>
        <v>2.23313587</v>
      </c>
    </row>
    <row r="14">
      <c r="A14" s="2" t="s">
        <v>25</v>
      </c>
      <c r="B14" s="2">
        <v>179.92</v>
      </c>
      <c r="C14" s="9">
        <v>4230.11</v>
      </c>
      <c r="D14" s="2">
        <f t="shared" si="1"/>
        <v>4.25331729</v>
      </c>
      <c r="E14" s="2">
        <f t="shared" si="2"/>
        <v>5.531116194</v>
      </c>
      <c r="F14" s="2">
        <f t="shared" si="3"/>
        <v>3.103254127</v>
      </c>
      <c r="H14" s="2">
        <f t="shared" si="4"/>
        <v>2.354787041</v>
      </c>
    </row>
    <row r="15">
      <c r="A15" s="2" t="s">
        <v>26</v>
      </c>
      <c r="B15" s="2">
        <v>192.38</v>
      </c>
      <c r="C15" s="9">
        <v>4319.6</v>
      </c>
      <c r="D15" s="2">
        <f t="shared" si="1"/>
        <v>4.453653116</v>
      </c>
      <c r="E15" s="2">
        <f t="shared" si="2"/>
        <v>6.925300133</v>
      </c>
      <c r="F15" s="2">
        <f t="shared" si="3"/>
        <v>2.115547823</v>
      </c>
      <c r="H15" s="2">
        <f t="shared" si="4"/>
        <v>4.710107729</v>
      </c>
    </row>
    <row r="16">
      <c r="A16" s="2" t="s">
        <v>27</v>
      </c>
      <c r="B16" s="2">
        <v>219.86</v>
      </c>
      <c r="C16" s="9">
        <v>4538.29</v>
      </c>
      <c r="D16" s="2">
        <f t="shared" si="1"/>
        <v>4.844555989</v>
      </c>
      <c r="E16" s="2">
        <f t="shared" si="2"/>
        <v>14.28422913</v>
      </c>
      <c r="F16" s="2">
        <f t="shared" si="3"/>
        <v>5.06273729</v>
      </c>
      <c r="H16" s="2">
        <f t="shared" si="4"/>
        <v>8.777128863</v>
      </c>
    </row>
    <row r="17">
      <c r="A17" s="2" t="s">
        <v>28</v>
      </c>
      <c r="B17" s="2">
        <v>256.86</v>
      </c>
      <c r="C17" s="9">
        <v>4882.47</v>
      </c>
      <c r="D17" s="2">
        <f t="shared" si="1"/>
        <v>5.260861818</v>
      </c>
      <c r="E17" s="2">
        <f t="shared" si="2"/>
        <v>16.82889111</v>
      </c>
      <c r="F17" s="2">
        <f t="shared" si="3"/>
        <v>7.583913765</v>
      </c>
      <c r="H17" s="2">
        <f t="shared" si="4"/>
        <v>8.593271079</v>
      </c>
    </row>
    <row r="18">
      <c r="A18" s="2" t="s">
        <v>29</v>
      </c>
      <c r="B18" s="2">
        <v>268.95</v>
      </c>
      <c r="C18" s="9">
        <v>4704.02</v>
      </c>
      <c r="D18" s="2">
        <f t="shared" si="1"/>
        <v>5.717450181</v>
      </c>
      <c r="E18" s="2">
        <f t="shared" si="2"/>
        <v>4.706844195</v>
      </c>
      <c r="F18" s="2">
        <f t="shared" si="3"/>
        <v>-3.65491237</v>
      </c>
      <c r="H18" s="2">
        <f t="shared" si="4"/>
        <v>8.678965136</v>
      </c>
    </row>
    <row r="19">
      <c r="A19" s="2" t="s">
        <v>30</v>
      </c>
      <c r="B19" s="2">
        <v>306.13</v>
      </c>
      <c r="C19" s="9">
        <v>4751.89</v>
      </c>
      <c r="D19" s="2">
        <f t="shared" si="1"/>
        <v>6.442278756</v>
      </c>
      <c r="E19" s="2">
        <f t="shared" si="2"/>
        <v>13.82413088</v>
      </c>
      <c r="F19" s="2">
        <f t="shared" si="3"/>
        <v>1.017640231</v>
      </c>
      <c r="H19" s="2">
        <f t="shared" si="4"/>
        <v>12.67747952</v>
      </c>
    </row>
    <row r="20">
      <c r="A20" s="2" t="s">
        <v>31</v>
      </c>
      <c r="B20" s="2">
        <v>359.76</v>
      </c>
      <c r="C20" s="9">
        <v>5138.6</v>
      </c>
      <c r="D20" s="2">
        <f t="shared" si="1"/>
        <v>7.001128712</v>
      </c>
      <c r="E20" s="2">
        <f t="shared" si="2"/>
        <v>17.51870121</v>
      </c>
      <c r="F20" s="2">
        <f t="shared" si="3"/>
        <v>8.138025081</v>
      </c>
      <c r="H20" s="2">
        <f t="shared" si="4"/>
        <v>8.674724842</v>
      </c>
    </row>
    <row r="21" ht="15.75" customHeight="1">
      <c r="A21" s="2" t="s">
        <v>32</v>
      </c>
      <c r="B21" s="2">
        <v>379.38</v>
      </c>
      <c r="C21" s="9">
        <v>5272.7</v>
      </c>
      <c r="D21" s="2">
        <f t="shared" si="1"/>
        <v>7.195175147</v>
      </c>
      <c r="E21" s="2">
        <f t="shared" si="2"/>
        <v>5.453635757</v>
      </c>
      <c r="F21" s="2">
        <f t="shared" si="3"/>
        <v>2.609660219</v>
      </c>
      <c r="H21" s="2">
        <f t="shared" si="4"/>
        <v>2.771645021</v>
      </c>
    </row>
    <row r="22" ht="15.75" customHeight="1">
      <c r="A22" s="2" t="s">
        <v>33</v>
      </c>
      <c r="B22" s="2">
        <v>417.22</v>
      </c>
      <c r="C22" s="9">
        <v>5616.3</v>
      </c>
      <c r="D22" s="2">
        <f t="shared" si="1"/>
        <v>7.42873422</v>
      </c>
      <c r="E22" s="2">
        <f t="shared" si="2"/>
        <v>9.97416838</v>
      </c>
      <c r="F22" s="2">
        <f t="shared" si="3"/>
        <v>6.516585431</v>
      </c>
      <c r="H22" s="2">
        <f t="shared" si="4"/>
        <v>3.246051247</v>
      </c>
    </row>
    <row r="23" ht="15.75" customHeight="1">
      <c r="A23" s="2" t="s">
        <v>34</v>
      </c>
      <c r="B23" s="2">
        <v>443.82</v>
      </c>
      <c r="C23" s="9">
        <v>5897.86</v>
      </c>
      <c r="D23" s="2">
        <f t="shared" si="1"/>
        <v>7.525102325</v>
      </c>
      <c r="E23" s="2">
        <f t="shared" si="2"/>
        <v>6.375533292</v>
      </c>
      <c r="F23" s="2">
        <f t="shared" si="3"/>
        <v>5.013264961</v>
      </c>
      <c r="H23" s="2">
        <f t="shared" si="4"/>
        <v>1.297234527</v>
      </c>
    </row>
    <row r="24" ht="15.75" customHeight="1">
      <c r="A24" s="2" t="s">
        <v>35</v>
      </c>
      <c r="B24" s="2">
        <v>472.21</v>
      </c>
      <c r="C24" s="9">
        <v>5957.41</v>
      </c>
      <c r="D24" s="2">
        <f t="shared" si="1"/>
        <v>7.926431117</v>
      </c>
      <c r="E24" s="2">
        <f t="shared" si="2"/>
        <v>6.396737416</v>
      </c>
      <c r="F24" s="2">
        <f t="shared" si="3"/>
        <v>1.00968826</v>
      </c>
      <c r="H24" s="2">
        <f t="shared" si="4"/>
        <v>5.333200457</v>
      </c>
    </row>
    <row r="25" ht="15.75" customHeight="1">
      <c r="A25" s="2" t="s">
        <v>36</v>
      </c>
      <c r="B25" s="2">
        <v>519.43</v>
      </c>
      <c r="C25" s="9">
        <v>5938.43</v>
      </c>
      <c r="D25" s="2">
        <f t="shared" si="1"/>
        <v>8.746924692</v>
      </c>
      <c r="E25" s="2">
        <f t="shared" si="2"/>
        <v>9.99978823</v>
      </c>
      <c r="F25" s="2">
        <f t="shared" si="3"/>
        <v>-0.3185948256</v>
      </c>
      <c r="H25" s="2">
        <f t="shared" si="4"/>
        <v>10.35136196</v>
      </c>
    </row>
    <row r="26" ht="15.75" customHeight="1">
      <c r="A26" s="2" t="s">
        <v>37</v>
      </c>
      <c r="B26" s="2">
        <v>636.58</v>
      </c>
      <c r="C26" s="9">
        <v>6208.72</v>
      </c>
      <c r="D26" s="2">
        <f t="shared" si="1"/>
        <v>10.25299901</v>
      </c>
      <c r="E26" s="2">
        <f t="shared" si="2"/>
        <v>22.55356833</v>
      </c>
      <c r="F26" s="2">
        <f t="shared" si="3"/>
        <v>4.551539717</v>
      </c>
      <c r="H26" s="2">
        <f t="shared" si="4"/>
        <v>17.21832951</v>
      </c>
    </row>
    <row r="27" ht="15.75" customHeight="1">
      <c r="A27" s="2" t="s">
        <v>38</v>
      </c>
      <c r="B27" s="2">
        <v>749.3</v>
      </c>
      <c r="C27" s="9">
        <v>6280.79</v>
      </c>
      <c r="D27" s="2">
        <f t="shared" si="1"/>
        <v>11.93002791</v>
      </c>
      <c r="E27" s="2">
        <f t="shared" si="2"/>
        <v>17.70712244</v>
      </c>
      <c r="F27" s="2">
        <f t="shared" si="3"/>
        <v>1.160786764</v>
      </c>
      <c r="H27" s="2">
        <f t="shared" si="4"/>
        <v>16.35647191</v>
      </c>
    </row>
    <row r="28" ht="15.75" customHeight="1">
      <c r="A28" s="2" t="s">
        <v>39</v>
      </c>
      <c r="B28" s="2">
        <v>795.82</v>
      </c>
      <c r="C28" s="9">
        <v>6846.34</v>
      </c>
      <c r="D28" s="2">
        <f t="shared" si="1"/>
        <v>11.62402101</v>
      </c>
      <c r="E28" s="2">
        <f t="shared" si="2"/>
        <v>6.20846123</v>
      </c>
      <c r="F28" s="2">
        <f t="shared" si="3"/>
        <v>9.004440524</v>
      </c>
      <c r="H28" s="2">
        <f t="shared" si="4"/>
        <v>-2.565014123</v>
      </c>
    </row>
    <row r="29" ht="15.75" customHeight="1">
      <c r="A29" s="2" t="s">
        <v>40</v>
      </c>
      <c r="B29" s="2">
        <v>855.45</v>
      </c>
      <c r="C29" s="9">
        <v>6931.91</v>
      </c>
      <c r="D29" s="2">
        <f t="shared" si="1"/>
        <v>12.34075457</v>
      </c>
      <c r="E29" s="2">
        <f t="shared" si="2"/>
        <v>7.492900405</v>
      </c>
      <c r="F29" s="2">
        <f t="shared" si="3"/>
        <v>1.249864891</v>
      </c>
      <c r="H29" s="2">
        <f t="shared" si="4"/>
        <v>6.165969229</v>
      </c>
    </row>
    <row r="30" ht="15.75" customHeight="1">
      <c r="A30" s="2" t="s">
        <v>41</v>
      </c>
      <c r="B30" s="2">
        <v>976.33</v>
      </c>
      <c r="C30" s="9">
        <v>7449.72</v>
      </c>
      <c r="D30" s="2">
        <f t="shared" si="1"/>
        <v>13.10559323</v>
      </c>
      <c r="E30" s="2">
        <f t="shared" si="2"/>
        <v>14.13057455</v>
      </c>
      <c r="F30" s="2">
        <f t="shared" si="3"/>
        <v>7.469946955</v>
      </c>
      <c r="H30" s="2">
        <f t="shared" si="4"/>
        <v>6.197665287</v>
      </c>
    </row>
    <row r="31" ht="15.75" customHeight="1">
      <c r="A31" s="2" t="s">
        <v>42</v>
      </c>
      <c r="B31" s="2">
        <v>1049.3</v>
      </c>
      <c r="C31" s="9">
        <v>7859.64</v>
      </c>
      <c r="D31" s="2">
        <f t="shared" si="1"/>
        <v>13.35048425</v>
      </c>
      <c r="E31" s="2">
        <f t="shared" si="2"/>
        <v>7.473907388</v>
      </c>
      <c r="F31" s="2">
        <f t="shared" si="3"/>
        <v>5.502488684</v>
      </c>
      <c r="H31" s="2">
        <f t="shared" si="4"/>
        <v>1.868599242</v>
      </c>
    </row>
    <row r="32" ht="15.75" customHeight="1">
      <c r="A32" s="2" t="s">
        <v>43</v>
      </c>
      <c r="B32" s="2">
        <v>1145.0</v>
      </c>
      <c r="C32" s="9">
        <v>7450.83</v>
      </c>
      <c r="D32" s="2">
        <f t="shared" si="1"/>
        <v>15.36741544</v>
      </c>
      <c r="E32" s="2">
        <f t="shared" si="2"/>
        <v>9.120365958</v>
      </c>
      <c r="F32" s="2">
        <f t="shared" si="3"/>
        <v>-5.201383269</v>
      </c>
      <c r="H32" s="2">
        <f t="shared" si="4"/>
        <v>15.10755085</v>
      </c>
    </row>
    <row r="33" ht="15.75" customHeight="1">
      <c r="A33" s="2" t="s">
        <v>44</v>
      </c>
      <c r="B33" s="2">
        <v>1368.38</v>
      </c>
      <c r="C33" s="9">
        <v>7985.06</v>
      </c>
      <c r="D33" s="2">
        <f t="shared" si="1"/>
        <v>17.13675289</v>
      </c>
      <c r="E33" s="2">
        <f t="shared" si="2"/>
        <v>19.50917031</v>
      </c>
      <c r="F33" s="2">
        <f t="shared" si="3"/>
        <v>7.17007367</v>
      </c>
      <c r="H33" s="2">
        <f t="shared" si="4"/>
        <v>11.51356551</v>
      </c>
    </row>
    <row r="34" ht="15.75" customHeight="1">
      <c r="A34" s="2" t="s">
        <v>45</v>
      </c>
      <c r="B34" s="2">
        <v>1602.13</v>
      </c>
      <c r="C34" s="9">
        <v>8434.26</v>
      </c>
      <c r="D34" s="2">
        <f t="shared" si="1"/>
        <v>18.99550168</v>
      </c>
      <c r="E34" s="2">
        <f t="shared" si="2"/>
        <v>17.08224324</v>
      </c>
      <c r="F34" s="2">
        <f t="shared" si="3"/>
        <v>5.625505632</v>
      </c>
      <c r="H34" s="2">
        <f t="shared" si="4"/>
        <v>10.84656356</v>
      </c>
    </row>
    <row r="35" ht="15.75" customHeight="1">
      <c r="A35" s="2" t="s">
        <v>46</v>
      </c>
      <c r="B35" s="2">
        <v>1789.85</v>
      </c>
      <c r="C35" s="9">
        <v>8680.91</v>
      </c>
      <c r="D35" s="2">
        <f t="shared" si="1"/>
        <v>20.61823012</v>
      </c>
      <c r="E35" s="2">
        <f t="shared" si="2"/>
        <v>11.71690187</v>
      </c>
      <c r="F35" s="2">
        <f t="shared" si="3"/>
        <v>2.924382222</v>
      </c>
      <c r="H35" s="2">
        <f t="shared" si="4"/>
        <v>8.542698496</v>
      </c>
    </row>
    <row r="36" ht="15.75" customHeight="1">
      <c r="A36" s="2" t="s">
        <v>47</v>
      </c>
      <c r="B36" s="2">
        <v>2093.56</v>
      </c>
      <c r="C36" s="9">
        <v>9362.69</v>
      </c>
      <c r="D36" s="2">
        <f t="shared" si="1"/>
        <v>22.36066771</v>
      </c>
      <c r="E36" s="2">
        <f t="shared" si="2"/>
        <v>16.96846104</v>
      </c>
      <c r="F36" s="2">
        <f t="shared" si="3"/>
        <v>7.853784914</v>
      </c>
      <c r="H36" s="2">
        <f t="shared" si="4"/>
        <v>8.450956206</v>
      </c>
    </row>
    <row r="37" ht="15.75" customHeight="1">
      <c r="A37" s="2" t="s">
        <v>48</v>
      </c>
      <c r="B37" s="2">
        <v>2351.13</v>
      </c>
      <c r="C37" s="9">
        <v>9733.57</v>
      </c>
      <c r="D37" s="2">
        <f t="shared" si="1"/>
        <v>24.15485788</v>
      </c>
      <c r="E37" s="2">
        <f t="shared" si="2"/>
        <v>12.30296719</v>
      </c>
      <c r="F37" s="2">
        <f t="shared" si="3"/>
        <v>3.961254725</v>
      </c>
      <c r="H37" s="2">
        <f t="shared" si="4"/>
        <v>8.023866672</v>
      </c>
    </row>
    <row r="38" ht="15.75" customHeight="1">
      <c r="A38" s="2" t="s">
        <v>49</v>
      </c>
      <c r="B38" s="2">
        <v>2627.17</v>
      </c>
      <c r="C38" s="9">
        <v>10138.66</v>
      </c>
      <c r="D38" s="2">
        <f t="shared" si="1"/>
        <v>25.91239868</v>
      </c>
      <c r="E38" s="2">
        <f t="shared" si="2"/>
        <v>11.74073743</v>
      </c>
      <c r="F38" s="2">
        <f t="shared" si="3"/>
        <v>4.161782368</v>
      </c>
      <c r="H38" s="2">
        <f t="shared" si="4"/>
        <v>7.276138035</v>
      </c>
    </row>
    <row r="39" ht="15.75" customHeight="1">
      <c r="A39" s="2" t="s">
        <v>50</v>
      </c>
      <c r="B39" s="2">
        <v>2929.24</v>
      </c>
      <c r="C39" s="9">
        <v>10576.12</v>
      </c>
      <c r="D39" s="2">
        <f t="shared" si="1"/>
        <v>27.69673566</v>
      </c>
      <c r="E39" s="2">
        <f t="shared" si="2"/>
        <v>11.49792362</v>
      </c>
      <c r="F39" s="2">
        <f t="shared" si="3"/>
        <v>4.31477138</v>
      </c>
      <c r="H39" s="2">
        <f t="shared" si="4"/>
        <v>6.88603555</v>
      </c>
    </row>
    <row r="40" ht="15.75" customHeight="1">
      <c r="A40" s="2" t="s">
        <v>51</v>
      </c>
      <c r="B40" s="2">
        <v>3320.68</v>
      </c>
      <c r="C40" s="9">
        <v>10949.92</v>
      </c>
      <c r="D40" s="2">
        <f t="shared" si="1"/>
        <v>30.32606631</v>
      </c>
      <c r="E40" s="2">
        <f t="shared" si="2"/>
        <v>13.36319318</v>
      </c>
      <c r="F40" s="2">
        <f t="shared" si="3"/>
        <v>3.534377447</v>
      </c>
      <c r="H40" s="2">
        <f t="shared" si="4"/>
        <v>9.493287137</v>
      </c>
    </row>
    <row r="41" ht="15.75" customHeight="1">
      <c r="A41" s="2" t="s">
        <v>52</v>
      </c>
      <c r="B41" s="2">
        <v>3962.95</v>
      </c>
      <c r="C41" s="9">
        <v>12062.43</v>
      </c>
      <c r="D41" s="2">
        <f t="shared" si="1"/>
        <v>32.85366216</v>
      </c>
      <c r="E41" s="2">
        <f t="shared" si="2"/>
        <v>19.34152041</v>
      </c>
      <c r="F41" s="2">
        <f t="shared" si="3"/>
        <v>10.1599829</v>
      </c>
      <c r="H41" s="2">
        <f t="shared" si="4"/>
        <v>8.334730331</v>
      </c>
    </row>
    <row r="42" ht="15.75" customHeight="1">
      <c r="A42" s="2" t="s">
        <v>53</v>
      </c>
      <c r="B42" s="2">
        <v>4565.4</v>
      </c>
      <c r="C42" s="9">
        <v>12802.28</v>
      </c>
      <c r="D42" s="2">
        <f t="shared" si="1"/>
        <v>35.66083541</v>
      </c>
      <c r="E42" s="2">
        <f t="shared" si="2"/>
        <v>15.20205907</v>
      </c>
      <c r="F42" s="2">
        <f t="shared" si="3"/>
        <v>6.133507096</v>
      </c>
      <c r="H42" s="2">
        <f t="shared" si="4"/>
        <v>8.544475938</v>
      </c>
    </row>
    <row r="43" ht="15.75" customHeight="1">
      <c r="A43" s="2" t="s">
        <v>54</v>
      </c>
      <c r="B43" s="2">
        <v>5318.13</v>
      </c>
      <c r="C43" s="9">
        <v>13478.89</v>
      </c>
      <c r="D43" s="2">
        <f t="shared" si="1"/>
        <v>39.45525188</v>
      </c>
      <c r="E43" s="2">
        <f t="shared" si="2"/>
        <v>16.48771192</v>
      </c>
      <c r="F43" s="2">
        <f t="shared" si="3"/>
        <v>5.285074221</v>
      </c>
      <c r="H43" s="2">
        <f t="shared" si="4"/>
        <v>10.64029045</v>
      </c>
    </row>
    <row r="44" ht="15.75" customHeight="1">
      <c r="A44" s="2" t="s">
        <v>55</v>
      </c>
      <c r="B44" s="2">
        <v>6135.28</v>
      </c>
      <c r="C44" s="9">
        <v>13671.71</v>
      </c>
      <c r="D44" s="2">
        <f t="shared" si="1"/>
        <v>44.87573244</v>
      </c>
      <c r="E44" s="2">
        <f t="shared" si="2"/>
        <v>15.36536339</v>
      </c>
      <c r="F44" s="2">
        <f t="shared" si="3"/>
        <v>1.430533226</v>
      </c>
      <c r="H44" s="2">
        <f t="shared" si="4"/>
        <v>13.73829923</v>
      </c>
    </row>
    <row r="45" ht="15.75" customHeight="1">
      <c r="A45" s="2" t="s">
        <v>56</v>
      </c>
      <c r="B45" s="2">
        <v>7037.23</v>
      </c>
      <c r="C45" s="9">
        <v>14405.03</v>
      </c>
      <c r="D45" s="2">
        <f t="shared" si="1"/>
        <v>48.8525883</v>
      </c>
      <c r="E45" s="2">
        <f t="shared" si="2"/>
        <v>14.70104054</v>
      </c>
      <c r="F45" s="2">
        <f t="shared" si="3"/>
        <v>5.363776733</v>
      </c>
      <c r="H45" s="2">
        <f t="shared" si="4"/>
        <v>8.861929684</v>
      </c>
    </row>
    <row r="46" ht="15.75" customHeight="1">
      <c r="A46" s="2" t="s">
        <v>57</v>
      </c>
      <c r="B46" s="2">
        <v>8179.61</v>
      </c>
      <c r="C46" s="9">
        <v>15223.43</v>
      </c>
      <c r="D46" s="2">
        <f t="shared" si="1"/>
        <v>53.7304011</v>
      </c>
      <c r="E46" s="2">
        <f t="shared" si="2"/>
        <v>16.23337592</v>
      </c>
      <c r="F46" s="2">
        <f t="shared" si="3"/>
        <v>5.681348807</v>
      </c>
      <c r="H46" s="2">
        <f t="shared" si="4"/>
        <v>9.984758171</v>
      </c>
    </row>
    <row r="47" ht="15.75" customHeight="1">
      <c r="A47" s="2" t="s">
        <v>58</v>
      </c>
      <c r="B47" s="2">
        <v>9553.85</v>
      </c>
      <c r="C47" s="9">
        <v>16196.94</v>
      </c>
      <c r="D47" s="2">
        <f t="shared" si="1"/>
        <v>58.98552443</v>
      </c>
      <c r="E47" s="2">
        <f t="shared" si="2"/>
        <v>16.80080102</v>
      </c>
      <c r="F47" s="2">
        <f t="shared" si="3"/>
        <v>6.394813784</v>
      </c>
      <c r="H47" s="2">
        <f t="shared" si="4"/>
        <v>9.780539918</v>
      </c>
    </row>
    <row r="48" ht="15.75" customHeight="1">
      <c r="A48" s="2" t="s">
        <v>59</v>
      </c>
      <c r="B48" s="2">
        <v>11185.86</v>
      </c>
      <c r="C48" s="9">
        <v>17377.4</v>
      </c>
      <c r="D48" s="2">
        <f t="shared" si="1"/>
        <v>64.37015894</v>
      </c>
      <c r="E48" s="2">
        <f t="shared" si="2"/>
        <v>17.0822234</v>
      </c>
      <c r="F48" s="2">
        <f t="shared" si="3"/>
        <v>7.288166777</v>
      </c>
      <c r="H48" s="2">
        <f t="shared" si="4"/>
        <v>9.128738904</v>
      </c>
    </row>
    <row r="49" ht="15.75" customHeight="1">
      <c r="A49" s="2" t="s">
        <v>60</v>
      </c>
      <c r="B49" s="2">
        <v>13017.88</v>
      </c>
      <c r="C49" s="9">
        <v>18763.19</v>
      </c>
      <c r="D49" s="2">
        <f t="shared" si="1"/>
        <v>69.3798869</v>
      </c>
      <c r="E49" s="2">
        <f t="shared" si="2"/>
        <v>16.37799865</v>
      </c>
      <c r="F49" s="2">
        <f t="shared" si="3"/>
        <v>7.974668247</v>
      </c>
      <c r="H49" s="2">
        <f t="shared" si="4"/>
        <v>7.78268694</v>
      </c>
    </row>
    <row r="50" ht="15.75" customHeight="1">
      <c r="A50" s="2" t="s">
        <v>61</v>
      </c>
      <c r="B50" s="2">
        <v>14476.13</v>
      </c>
      <c r="C50" s="9">
        <v>19570.31</v>
      </c>
      <c r="D50" s="2">
        <f t="shared" si="1"/>
        <v>73.96985536</v>
      </c>
      <c r="E50" s="2">
        <f t="shared" si="2"/>
        <v>11.20190077</v>
      </c>
      <c r="F50" s="2">
        <f t="shared" si="3"/>
        <v>4.301613958</v>
      </c>
      <c r="H50" s="2">
        <f t="shared" si="4"/>
        <v>6.615704734</v>
      </c>
    </row>
    <row r="51" ht="15.75" customHeight="1">
      <c r="A51" s="2" t="s">
        <v>62</v>
      </c>
      <c r="B51" s="2">
        <v>16687.39</v>
      </c>
      <c r="C51" s="9">
        <v>20878.27</v>
      </c>
      <c r="D51" s="2">
        <f t="shared" si="1"/>
        <v>79.9270725</v>
      </c>
      <c r="E51" s="2">
        <f t="shared" si="2"/>
        <v>15.27521513</v>
      </c>
      <c r="F51" s="2">
        <f t="shared" si="3"/>
        <v>6.683389277</v>
      </c>
      <c r="H51" s="2">
        <f t="shared" si="4"/>
        <v>8.053574142</v>
      </c>
    </row>
    <row r="52" ht="15.75" customHeight="1">
      <c r="A52" s="2" t="s">
        <v>63</v>
      </c>
      <c r="B52" s="2">
        <v>18582.05</v>
      </c>
      <c r="C52" s="9">
        <v>22462.76</v>
      </c>
      <c r="D52" s="2">
        <f t="shared" si="1"/>
        <v>82.72380598</v>
      </c>
      <c r="E52" s="2">
        <f t="shared" si="2"/>
        <v>11.35384263</v>
      </c>
      <c r="F52" s="2">
        <f t="shared" si="3"/>
        <v>7.589182437</v>
      </c>
      <c r="H52" s="2">
        <f t="shared" si="4"/>
        <v>3.499106611</v>
      </c>
    </row>
    <row r="53" ht="15.75" customHeight="1">
      <c r="A53" s="2" t="s">
        <v>64</v>
      </c>
      <c r="B53" s="2">
        <v>20007.43</v>
      </c>
      <c r="C53" s="9">
        <v>23427.74</v>
      </c>
      <c r="D53" s="2">
        <f t="shared" si="1"/>
        <v>85.40059775</v>
      </c>
      <c r="E53" s="2">
        <f t="shared" si="2"/>
        <v>7.670736006</v>
      </c>
      <c r="F53" s="2">
        <f t="shared" si="3"/>
        <v>4.295910209</v>
      </c>
      <c r="H53" s="2">
        <f t="shared" si="4"/>
        <v>3.235817963</v>
      </c>
    </row>
    <row r="54" ht="15.75" customHeight="1">
      <c r="A54" s="2" t="s">
        <v>65</v>
      </c>
      <c r="B54" s="2">
        <v>21752.6</v>
      </c>
      <c r="C54" s="9">
        <v>24720.52</v>
      </c>
      <c r="D54" s="2">
        <f t="shared" si="1"/>
        <v>87.99410368</v>
      </c>
      <c r="E54" s="2">
        <f t="shared" si="2"/>
        <v>8.722609551</v>
      </c>
      <c r="F54" s="2">
        <f t="shared" si="3"/>
        <v>5.518159242</v>
      </c>
      <c r="H54" s="2">
        <f t="shared" si="4"/>
        <v>3.036870934</v>
      </c>
    </row>
    <row r="55" ht="15.75" customHeight="1">
      <c r="A55" s="2" t="s">
        <v>66</v>
      </c>
      <c r="B55" s="2">
        <v>23438.64</v>
      </c>
      <c r="C55" s="9">
        <v>25706.9</v>
      </c>
      <c r="D55" s="2">
        <f t="shared" si="1"/>
        <v>91.17645457</v>
      </c>
      <c r="E55" s="2">
        <f t="shared" si="2"/>
        <v>7.750981492</v>
      </c>
      <c r="F55" s="2">
        <f t="shared" si="3"/>
        <v>3.990126421</v>
      </c>
      <c r="H55" s="2">
        <f t="shared" si="4"/>
        <v>3.616550148</v>
      </c>
    </row>
    <row r="56" ht="15.75" customHeight="1">
      <c r="A56" s="2" t="s">
        <v>67</v>
      </c>
      <c r="B56" s="2">
        <v>26258.19</v>
      </c>
      <c r="C56" s="9">
        <v>27778.13</v>
      </c>
      <c r="D56" s="2">
        <f t="shared" si="1"/>
        <v>94.52828538</v>
      </c>
      <c r="E56" s="2">
        <f t="shared" si="2"/>
        <v>12.02949489</v>
      </c>
      <c r="F56" s="2">
        <f t="shared" si="3"/>
        <v>8.057097511</v>
      </c>
      <c r="H56" s="2">
        <f t="shared" si="4"/>
        <v>3.67620218</v>
      </c>
    </row>
    <row r="57" ht="15.75" customHeight="1">
      <c r="A57" s="2" t="s">
        <v>68</v>
      </c>
      <c r="B57" s="2">
        <v>29714.64</v>
      </c>
      <c r="C57" s="9">
        <v>29714.64</v>
      </c>
      <c r="D57" s="2">
        <f t="shared" si="1"/>
        <v>100</v>
      </c>
      <c r="E57" s="2">
        <f t="shared" si="2"/>
        <v>13.16332162</v>
      </c>
      <c r="F57" s="2">
        <f t="shared" si="3"/>
        <v>6.971347603</v>
      </c>
      <c r="H57" s="2">
        <f t="shared" si="4"/>
        <v>5.788441625</v>
      </c>
    </row>
    <row r="58" ht="15.75" customHeight="1">
      <c r="A58" s="2" t="s">
        <v>69</v>
      </c>
      <c r="B58" s="2">
        <v>33905.03</v>
      </c>
      <c r="C58" s="9">
        <v>32530.73</v>
      </c>
      <c r="D58" s="2">
        <f t="shared" si="1"/>
        <v>104.2246208</v>
      </c>
      <c r="E58" s="2">
        <f t="shared" si="2"/>
        <v>14.1021059</v>
      </c>
      <c r="F58" s="2">
        <f t="shared" si="3"/>
        <v>9.477112965</v>
      </c>
      <c r="H58" s="2">
        <f t="shared" si="4"/>
        <v>4.224620843</v>
      </c>
    </row>
    <row r="59" ht="15.75" customHeight="1">
      <c r="A59" s="2" t="s">
        <v>70</v>
      </c>
      <c r="B59" s="2">
        <v>39532.76</v>
      </c>
      <c r="C59" s="9">
        <v>35643.64</v>
      </c>
      <c r="D59" s="2">
        <f t="shared" si="1"/>
        <v>110.9111191</v>
      </c>
      <c r="E59" s="2">
        <f t="shared" si="2"/>
        <v>16.5985106</v>
      </c>
      <c r="F59" s="2">
        <f t="shared" si="3"/>
        <v>9.569136629</v>
      </c>
      <c r="H59" s="2">
        <f t="shared" si="4"/>
        <v>6.415468983</v>
      </c>
    </row>
    <row r="60" ht="15.75" customHeight="1">
      <c r="A60" s="2" t="s">
        <v>71</v>
      </c>
      <c r="B60" s="2">
        <v>45820.86</v>
      </c>
      <c r="C60" s="9">
        <v>38966.36</v>
      </c>
      <c r="D60" s="2">
        <f t="shared" si="1"/>
        <v>117.5908142</v>
      </c>
      <c r="E60" s="2">
        <f t="shared" si="2"/>
        <v>15.90604855</v>
      </c>
      <c r="F60" s="2">
        <f t="shared" si="3"/>
        <v>9.322055772</v>
      </c>
      <c r="H60" s="2">
        <f t="shared" si="4"/>
        <v>6.022565835</v>
      </c>
    </row>
    <row r="61" ht="15.75" customHeight="1">
      <c r="A61" s="2" t="s">
        <v>72</v>
      </c>
      <c r="B61" s="2">
        <v>53035.67</v>
      </c>
      <c r="C61" s="9">
        <v>41586.76</v>
      </c>
      <c r="D61" s="2">
        <f t="shared" si="1"/>
        <v>127.5301803</v>
      </c>
      <c r="E61" s="2">
        <f t="shared" si="2"/>
        <v>15.74568875</v>
      </c>
      <c r="F61" s="2">
        <f t="shared" si="3"/>
        <v>6.724774908</v>
      </c>
      <c r="H61" s="2">
        <f t="shared" si="4"/>
        <v>8.452502105</v>
      </c>
    </row>
    <row r="62" ht="15.75" customHeight="1">
      <c r="A62" s="2" t="s">
        <v>73</v>
      </c>
      <c r="B62" s="2">
        <v>61089.03</v>
      </c>
      <c r="C62" s="9">
        <v>45160.72</v>
      </c>
      <c r="D62" s="2">
        <f t="shared" si="1"/>
        <v>135.2702747</v>
      </c>
      <c r="E62" s="2">
        <f t="shared" si="2"/>
        <v>15.18479921</v>
      </c>
      <c r="F62" s="2">
        <f t="shared" si="3"/>
        <v>8.593985201</v>
      </c>
      <c r="H62" s="2">
        <f t="shared" si="4"/>
        <v>6.069225656</v>
      </c>
    </row>
    <row r="63" ht="15.75" customHeight="1">
      <c r="A63" s="2" t="s">
        <v>74</v>
      </c>
      <c r="B63" s="2">
        <v>72488.6</v>
      </c>
      <c r="C63" s="9">
        <v>49185.31</v>
      </c>
      <c r="D63" s="2">
        <f t="shared" si="1"/>
        <v>147.3785567</v>
      </c>
      <c r="E63" s="2">
        <f t="shared" si="2"/>
        <v>18.6605844</v>
      </c>
      <c r="F63" s="2">
        <f t="shared" si="3"/>
        <v>8.911704685</v>
      </c>
      <c r="H63" s="2">
        <f t="shared" si="4"/>
        <v>8.951177231</v>
      </c>
    </row>
    <row r="64" ht="15.75" customHeight="1">
      <c r="A64" s="2" t="s">
        <v>75</v>
      </c>
      <c r="B64" s="2">
        <v>83916.91</v>
      </c>
      <c r="C64" s="9">
        <v>52475.3</v>
      </c>
      <c r="D64" s="2">
        <f t="shared" si="1"/>
        <v>159.9169705</v>
      </c>
      <c r="E64" s="2">
        <f t="shared" si="2"/>
        <v>15.76566522</v>
      </c>
      <c r="F64" s="2">
        <f t="shared" si="3"/>
        <v>6.688968719</v>
      </c>
      <c r="H64" s="2">
        <f t="shared" si="4"/>
        <v>8.507624183</v>
      </c>
    </row>
    <row r="65" ht="15.75" customHeight="1">
      <c r="A65" s="2" t="s">
        <v>76</v>
      </c>
      <c r="B65" s="2">
        <v>93888.76</v>
      </c>
      <c r="C65" s="9">
        <v>54821.11</v>
      </c>
      <c r="D65" s="2">
        <f t="shared" si="1"/>
        <v>171.2638799</v>
      </c>
      <c r="E65" s="2">
        <f t="shared" si="2"/>
        <v>11.88300427</v>
      </c>
      <c r="F65" s="2">
        <f t="shared" si="3"/>
        <v>4.470312699</v>
      </c>
      <c r="H65" s="2">
        <f t="shared" si="4"/>
        <v>7.095500512</v>
      </c>
    </row>
    <row r="66" ht="15.75" customHeight="1">
      <c r="A66" s="2" t="s">
        <v>77</v>
      </c>
      <c r="B66" s="2">
        <v>104728.07</v>
      </c>
      <c r="C66" s="9">
        <v>57417.91</v>
      </c>
      <c r="D66" s="2">
        <f t="shared" si="1"/>
        <v>182.3961722</v>
      </c>
      <c r="E66" s="2">
        <f t="shared" si="2"/>
        <v>11.54484307</v>
      </c>
      <c r="F66" s="2">
        <f t="shared" si="3"/>
        <v>4.736861402</v>
      </c>
      <c r="H66" s="2">
        <f t="shared" si="4"/>
        <v>6.500081799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4.63"/>
    <col customWidth="1" min="3" max="4" width="7.75"/>
    <col customWidth="1" min="5" max="5" width="10.63"/>
    <col customWidth="1" min="6" max="6" width="13.5"/>
    <col customWidth="1" min="7" max="7" width="14.25"/>
    <col customWidth="1" min="8" max="8" width="7.75"/>
    <col customWidth="1" min="9" max="9" width="18.75"/>
    <col customWidth="1" min="10" max="11" width="12.88"/>
    <col customWidth="1" min="12" max="13" width="11.0"/>
    <col customWidth="1" min="14" max="14" width="11.5"/>
    <col customWidth="1" min="15" max="28" width="7.75"/>
  </cols>
  <sheetData>
    <row r="2">
      <c r="A2" s="2" t="s">
        <v>2</v>
      </c>
      <c r="B2" s="2" t="s">
        <v>104</v>
      </c>
      <c r="C2" s="2" t="s">
        <v>105</v>
      </c>
      <c r="L2" s="3" t="s">
        <v>2</v>
      </c>
      <c r="M2" s="3" t="s">
        <v>106</v>
      </c>
      <c r="N2" s="3" t="s">
        <v>107</v>
      </c>
    </row>
    <row r="3">
      <c r="A3" s="2" t="s">
        <v>34</v>
      </c>
      <c r="B3" s="2">
        <v>100.0</v>
      </c>
      <c r="D3" s="2">
        <f t="shared" ref="D3:D13" si="1"> B3/2.813</f>
        <v>35.54923569</v>
      </c>
      <c r="F3" s="2">
        <f t="shared" ref="F3:F25" si="2">D3/2.478</f>
        <v>14.34593854</v>
      </c>
      <c r="K3" s="2">
        <f t="shared" ref="K3:K37" si="3"> F3/1.873</f>
        <v>7.659337179</v>
      </c>
      <c r="L3" s="14" t="s">
        <v>34</v>
      </c>
    </row>
    <row r="4">
      <c r="A4" s="2" t="s">
        <v>35</v>
      </c>
      <c r="B4" s="2">
        <v>105.6</v>
      </c>
      <c r="D4" s="2">
        <f t="shared" si="1"/>
        <v>37.53999289</v>
      </c>
      <c r="F4" s="2">
        <f t="shared" si="2"/>
        <v>15.14931109</v>
      </c>
      <c r="K4" s="2">
        <f t="shared" si="3"/>
        <v>8.088260061</v>
      </c>
      <c r="L4" s="14" t="s">
        <v>35</v>
      </c>
      <c r="M4" s="2">
        <f t="shared" ref="M4:M46" si="4">(K4-K3)/K3*100</f>
        <v>5.6</v>
      </c>
    </row>
    <row r="5">
      <c r="A5" s="2" t="s">
        <v>36</v>
      </c>
      <c r="B5" s="2">
        <v>116.2</v>
      </c>
      <c r="D5" s="2">
        <f t="shared" si="1"/>
        <v>41.30821187</v>
      </c>
      <c r="F5" s="2">
        <f t="shared" si="2"/>
        <v>16.66998058</v>
      </c>
      <c r="K5" s="2">
        <f t="shared" si="3"/>
        <v>8.900149802</v>
      </c>
      <c r="L5" s="14" t="s">
        <v>36</v>
      </c>
      <c r="M5" s="2">
        <f t="shared" si="4"/>
        <v>10.03787879</v>
      </c>
    </row>
    <row r="6">
      <c r="A6" s="2" t="s">
        <v>37</v>
      </c>
      <c r="B6" s="2">
        <v>139.7</v>
      </c>
      <c r="D6" s="2">
        <f t="shared" si="1"/>
        <v>49.66228226</v>
      </c>
      <c r="F6" s="2">
        <f t="shared" si="2"/>
        <v>20.04127613</v>
      </c>
      <c r="K6" s="2">
        <f t="shared" si="3"/>
        <v>10.70009404</v>
      </c>
      <c r="L6" s="14" t="s">
        <v>37</v>
      </c>
      <c r="M6" s="2">
        <f t="shared" si="4"/>
        <v>20.22375215</v>
      </c>
    </row>
    <row r="7">
      <c r="A7" s="2" t="s">
        <v>38</v>
      </c>
      <c r="B7" s="2">
        <v>174.9</v>
      </c>
      <c r="D7" s="2">
        <f t="shared" si="1"/>
        <v>62.17561322</v>
      </c>
      <c r="F7" s="2">
        <f t="shared" si="2"/>
        <v>25.0910465</v>
      </c>
      <c r="K7" s="2">
        <f t="shared" si="3"/>
        <v>13.39618073</v>
      </c>
      <c r="L7" s="14" t="s">
        <v>38</v>
      </c>
      <c r="M7" s="2">
        <f t="shared" si="4"/>
        <v>25.19685039</v>
      </c>
      <c r="N7" s="15">
        <v>16.35647191003508</v>
      </c>
    </row>
    <row r="8">
      <c r="A8" s="2" t="s">
        <v>39</v>
      </c>
      <c r="B8" s="2">
        <v>173.0</v>
      </c>
      <c r="D8" s="2">
        <f t="shared" si="1"/>
        <v>61.50017775</v>
      </c>
      <c r="F8" s="2">
        <f t="shared" si="2"/>
        <v>24.81847367</v>
      </c>
      <c r="K8" s="2">
        <f t="shared" si="3"/>
        <v>13.25065332</v>
      </c>
      <c r="L8" s="14" t="s">
        <v>39</v>
      </c>
      <c r="M8" s="2">
        <f t="shared" si="4"/>
        <v>-1.086335049</v>
      </c>
      <c r="N8" s="15">
        <v>-2.5650141226118315</v>
      </c>
    </row>
    <row r="9">
      <c r="A9" s="2" t="s">
        <v>40</v>
      </c>
      <c r="B9" s="2">
        <v>176.6</v>
      </c>
      <c r="D9" s="2">
        <f t="shared" si="1"/>
        <v>62.77995023</v>
      </c>
      <c r="F9" s="2">
        <f t="shared" si="2"/>
        <v>25.33492745</v>
      </c>
      <c r="K9" s="2">
        <f t="shared" si="3"/>
        <v>13.52638946</v>
      </c>
      <c r="L9" s="14" t="s">
        <v>40</v>
      </c>
      <c r="M9" s="2">
        <f t="shared" si="4"/>
        <v>2.080924855</v>
      </c>
      <c r="N9" s="15">
        <v>6.165969228701151</v>
      </c>
    </row>
    <row r="10">
      <c r="A10" s="2" t="s">
        <v>41</v>
      </c>
      <c r="B10" s="2">
        <v>185.8</v>
      </c>
      <c r="D10" s="2">
        <f t="shared" si="1"/>
        <v>66.05047991</v>
      </c>
      <c r="F10" s="2">
        <f t="shared" si="2"/>
        <v>26.6547538</v>
      </c>
      <c r="K10" s="2">
        <f t="shared" si="3"/>
        <v>14.23104848</v>
      </c>
      <c r="L10" s="14" t="s">
        <v>41</v>
      </c>
      <c r="M10" s="2">
        <f t="shared" si="4"/>
        <v>5.209513024</v>
      </c>
      <c r="N10" s="15">
        <v>6.197665286565746</v>
      </c>
    </row>
    <row r="11">
      <c r="A11" s="2" t="s">
        <v>42</v>
      </c>
      <c r="B11" s="2">
        <v>185.8</v>
      </c>
      <c r="D11" s="2">
        <f t="shared" si="1"/>
        <v>66.05047991</v>
      </c>
      <c r="F11" s="2">
        <f t="shared" si="2"/>
        <v>26.6547538</v>
      </c>
      <c r="K11" s="2">
        <f t="shared" si="3"/>
        <v>14.23104848</v>
      </c>
      <c r="L11" s="14" t="s">
        <v>42</v>
      </c>
      <c r="M11" s="2">
        <f t="shared" si="4"/>
        <v>0</v>
      </c>
      <c r="N11" s="15">
        <v>1.8685992418952624</v>
      </c>
    </row>
    <row r="12">
      <c r="A12" s="2" t="s">
        <v>43</v>
      </c>
      <c r="B12" s="2">
        <v>217.6</v>
      </c>
      <c r="D12" s="2">
        <f t="shared" si="1"/>
        <v>77.35513686</v>
      </c>
      <c r="F12" s="2">
        <f t="shared" si="2"/>
        <v>31.21676225</v>
      </c>
      <c r="K12" s="2">
        <f t="shared" si="3"/>
        <v>16.6667177</v>
      </c>
      <c r="L12" s="14" t="s">
        <v>43</v>
      </c>
      <c r="M12" s="2">
        <f t="shared" si="4"/>
        <v>17.11517761</v>
      </c>
      <c r="N12" s="15">
        <v>15.107550850061283</v>
      </c>
    </row>
    <row r="13">
      <c r="A13" s="2" t="s">
        <v>44</v>
      </c>
      <c r="B13" s="2">
        <v>257.3</v>
      </c>
      <c r="D13" s="2">
        <f t="shared" si="1"/>
        <v>91.46818343</v>
      </c>
      <c r="F13" s="2">
        <f t="shared" si="2"/>
        <v>36.91209985</v>
      </c>
      <c r="K13" s="2">
        <f t="shared" si="3"/>
        <v>19.70747456</v>
      </c>
      <c r="L13" s="14" t="s">
        <v>44</v>
      </c>
      <c r="M13" s="2">
        <f t="shared" si="4"/>
        <v>18.24448529</v>
      </c>
      <c r="N13" s="15">
        <v>11.513565507165415</v>
      </c>
    </row>
    <row r="14">
      <c r="A14" s="2" t="s">
        <v>45</v>
      </c>
      <c r="B14" s="2">
        <v>281.3</v>
      </c>
      <c r="C14" s="2" t="s">
        <v>45</v>
      </c>
      <c r="D14" s="2">
        <v>100.0</v>
      </c>
      <c r="E14" s="2" t="s">
        <v>108</v>
      </c>
      <c r="F14" s="2">
        <f t="shared" si="2"/>
        <v>40.3551251</v>
      </c>
      <c r="K14" s="2">
        <f t="shared" si="3"/>
        <v>21.54571548</v>
      </c>
      <c r="L14" s="14" t="s">
        <v>45</v>
      </c>
      <c r="M14" s="2">
        <f t="shared" si="4"/>
        <v>9.327633113</v>
      </c>
      <c r="N14" s="15">
        <v>10.846563560794802</v>
      </c>
    </row>
    <row r="15">
      <c r="C15" s="2" t="s">
        <v>46</v>
      </c>
      <c r="D15" s="2">
        <v>104.9</v>
      </c>
      <c r="F15" s="2">
        <f t="shared" si="2"/>
        <v>42.33252623</v>
      </c>
      <c r="K15" s="2">
        <f t="shared" si="3"/>
        <v>22.60145554</v>
      </c>
      <c r="L15" s="14" t="s">
        <v>46</v>
      </c>
      <c r="M15" s="2">
        <f t="shared" si="4"/>
        <v>4.9</v>
      </c>
      <c r="N15" s="15">
        <v>8.54269849624128</v>
      </c>
    </row>
    <row r="16">
      <c r="C16" s="2" t="s">
        <v>47</v>
      </c>
      <c r="D16" s="2">
        <v>112.8</v>
      </c>
      <c r="F16" s="2">
        <f t="shared" si="2"/>
        <v>45.52058111</v>
      </c>
      <c r="K16" s="2">
        <f t="shared" si="3"/>
        <v>24.30356707</v>
      </c>
      <c r="L16" s="14" t="s">
        <v>47</v>
      </c>
      <c r="M16" s="2">
        <f t="shared" si="4"/>
        <v>7.530981888</v>
      </c>
      <c r="N16" s="15">
        <v>8.450956206324621</v>
      </c>
    </row>
    <row r="17">
      <c r="C17" s="2" t="s">
        <v>48</v>
      </c>
      <c r="D17" s="2">
        <v>120.1</v>
      </c>
      <c r="F17" s="2">
        <f t="shared" si="2"/>
        <v>48.46650525</v>
      </c>
      <c r="K17" s="2">
        <f t="shared" si="3"/>
        <v>25.8764043</v>
      </c>
      <c r="L17" s="14" t="s">
        <v>48</v>
      </c>
      <c r="M17" s="2">
        <f t="shared" si="4"/>
        <v>6.471631206</v>
      </c>
      <c r="N17" s="15">
        <v>8.02386667209844</v>
      </c>
    </row>
    <row r="18">
      <c r="C18" s="2" t="s">
        <v>49</v>
      </c>
      <c r="D18" s="2">
        <v>125.4</v>
      </c>
      <c r="F18" s="2">
        <f t="shared" si="2"/>
        <v>50.60532688</v>
      </c>
      <c r="K18" s="2">
        <f t="shared" si="3"/>
        <v>27.01832722</v>
      </c>
      <c r="L18" s="14" t="s">
        <v>49</v>
      </c>
      <c r="M18" s="2">
        <f t="shared" si="4"/>
        <v>4.412989176</v>
      </c>
      <c r="N18" s="15">
        <v>7.276138035224561</v>
      </c>
    </row>
    <row r="19">
      <c r="C19" s="2" t="s">
        <v>50</v>
      </c>
      <c r="D19" s="2">
        <v>132.7</v>
      </c>
      <c r="F19" s="2">
        <f t="shared" si="2"/>
        <v>53.55125101</v>
      </c>
      <c r="K19" s="2">
        <f t="shared" si="3"/>
        <v>28.59116445</v>
      </c>
      <c r="L19" s="14" t="s">
        <v>50</v>
      </c>
      <c r="M19" s="2">
        <f t="shared" si="4"/>
        <v>5.821371611</v>
      </c>
      <c r="N19" s="15">
        <v>6.886035550057139</v>
      </c>
    </row>
    <row r="20">
      <c r="C20" s="2" t="s">
        <v>51</v>
      </c>
      <c r="D20" s="2">
        <v>143.5</v>
      </c>
      <c r="F20" s="2">
        <f t="shared" si="2"/>
        <v>57.90960452</v>
      </c>
      <c r="K20" s="2">
        <f t="shared" si="3"/>
        <v>30.91810172</v>
      </c>
      <c r="L20" s="14" t="s">
        <v>51</v>
      </c>
      <c r="M20" s="2">
        <f t="shared" si="4"/>
        <v>8.138658628</v>
      </c>
      <c r="N20" s="15">
        <v>9.493287137153647</v>
      </c>
    </row>
    <row r="21" ht="15.75" customHeight="1">
      <c r="C21" s="2" t="s">
        <v>52</v>
      </c>
      <c r="D21" s="2">
        <v>154.2</v>
      </c>
      <c r="F21" s="2">
        <f t="shared" si="2"/>
        <v>62.22760291</v>
      </c>
      <c r="K21" s="2">
        <f t="shared" si="3"/>
        <v>33.22349328</v>
      </c>
      <c r="L21" s="14" t="s">
        <v>52</v>
      </c>
      <c r="M21" s="2">
        <f t="shared" si="4"/>
        <v>7.456445993</v>
      </c>
      <c r="N21" s="15">
        <v>8.334730330795248</v>
      </c>
    </row>
    <row r="22" ht="15.75" customHeight="1">
      <c r="C22" s="2" t="s">
        <v>53</v>
      </c>
      <c r="D22" s="2">
        <v>165.7</v>
      </c>
      <c r="F22" s="2">
        <f t="shared" si="2"/>
        <v>66.86844229</v>
      </c>
      <c r="K22" s="2">
        <f t="shared" si="3"/>
        <v>35.70125056</v>
      </c>
      <c r="L22" s="14" t="s">
        <v>53</v>
      </c>
      <c r="M22" s="2">
        <f t="shared" si="4"/>
        <v>7.457846952</v>
      </c>
      <c r="N22" s="15">
        <v>8.544475938172344</v>
      </c>
    </row>
    <row r="23" ht="15.75" customHeight="1">
      <c r="C23" s="2" t="s">
        <v>54</v>
      </c>
      <c r="D23" s="2">
        <v>182.7</v>
      </c>
      <c r="F23" s="2">
        <f t="shared" si="2"/>
        <v>73.72881356</v>
      </c>
      <c r="K23" s="2">
        <f t="shared" si="3"/>
        <v>39.36402219</v>
      </c>
      <c r="L23" s="14" t="s">
        <v>54</v>
      </c>
      <c r="M23" s="2">
        <f t="shared" si="4"/>
        <v>10.25950513</v>
      </c>
      <c r="N23" s="15">
        <v>10.640290451245559</v>
      </c>
    </row>
    <row r="24" ht="15.75" customHeight="1">
      <c r="C24" s="2" t="s">
        <v>55</v>
      </c>
      <c r="D24" s="2">
        <v>207.8</v>
      </c>
      <c r="F24" s="2">
        <f t="shared" si="2"/>
        <v>83.85794996</v>
      </c>
      <c r="K24" s="2">
        <f t="shared" si="3"/>
        <v>44.77199678</v>
      </c>
      <c r="L24" s="14" t="s">
        <v>55</v>
      </c>
      <c r="M24" s="2">
        <f t="shared" si="4"/>
        <v>13.73836891</v>
      </c>
      <c r="N24" s="15">
        <v>13.738299227419514</v>
      </c>
    </row>
    <row r="25" ht="15.75" customHeight="1">
      <c r="C25" s="2" t="s">
        <v>56</v>
      </c>
      <c r="D25" s="2">
        <v>228.7</v>
      </c>
      <c r="F25" s="2">
        <f t="shared" si="2"/>
        <v>92.29217111</v>
      </c>
      <c r="K25" s="2">
        <f t="shared" si="3"/>
        <v>49.27505131</v>
      </c>
      <c r="L25" s="14" t="s">
        <v>56</v>
      </c>
      <c r="M25" s="2">
        <f t="shared" si="4"/>
        <v>10.05774783</v>
      </c>
      <c r="N25" s="15">
        <v>8.861929683704219</v>
      </c>
    </row>
    <row r="26" ht="15.75" customHeight="1">
      <c r="C26" s="2" t="s">
        <v>57</v>
      </c>
      <c r="D26" s="2">
        <v>247.8</v>
      </c>
      <c r="E26" s="2" t="s">
        <v>57</v>
      </c>
      <c r="F26" s="2">
        <v>100.0</v>
      </c>
      <c r="G26" s="2" t="s">
        <v>109</v>
      </c>
      <c r="K26" s="2">
        <f t="shared" si="3"/>
        <v>53.39028297</v>
      </c>
      <c r="L26" s="14" t="s">
        <v>57</v>
      </c>
      <c r="M26" s="2">
        <f t="shared" si="4"/>
        <v>8.351552252</v>
      </c>
      <c r="N26" s="16">
        <v>9.984758170575013</v>
      </c>
    </row>
    <row r="27" ht="15.75" customHeight="1">
      <c r="E27" s="2" t="s">
        <v>58</v>
      </c>
      <c r="F27" s="2">
        <v>112.6</v>
      </c>
      <c r="K27" s="2">
        <f t="shared" si="3"/>
        <v>60.11745862</v>
      </c>
      <c r="L27" s="14" t="s">
        <v>58</v>
      </c>
      <c r="M27" s="2">
        <f t="shared" si="4"/>
        <v>12.6</v>
      </c>
      <c r="N27" s="15">
        <v>9.78053991765277</v>
      </c>
    </row>
    <row r="28" ht="15.75" customHeight="1">
      <c r="E28" s="2" t="s">
        <v>59</v>
      </c>
      <c r="F28" s="2">
        <v>121.6</v>
      </c>
      <c r="K28" s="2">
        <f t="shared" si="3"/>
        <v>64.92258409</v>
      </c>
      <c r="L28" s="14" t="s">
        <v>59</v>
      </c>
      <c r="M28" s="2">
        <f t="shared" si="4"/>
        <v>7.992895204</v>
      </c>
      <c r="N28" s="15">
        <v>9.128738903713058</v>
      </c>
    </row>
    <row r="29" ht="15.75" customHeight="1">
      <c r="E29" s="2" t="s">
        <v>60</v>
      </c>
      <c r="F29" s="2">
        <v>127.2</v>
      </c>
      <c r="K29" s="2">
        <f t="shared" si="3"/>
        <v>67.91243994</v>
      </c>
      <c r="L29" s="14" t="s">
        <v>60</v>
      </c>
      <c r="M29" s="2">
        <f t="shared" si="4"/>
        <v>4.605263158</v>
      </c>
      <c r="N29" s="15">
        <v>7.7826869403867835</v>
      </c>
    </row>
    <row r="30" ht="15.75" customHeight="1">
      <c r="E30" s="2" t="s">
        <v>61</v>
      </c>
      <c r="F30" s="2">
        <v>132.8</v>
      </c>
      <c r="K30" s="2">
        <f t="shared" si="3"/>
        <v>70.90229578</v>
      </c>
      <c r="L30" s="14" t="s">
        <v>61</v>
      </c>
      <c r="M30" s="2">
        <f t="shared" si="4"/>
        <v>4.402515723</v>
      </c>
      <c r="N30" s="15">
        <v>6.615704734097527</v>
      </c>
    </row>
    <row r="31" ht="15.75" customHeight="1">
      <c r="E31" s="2" t="s">
        <v>62</v>
      </c>
      <c r="F31" s="2">
        <v>140.7</v>
      </c>
      <c r="K31" s="2">
        <f t="shared" si="3"/>
        <v>75.12012814</v>
      </c>
      <c r="L31" s="14" t="s">
        <v>62</v>
      </c>
      <c r="M31" s="2">
        <f t="shared" si="4"/>
        <v>5.948795181</v>
      </c>
      <c r="N31" s="15">
        <v>8.053574142445594</v>
      </c>
    </row>
    <row r="32" ht="15.75" customHeight="1">
      <c r="E32" s="2" t="s">
        <v>63</v>
      </c>
      <c r="F32" s="2">
        <v>145.3</v>
      </c>
      <c r="K32" s="2">
        <f t="shared" si="3"/>
        <v>77.57608115</v>
      </c>
      <c r="L32" s="14" t="s">
        <v>63</v>
      </c>
      <c r="M32" s="2">
        <f t="shared" si="4"/>
        <v>3.269367448</v>
      </c>
      <c r="N32" s="15">
        <v>3.4991066106700663</v>
      </c>
    </row>
    <row r="33" ht="15.75" customHeight="1">
      <c r="E33" s="2" t="s">
        <v>64</v>
      </c>
      <c r="F33" s="2">
        <v>155.7</v>
      </c>
      <c r="K33" s="2">
        <f t="shared" si="3"/>
        <v>83.12867058</v>
      </c>
      <c r="L33" s="14" t="s">
        <v>64</v>
      </c>
      <c r="M33" s="2">
        <f t="shared" si="4"/>
        <v>7.157604955</v>
      </c>
      <c r="N33" s="15">
        <v>3.2358179630550232</v>
      </c>
    </row>
    <row r="34" ht="15.75" customHeight="1">
      <c r="E34" s="2" t="s">
        <v>65</v>
      </c>
      <c r="F34" s="2">
        <v>161.3</v>
      </c>
      <c r="K34" s="2">
        <f t="shared" si="3"/>
        <v>86.11852643</v>
      </c>
      <c r="L34" s="14" t="s">
        <v>65</v>
      </c>
      <c r="M34" s="2">
        <f t="shared" si="4"/>
        <v>3.596660244</v>
      </c>
      <c r="N34" s="15">
        <v>3.0368709344240448</v>
      </c>
    </row>
    <row r="35" ht="15.75" customHeight="1">
      <c r="E35" s="2" t="s">
        <v>66</v>
      </c>
      <c r="F35" s="2">
        <v>166.8</v>
      </c>
      <c r="K35" s="2">
        <f t="shared" si="3"/>
        <v>89.05499199</v>
      </c>
      <c r="L35" s="14" t="s">
        <v>66</v>
      </c>
      <c r="M35" s="2">
        <f t="shared" si="4"/>
        <v>3.409795412</v>
      </c>
      <c r="N35" s="15">
        <v>3.616550147600208</v>
      </c>
    </row>
    <row r="36" ht="15.75" customHeight="1">
      <c r="E36" s="2" t="s">
        <v>67</v>
      </c>
      <c r="F36" s="2">
        <v>175.9</v>
      </c>
      <c r="K36" s="2">
        <f t="shared" si="3"/>
        <v>93.91350774</v>
      </c>
      <c r="L36" s="14" t="s">
        <v>67</v>
      </c>
      <c r="M36" s="2">
        <f t="shared" si="4"/>
        <v>5.455635492</v>
      </c>
      <c r="N36" s="15">
        <v>3.6762021802290845</v>
      </c>
    </row>
    <row r="37" ht="15.75" customHeight="1">
      <c r="E37" s="2" t="s">
        <v>68</v>
      </c>
      <c r="F37" s="2">
        <v>187.3</v>
      </c>
      <c r="G37" s="2" t="s">
        <v>68</v>
      </c>
      <c r="H37" s="2">
        <v>100.0</v>
      </c>
      <c r="I37" s="2" t="s">
        <v>110</v>
      </c>
      <c r="K37" s="2">
        <f t="shared" si="3"/>
        <v>100</v>
      </c>
      <c r="L37" s="14" t="s">
        <v>68</v>
      </c>
      <c r="M37" s="2">
        <f t="shared" si="4"/>
        <v>6.480955088</v>
      </c>
      <c r="N37" s="15">
        <v>5.78844162526054</v>
      </c>
    </row>
    <row r="38" ht="15.75" customHeight="1">
      <c r="G38" s="2" t="s">
        <v>69</v>
      </c>
      <c r="H38" s="2">
        <v>104.46667</v>
      </c>
      <c r="K38" s="2">
        <v>104.46667</v>
      </c>
      <c r="L38" s="14" t="s">
        <v>69</v>
      </c>
      <c r="M38" s="2">
        <f t="shared" si="4"/>
        <v>4.46667</v>
      </c>
      <c r="N38" s="15">
        <v>4.2246208431227785</v>
      </c>
    </row>
    <row r="39" ht="15.75" customHeight="1">
      <c r="G39" s="2" t="s">
        <v>70</v>
      </c>
      <c r="H39" s="2">
        <v>111.35</v>
      </c>
      <c r="K39" s="2">
        <v>111.35</v>
      </c>
      <c r="L39" s="14" t="s">
        <v>70</v>
      </c>
      <c r="M39" s="2">
        <f t="shared" si="4"/>
        <v>6.589020211</v>
      </c>
      <c r="N39" s="15">
        <v>6.415468983422359</v>
      </c>
    </row>
    <row r="40" ht="15.75" customHeight="1">
      <c r="G40" s="2" t="s">
        <v>71</v>
      </c>
      <c r="H40" s="2">
        <v>116.625</v>
      </c>
      <c r="K40" s="2">
        <v>116.625</v>
      </c>
      <c r="L40" s="14" t="s">
        <v>71</v>
      </c>
      <c r="M40" s="2">
        <f t="shared" si="4"/>
        <v>4.737314773</v>
      </c>
      <c r="N40" s="15">
        <v>6.022565835017064</v>
      </c>
    </row>
    <row r="41" ht="15.75" customHeight="1">
      <c r="G41" s="2" t="s">
        <v>72</v>
      </c>
      <c r="H41" s="2">
        <v>126.01667</v>
      </c>
      <c r="K41" s="2">
        <v>126.01667</v>
      </c>
      <c r="L41" s="14" t="s">
        <v>72</v>
      </c>
      <c r="M41" s="2">
        <f t="shared" si="4"/>
        <v>8.052878885</v>
      </c>
      <c r="N41" s="15">
        <v>8.452502104895823</v>
      </c>
    </row>
    <row r="42" ht="15.75" customHeight="1">
      <c r="G42" s="2" t="s">
        <v>73</v>
      </c>
      <c r="H42" s="2">
        <v>130.81667</v>
      </c>
      <c r="K42" s="2">
        <v>130.81667</v>
      </c>
      <c r="L42" s="14" t="s">
        <v>73</v>
      </c>
      <c r="M42" s="2">
        <f t="shared" si="4"/>
        <v>3.80901987</v>
      </c>
      <c r="N42" s="15">
        <v>6.069225655811054</v>
      </c>
    </row>
    <row r="43" ht="15.75" customHeight="1">
      <c r="G43" s="2" t="s">
        <v>74</v>
      </c>
      <c r="H43" s="2">
        <v>143.325</v>
      </c>
      <c r="K43" s="2">
        <v>143.325</v>
      </c>
      <c r="L43" s="14" t="s">
        <v>74</v>
      </c>
      <c r="M43" s="2">
        <f t="shared" si="4"/>
        <v>9.561724817</v>
      </c>
      <c r="N43" s="15">
        <v>8.951177230668662</v>
      </c>
    </row>
    <row r="44" ht="15.75" customHeight="1">
      <c r="G44" s="2" t="s">
        <v>75</v>
      </c>
      <c r="H44" s="2">
        <v>156.13333</v>
      </c>
      <c r="K44" s="2">
        <v>156.13333</v>
      </c>
      <c r="L44" s="14" t="s">
        <v>75</v>
      </c>
      <c r="M44" s="2">
        <f t="shared" si="4"/>
        <v>8.936563754</v>
      </c>
      <c r="N44" s="15">
        <v>8.507624183044344</v>
      </c>
    </row>
    <row r="45" ht="15.75" customHeight="1">
      <c r="G45" s="2" t="s">
        <v>76</v>
      </c>
      <c r="H45" s="2">
        <v>167.61667</v>
      </c>
      <c r="K45" s="2">
        <v>167.61667</v>
      </c>
      <c r="L45" s="14" t="s">
        <v>76</v>
      </c>
      <c r="M45" s="2">
        <f t="shared" si="4"/>
        <v>7.354829363</v>
      </c>
      <c r="N45" s="15">
        <v>7.0955005117567636</v>
      </c>
    </row>
    <row r="46" ht="15.75" customHeight="1">
      <c r="G46" s="2" t="s">
        <v>77</v>
      </c>
      <c r="H46" s="2">
        <v>177.64167</v>
      </c>
      <c r="K46" s="2">
        <v>177.64167</v>
      </c>
      <c r="L46" s="14" t="s">
        <v>77</v>
      </c>
      <c r="M46" s="2">
        <f t="shared" si="4"/>
        <v>5.980908701</v>
      </c>
      <c r="N46" s="15">
        <v>6.500081799126574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2">
      <c r="E2" s="2" t="s">
        <v>111</v>
      </c>
    </row>
    <row r="3">
      <c r="E3" s="2" t="s">
        <v>112</v>
      </c>
    </row>
    <row r="4">
      <c r="C4" s="2" t="s">
        <v>113</v>
      </c>
      <c r="D4" s="2" t="s">
        <v>114</v>
      </c>
      <c r="E4" s="2">
        <v>356193.0</v>
      </c>
    </row>
    <row r="5">
      <c r="D5" s="2" t="s">
        <v>115</v>
      </c>
      <c r="E5" s="2">
        <v>328425.0</v>
      </c>
    </row>
    <row r="6">
      <c r="D6" s="2" t="s">
        <v>116</v>
      </c>
      <c r="E6" s="2">
        <v>408857.0</v>
      </c>
    </row>
    <row r="7">
      <c r="D7" s="2" t="s">
        <v>117</v>
      </c>
      <c r="E7" s="2">
        <v>414901.0</v>
      </c>
      <c r="F7" s="2">
        <f>SUM(E4:E7)</f>
        <v>1508376</v>
      </c>
    </row>
    <row r="8">
      <c r="C8" s="2" t="s">
        <v>118</v>
      </c>
      <c r="D8" s="2" t="s">
        <v>114</v>
      </c>
      <c r="E8" s="2">
        <v>368680.0</v>
      </c>
      <c r="G8" s="2">
        <f t="shared" ref="G8:G55" si="1">(E8-E4)/E4*100</f>
        <v>3.505683716</v>
      </c>
      <c r="J8" s="2">
        <f t="shared" ref="J8:J27" si="2">(E8-E7)/E7*100</f>
        <v>-11.14024791</v>
      </c>
    </row>
    <row r="9">
      <c r="D9" s="2" t="s">
        <v>115</v>
      </c>
      <c r="E9" s="2">
        <v>345139.0</v>
      </c>
      <c r="G9" s="2">
        <f t="shared" si="1"/>
        <v>5.08913755</v>
      </c>
      <c r="J9" s="2">
        <f t="shared" si="2"/>
        <v>-6.385212108</v>
      </c>
    </row>
    <row r="10">
      <c r="D10" s="2" t="s">
        <v>116</v>
      </c>
      <c r="E10" s="2">
        <v>424300.0</v>
      </c>
      <c r="G10" s="2">
        <f t="shared" si="1"/>
        <v>3.777115226</v>
      </c>
      <c r="J10" s="2">
        <f t="shared" si="2"/>
        <v>22.93597652</v>
      </c>
    </row>
    <row r="11">
      <c r="D11" s="2" t="s">
        <v>117</v>
      </c>
      <c r="E11" s="2">
        <v>435141.0</v>
      </c>
      <c r="F11" s="2">
        <f>SUM(E8:E11)</f>
        <v>1573260</v>
      </c>
      <c r="G11" s="2">
        <f t="shared" si="1"/>
        <v>4.878272166</v>
      </c>
      <c r="H11" s="2">
        <f>AVERAGE(G8:G11)</f>
        <v>4.312552165</v>
      </c>
      <c r="I11" s="2">
        <f>(F11-F7)/F7*100</f>
        <v>4.301579977</v>
      </c>
      <c r="J11" s="2">
        <f t="shared" si="2"/>
        <v>2.555031817</v>
      </c>
      <c r="K11" s="17">
        <f>(J11+J10+J9+J8)/4</f>
        <v>1.991387079</v>
      </c>
    </row>
    <row r="12">
      <c r="C12" s="2" t="s">
        <v>119</v>
      </c>
      <c r="D12" s="2" t="s">
        <v>114</v>
      </c>
      <c r="E12" s="2">
        <v>393842.0</v>
      </c>
      <c r="G12" s="2">
        <f t="shared" si="1"/>
        <v>6.824888792</v>
      </c>
      <c r="J12" s="2">
        <f t="shared" si="2"/>
        <v>-9.490946613</v>
      </c>
      <c r="K12" s="18"/>
    </row>
    <row r="13">
      <c r="D13" s="2" t="s">
        <v>115</v>
      </c>
      <c r="E13" s="2">
        <v>373808.0</v>
      </c>
      <c r="G13" s="2">
        <f t="shared" si="1"/>
        <v>8.306508392</v>
      </c>
      <c r="J13" s="2">
        <f t="shared" si="2"/>
        <v>-5.086811462</v>
      </c>
    </row>
    <row r="14">
      <c r="D14" s="2" t="s">
        <v>116</v>
      </c>
      <c r="E14" s="2">
        <v>449716.0</v>
      </c>
      <c r="G14" s="2">
        <f t="shared" si="1"/>
        <v>5.990101343</v>
      </c>
      <c r="J14" s="2">
        <f t="shared" si="2"/>
        <v>20.3066815</v>
      </c>
    </row>
    <row r="15">
      <c r="D15" s="2" t="s">
        <v>117</v>
      </c>
      <c r="E15" s="2">
        <v>461043.0</v>
      </c>
      <c r="F15" s="2">
        <f>SUM(E12:E15)</f>
        <v>1678409</v>
      </c>
      <c r="G15" s="2">
        <f t="shared" si="1"/>
        <v>5.95255331</v>
      </c>
      <c r="H15" s="2">
        <f>AVERAGE(G12:G15)</f>
        <v>6.76851296</v>
      </c>
      <c r="I15" s="2">
        <f>(F15-F11)/F11*100</f>
        <v>6.683510672</v>
      </c>
      <c r="J15" s="2">
        <f t="shared" si="2"/>
        <v>2.518700691</v>
      </c>
      <c r="K15" s="2">
        <f>AVERAGE(J12:J15)</f>
        <v>2.06190603</v>
      </c>
    </row>
    <row r="16">
      <c r="C16" s="2" t="s">
        <v>120</v>
      </c>
      <c r="D16" s="2" t="s">
        <v>114</v>
      </c>
      <c r="E16" s="2">
        <v>421795.0</v>
      </c>
      <c r="G16" s="2">
        <f t="shared" si="1"/>
        <v>7.097516263</v>
      </c>
      <c r="J16" s="2">
        <f t="shared" si="2"/>
        <v>-8.512871901</v>
      </c>
    </row>
    <row r="17">
      <c r="D17" s="2" t="s">
        <v>115</v>
      </c>
      <c r="E17" s="2">
        <v>396561.0</v>
      </c>
      <c r="G17" s="2">
        <f t="shared" si="1"/>
        <v>6.086814621</v>
      </c>
      <c r="J17" s="2">
        <f t="shared" si="2"/>
        <v>-5.982527057</v>
      </c>
    </row>
    <row r="18">
      <c r="D18" s="2" t="s">
        <v>116</v>
      </c>
      <c r="E18" s="2">
        <v>477870.0</v>
      </c>
      <c r="G18" s="2">
        <f t="shared" si="1"/>
        <v>6.26039545</v>
      </c>
      <c r="J18" s="2">
        <f t="shared" si="2"/>
        <v>20.50352909</v>
      </c>
    </row>
    <row r="19">
      <c r="D19" s="2" t="s">
        <v>117</v>
      </c>
      <c r="E19" s="2">
        <v>490377.0</v>
      </c>
      <c r="F19" s="2">
        <f>SUM(E16:E19)</f>
        <v>1786603</v>
      </c>
      <c r="G19" s="2">
        <f t="shared" si="1"/>
        <v>6.362530176</v>
      </c>
      <c r="H19" s="2">
        <f>AVERAGE(G16:G19)</f>
        <v>6.451814127</v>
      </c>
      <c r="I19" s="2">
        <f>(F19-F15)/F15*100</f>
        <v>6.446223775</v>
      </c>
      <c r="J19" s="2">
        <f t="shared" si="2"/>
        <v>2.617238998</v>
      </c>
      <c r="K19" s="2">
        <f>AVERAGE(J16:J19)</f>
        <v>2.156342283</v>
      </c>
    </row>
    <row r="20">
      <c r="C20" s="2" t="s">
        <v>121</v>
      </c>
      <c r="D20" s="2" t="s">
        <v>114</v>
      </c>
      <c r="E20" s="2">
        <v>443284.0</v>
      </c>
      <c r="G20" s="2">
        <f t="shared" si="1"/>
        <v>5.094654986</v>
      </c>
      <c r="J20" s="2">
        <f t="shared" si="2"/>
        <v>-9.603427567</v>
      </c>
    </row>
    <row r="21" ht="15.75" customHeight="1">
      <c r="D21" s="2" t="s">
        <v>115</v>
      </c>
      <c r="E21" s="2">
        <v>422997.0</v>
      </c>
      <c r="G21" s="2">
        <f t="shared" si="1"/>
        <v>6.666313631</v>
      </c>
      <c r="J21" s="2">
        <f t="shared" si="2"/>
        <v>-4.576524305</v>
      </c>
    </row>
    <row r="22" ht="15.75" customHeight="1">
      <c r="D22" s="2" t="s">
        <v>116</v>
      </c>
      <c r="E22" s="2">
        <v>498921.0</v>
      </c>
      <c r="G22" s="2">
        <f t="shared" si="1"/>
        <v>4.405172955</v>
      </c>
      <c r="J22" s="2">
        <f t="shared" si="2"/>
        <v>17.94906347</v>
      </c>
    </row>
    <row r="23" ht="15.75" customHeight="1">
      <c r="D23" s="2" t="s">
        <v>117</v>
      </c>
      <c r="E23" s="2">
        <v>499026.0</v>
      </c>
      <c r="F23" s="2">
        <f>SUM(E20:E23)</f>
        <v>1864228</v>
      </c>
      <c r="G23" s="2">
        <f t="shared" si="1"/>
        <v>1.763745037</v>
      </c>
      <c r="H23" s="2">
        <f>AVERAGE(G20:G23)</f>
        <v>4.482471652</v>
      </c>
      <c r="I23" s="2">
        <f>(F23-F19)/F19*100</f>
        <v>4.344837661</v>
      </c>
      <c r="J23" s="2">
        <f t="shared" si="2"/>
        <v>0.02104541601</v>
      </c>
      <c r="K23" s="2">
        <f>AVERAGE(J20:J23)</f>
        <v>0.9475392532</v>
      </c>
    </row>
    <row r="24" ht="15.75" customHeight="1">
      <c r="C24" s="2" t="s">
        <v>122</v>
      </c>
      <c r="D24" s="2" t="s">
        <v>114</v>
      </c>
      <c r="E24" s="2">
        <v>463524.0</v>
      </c>
      <c r="G24" s="2">
        <f t="shared" si="1"/>
        <v>4.565921621</v>
      </c>
      <c r="J24" s="2">
        <f t="shared" si="2"/>
        <v>-7.114258576</v>
      </c>
    </row>
    <row r="25" ht="15.75" customHeight="1">
      <c r="D25" s="2" t="s">
        <v>115</v>
      </c>
      <c r="E25" s="2">
        <v>445230.0</v>
      </c>
      <c r="G25" s="2">
        <f t="shared" si="1"/>
        <v>5.256065646</v>
      </c>
      <c r="J25" s="2">
        <f t="shared" si="2"/>
        <v>-3.946721205</v>
      </c>
    </row>
    <row r="26" ht="15.75" customHeight="1">
      <c r="D26" s="2" t="s">
        <v>116</v>
      </c>
      <c r="E26" s="2">
        <v>532642.0</v>
      </c>
      <c r="G26" s="2">
        <f t="shared" si="1"/>
        <v>6.758785459</v>
      </c>
      <c r="J26" s="2">
        <f t="shared" si="2"/>
        <v>19.63299867</v>
      </c>
    </row>
    <row r="27" ht="15.75" customHeight="1">
      <c r="D27" s="2" t="s">
        <v>117</v>
      </c>
      <c r="E27" s="2">
        <v>531209.0</v>
      </c>
      <c r="F27" s="2">
        <f>SUM(E24:E27)</f>
        <v>1972605</v>
      </c>
      <c r="G27" s="2">
        <f t="shared" si="1"/>
        <v>6.449162969</v>
      </c>
      <c r="H27" s="2">
        <f>AVERAGE(G24:G27)</f>
        <v>5.757483924</v>
      </c>
      <c r="I27" s="2">
        <f>(F27-F23)/F23*100</f>
        <v>5.813505644</v>
      </c>
      <c r="J27" s="2">
        <f t="shared" si="2"/>
        <v>-0.2690362382</v>
      </c>
      <c r="K27" s="2">
        <f>AVERAGE(J24:J27)</f>
        <v>2.075745664</v>
      </c>
    </row>
    <row r="28" ht="15.75" customHeight="1">
      <c r="C28" s="2" t="s">
        <v>123</v>
      </c>
      <c r="D28" s="2" t="s">
        <v>114</v>
      </c>
      <c r="E28" s="2">
        <v>487035.0</v>
      </c>
      <c r="G28" s="2">
        <f t="shared" si="1"/>
        <v>5.07222927</v>
      </c>
    </row>
    <row r="29" ht="15.75" customHeight="1">
      <c r="D29" s="2" t="s">
        <v>115</v>
      </c>
      <c r="E29" s="2">
        <v>469169.0</v>
      </c>
      <c r="G29" s="2">
        <f t="shared" si="1"/>
        <v>5.376771556</v>
      </c>
    </row>
    <row r="30" ht="15.75" customHeight="1">
      <c r="D30" s="2" t="s">
        <v>116</v>
      </c>
      <c r="E30" s="2">
        <v>541482.0</v>
      </c>
      <c r="G30" s="2">
        <f t="shared" si="1"/>
        <v>1.659651323</v>
      </c>
    </row>
    <row r="31" ht="15.75" customHeight="1">
      <c r="D31" s="2" t="s">
        <v>117</v>
      </c>
      <c r="E31" s="2">
        <v>550604.0</v>
      </c>
      <c r="F31" s="2">
        <f>SUM(E28:E31)</f>
        <v>2048290</v>
      </c>
      <c r="G31" s="2">
        <f t="shared" si="1"/>
        <v>3.651105309</v>
      </c>
      <c r="H31" s="2">
        <f>AVERAGE(G28:G31)</f>
        <v>3.939939364</v>
      </c>
    </row>
    <row r="32" ht="15.75" customHeight="1">
      <c r="C32" s="2" t="s">
        <v>124</v>
      </c>
      <c r="D32" s="2" t="s">
        <v>114</v>
      </c>
      <c r="E32" s="2">
        <v>513317.0</v>
      </c>
      <c r="G32" s="2">
        <f t="shared" si="1"/>
        <v>5.396326753</v>
      </c>
    </row>
    <row r="33" ht="15.75" customHeight="1">
      <c r="D33" s="2" t="s">
        <v>115</v>
      </c>
      <c r="E33" s="2">
        <v>511448.0</v>
      </c>
      <c r="G33" s="2">
        <f t="shared" si="1"/>
        <v>9.011464952</v>
      </c>
    </row>
    <row r="34" ht="15.75" customHeight="1">
      <c r="D34" s="2" t="s">
        <v>116</v>
      </c>
      <c r="E34" s="2">
        <v>602684.0</v>
      </c>
      <c r="G34" s="2">
        <f t="shared" si="1"/>
        <v>11.30268412</v>
      </c>
    </row>
    <row r="35" ht="15.75" customHeight="1">
      <c r="D35" s="2" t="s">
        <v>117</v>
      </c>
      <c r="E35" s="2">
        <v>595311.0</v>
      </c>
      <c r="F35" s="2">
        <f>SUM(E32:E35)</f>
        <v>2222760</v>
      </c>
      <c r="G35" s="2">
        <f t="shared" si="1"/>
        <v>8.119628626</v>
      </c>
      <c r="H35" s="2">
        <f>AVERAGE(G32:G35)</f>
        <v>8.457526111</v>
      </c>
    </row>
    <row r="36" ht="15.75" customHeight="1">
      <c r="C36" s="2" t="s">
        <v>125</v>
      </c>
      <c r="D36" s="2" t="s">
        <v>114</v>
      </c>
      <c r="E36" s="2">
        <v>556072.0</v>
      </c>
      <c r="G36" s="2">
        <f t="shared" si="1"/>
        <v>8.329161123</v>
      </c>
    </row>
    <row r="37" ht="15.75" customHeight="1">
      <c r="D37" s="2" t="s">
        <v>115</v>
      </c>
      <c r="E37" s="2">
        <v>549312.0</v>
      </c>
      <c r="G37" s="2">
        <f t="shared" si="1"/>
        <v>7.403294177</v>
      </c>
    </row>
    <row r="38" ht="15.75" customHeight="1">
      <c r="D38" s="2" t="s">
        <v>116</v>
      </c>
      <c r="E38" s="2">
        <v>634464.0</v>
      </c>
      <c r="G38" s="2">
        <f t="shared" si="1"/>
        <v>5.273078429</v>
      </c>
    </row>
    <row r="39" ht="15.75" customHeight="1">
      <c r="D39" s="2" t="s">
        <v>117</v>
      </c>
      <c r="E39" s="2">
        <v>648921.0</v>
      </c>
      <c r="F39" s="2">
        <f>SUM(E36:E39)</f>
        <v>2388769</v>
      </c>
      <c r="G39" s="2">
        <f t="shared" si="1"/>
        <v>9.005377021</v>
      </c>
      <c r="H39" s="2">
        <f>AVERAGE(G36:G39)</f>
        <v>7.502727687</v>
      </c>
    </row>
    <row r="40" ht="15.75" customHeight="1">
      <c r="C40" s="2" t="s">
        <v>126</v>
      </c>
      <c r="D40" s="2" t="s">
        <v>114</v>
      </c>
      <c r="E40" s="2">
        <v>606416.0</v>
      </c>
      <c r="G40" s="2">
        <f t="shared" si="1"/>
        <v>9.053503863</v>
      </c>
    </row>
    <row r="41" ht="15.75" customHeight="1">
      <c r="D41" s="2" t="s">
        <v>115</v>
      </c>
      <c r="E41" s="2">
        <v>598065.0</v>
      </c>
      <c r="G41" s="2">
        <f t="shared" si="1"/>
        <v>8.875283992</v>
      </c>
    </row>
    <row r="42" ht="15.75" customHeight="1">
      <c r="D42" s="2" t="s">
        <v>116</v>
      </c>
      <c r="E42" s="2">
        <v>695835.0</v>
      </c>
      <c r="G42" s="2">
        <f t="shared" si="1"/>
        <v>9.672889242</v>
      </c>
    </row>
    <row r="43" ht="15.75" customHeight="1">
      <c r="D43" s="2" t="s">
        <v>117</v>
      </c>
      <c r="E43" s="2">
        <v>715786.0</v>
      </c>
      <c r="F43" s="2">
        <f>SUM(E40:E43)</f>
        <v>2616102</v>
      </c>
      <c r="G43" s="2">
        <f t="shared" si="1"/>
        <v>10.30402776</v>
      </c>
      <c r="H43" s="2">
        <f>AVERAGE(G40:G43)</f>
        <v>9.476426215</v>
      </c>
    </row>
    <row r="44" ht="15.75" customHeight="1">
      <c r="C44" s="2" t="s">
        <v>127</v>
      </c>
      <c r="D44" s="2" t="s">
        <v>114</v>
      </c>
      <c r="E44" s="2">
        <v>664989.0</v>
      </c>
      <c r="G44" s="2">
        <f t="shared" si="1"/>
        <v>9.658881032</v>
      </c>
    </row>
    <row r="45" ht="15.75" customHeight="1">
      <c r="D45" s="2" t="s">
        <v>115</v>
      </c>
      <c r="E45" s="2">
        <v>658827.0</v>
      </c>
      <c r="G45" s="2">
        <f t="shared" si="1"/>
        <v>10.15976524</v>
      </c>
    </row>
    <row r="46" ht="15.75" customHeight="1">
      <c r="D46" s="2" t="s">
        <v>116</v>
      </c>
      <c r="E46" s="2">
        <v>761313.0</v>
      </c>
      <c r="G46" s="2">
        <f t="shared" si="1"/>
        <v>9.409989437</v>
      </c>
    </row>
    <row r="47" ht="15.75" customHeight="1">
      <c r="D47" s="2" t="s">
        <v>117</v>
      </c>
      <c r="E47" s="2">
        <v>785991.0</v>
      </c>
      <c r="F47" s="2">
        <f>SUM(E44:E47)</f>
        <v>2871120</v>
      </c>
      <c r="G47" s="2">
        <f t="shared" si="1"/>
        <v>9.808099069</v>
      </c>
      <c r="H47" s="2">
        <f>AVERAGE(G44:G47)</f>
        <v>9.759183695</v>
      </c>
    </row>
    <row r="48" ht="15.75" customHeight="1">
      <c r="C48" s="2" t="s">
        <v>128</v>
      </c>
      <c r="D48" s="2" t="s">
        <v>114</v>
      </c>
      <c r="E48" s="2">
        <v>725985.0</v>
      </c>
      <c r="G48" s="2">
        <f t="shared" si="1"/>
        <v>9.172482552</v>
      </c>
    </row>
    <row r="49" ht="15.75" customHeight="1">
      <c r="D49" s="2" t="s">
        <v>115</v>
      </c>
      <c r="E49" s="2">
        <v>718209.0</v>
      </c>
      <c r="G49" s="2">
        <f t="shared" si="1"/>
        <v>9.013291805</v>
      </c>
    </row>
    <row r="50" ht="15.75" customHeight="1">
      <c r="D50" s="2" t="s">
        <v>116</v>
      </c>
      <c r="E50" s="2">
        <v>831737.0</v>
      </c>
      <c r="G50" s="2">
        <f t="shared" si="1"/>
        <v>9.250334619</v>
      </c>
    </row>
    <row r="51" ht="15.75" customHeight="1">
      <c r="D51" s="2" t="s">
        <v>117</v>
      </c>
      <c r="E51" s="2">
        <v>853785.0</v>
      </c>
      <c r="F51" s="2">
        <f>SUM(E48:E51)</f>
        <v>3129716</v>
      </c>
      <c r="G51" s="2">
        <f t="shared" si="1"/>
        <v>8.625289603</v>
      </c>
      <c r="H51" s="2">
        <f>AVERAGE(G48:G51)</f>
        <v>9.015349645</v>
      </c>
    </row>
    <row r="52" ht="15.75" customHeight="1">
      <c r="C52" s="2" t="s">
        <v>129</v>
      </c>
      <c r="D52" s="2" t="s">
        <v>114</v>
      </c>
      <c r="E52" s="2">
        <v>782618.0</v>
      </c>
      <c r="G52" s="2">
        <f t="shared" si="1"/>
        <v>7.80084988</v>
      </c>
    </row>
    <row r="53" ht="15.75" customHeight="1">
      <c r="D53" s="2" t="s">
        <v>115</v>
      </c>
      <c r="E53" s="2">
        <v>773852.0</v>
      </c>
      <c r="G53" s="2">
        <f t="shared" si="1"/>
        <v>7.747466267</v>
      </c>
    </row>
    <row r="54" ht="15.75" customHeight="1">
      <c r="D54" s="2" t="s">
        <v>116</v>
      </c>
      <c r="E54" s="2">
        <v>879980.0</v>
      </c>
      <c r="G54" s="2">
        <f t="shared" si="1"/>
        <v>5.800270999</v>
      </c>
    </row>
    <row r="55" ht="15.75" customHeight="1">
      <c r="D55" s="2" t="s">
        <v>117</v>
      </c>
      <c r="E55" s="2">
        <v>902924.0</v>
      </c>
      <c r="F55" s="2">
        <f>SUM(E52:E55)</f>
        <v>3339374</v>
      </c>
      <c r="G55" s="2">
        <f t="shared" si="1"/>
        <v>5.755430231</v>
      </c>
      <c r="H55" s="2">
        <f>AVERAGE(G52:G55)</f>
        <v>6.776004344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