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sha Chandeker\Downloads\"/>
    </mc:Choice>
  </mc:AlternateContent>
  <xr:revisionPtr revIDLastSave="0" documentId="13_ncr:1_{DDD5100A-4F88-4438-945C-543F38E1E38C}" xr6:coauthVersionLast="36" xr6:coauthVersionMax="36" xr10:uidLastSave="{00000000-0000-0000-0000-000000000000}"/>
  <bookViews>
    <workbookView minimized="1" xWindow="0" yWindow="0" windowWidth="23040" windowHeight="8772" xr2:uid="{00000000-000D-0000-FFFF-FFFF00000000}"/>
  </bookViews>
  <sheets>
    <sheet name="Business Objective" sheetId="2" r:id="rId1"/>
    <sheet name="Data" sheetId="1" r:id="rId2"/>
    <sheet name="Q1" sheetId="5" r:id="rId3"/>
    <sheet name="Steps to Solve Q2" sheetId="4" r:id="rId4"/>
    <sheet name="Q2" sheetId="3" r:id="rId5"/>
  </sheets>
  <definedNames>
    <definedName name="Achived_Percent">'Q2'!$E$5:$E$57</definedName>
    <definedName name="Current_Quater">'Q2'!$D$61</definedName>
    <definedName name="Quarter">'Q2'!$B$5:$B$57</definedName>
    <definedName name="Sales_Target">'Q2'!$D$5:$D$57</definedName>
  </definedNames>
  <calcPr calcId="191029"/>
</workbook>
</file>

<file path=xl/calcChain.xml><?xml version="1.0" encoding="utf-8"?>
<calcChain xmlns="http://schemas.openxmlformats.org/spreadsheetml/2006/main">
  <c r="G28" i="5" l="1"/>
  <c r="G32" i="5"/>
  <c r="G36" i="5"/>
  <c r="G40" i="5"/>
  <c r="G44" i="5"/>
  <c r="G5" i="5"/>
  <c r="F5" i="5"/>
  <c r="F6" i="5" s="1"/>
  <c r="F7" i="5" s="1"/>
  <c r="H7" i="5" s="1"/>
  <c r="F4" i="5"/>
  <c r="E5" i="5"/>
  <c r="E6" i="5"/>
  <c r="G6" i="5" s="1"/>
  <c r="E7" i="5"/>
  <c r="G7" i="5" s="1"/>
  <c r="E8" i="5"/>
  <c r="G8" i="5" s="1"/>
  <c r="E9" i="5"/>
  <c r="G9" i="5" s="1"/>
  <c r="E10" i="5"/>
  <c r="G10" i="5" s="1"/>
  <c r="E11" i="5"/>
  <c r="G11" i="5" s="1"/>
  <c r="E12" i="5"/>
  <c r="G12" i="5" s="1"/>
  <c r="E13" i="5"/>
  <c r="G13" i="5" s="1"/>
  <c r="E14" i="5"/>
  <c r="G14" i="5" s="1"/>
  <c r="E15" i="5"/>
  <c r="G15" i="5" s="1"/>
  <c r="E16" i="5"/>
  <c r="G16" i="5" s="1"/>
  <c r="E17" i="5"/>
  <c r="G17" i="5" s="1"/>
  <c r="E18" i="5"/>
  <c r="G18" i="5" s="1"/>
  <c r="E19" i="5"/>
  <c r="G19" i="5" s="1"/>
  <c r="E20" i="5"/>
  <c r="G20" i="5" s="1"/>
  <c r="E21" i="5"/>
  <c r="G21" i="5" s="1"/>
  <c r="E22" i="5"/>
  <c r="G22" i="5" s="1"/>
  <c r="E23" i="5"/>
  <c r="G23" i="5" s="1"/>
  <c r="E24" i="5"/>
  <c r="G24" i="5" s="1"/>
  <c r="E25" i="5"/>
  <c r="G25" i="5" s="1"/>
  <c r="E26" i="5"/>
  <c r="G26" i="5" s="1"/>
  <c r="E27" i="5"/>
  <c r="G27" i="5" s="1"/>
  <c r="E28" i="5"/>
  <c r="E29" i="5"/>
  <c r="G29" i="5" s="1"/>
  <c r="E30" i="5"/>
  <c r="G30" i="5" s="1"/>
  <c r="E31" i="5"/>
  <c r="G31" i="5" s="1"/>
  <c r="E32" i="5"/>
  <c r="E33" i="5"/>
  <c r="G33" i="5" s="1"/>
  <c r="E34" i="5"/>
  <c r="G34" i="5" s="1"/>
  <c r="E35" i="5"/>
  <c r="G35" i="5" s="1"/>
  <c r="E36" i="5"/>
  <c r="E37" i="5"/>
  <c r="G37" i="5" s="1"/>
  <c r="E38" i="5"/>
  <c r="G38" i="5" s="1"/>
  <c r="E39" i="5"/>
  <c r="G39" i="5" s="1"/>
  <c r="E40" i="5"/>
  <c r="E41" i="5"/>
  <c r="G41" i="5" s="1"/>
  <c r="E42" i="5"/>
  <c r="G42" i="5" s="1"/>
  <c r="E43" i="5"/>
  <c r="G43" i="5" s="1"/>
  <c r="E44" i="5"/>
  <c r="E45" i="5"/>
  <c r="K2" i="5" l="1"/>
  <c r="H5" i="5"/>
  <c r="F9" i="5"/>
  <c r="H6" i="5"/>
  <c r="F8" i="5"/>
  <c r="H8" i="5" s="1"/>
  <c r="B4" i="4"/>
  <c r="B5" i="4" s="1"/>
  <c r="B6" i="4" s="1"/>
  <c r="B7" i="4" s="1"/>
  <c r="B8" i="4" s="1"/>
  <c r="B9" i="4" s="1"/>
  <c r="B10" i="4" s="1"/>
  <c r="B11" i="4" s="1"/>
  <c r="B12" i="4" s="1"/>
  <c r="B13" i="4" s="1"/>
  <c r="D61" i="3"/>
  <c r="E57" i="3"/>
  <c r="D57" i="3"/>
  <c r="E53" i="3"/>
  <c r="D53" i="3"/>
  <c r="E49" i="3"/>
  <c r="D49" i="3"/>
  <c r="E45" i="3"/>
  <c r="D45" i="3"/>
  <c r="E41" i="3"/>
  <c r="D41" i="3"/>
  <c r="E37" i="3"/>
  <c r="D37" i="3"/>
  <c r="E33" i="3"/>
  <c r="D33" i="3"/>
  <c r="E29" i="3"/>
  <c r="D29" i="3"/>
  <c r="E25" i="3"/>
  <c r="D25" i="3"/>
  <c r="E21" i="3"/>
  <c r="D21" i="3"/>
  <c r="E17" i="3"/>
  <c r="D17" i="3"/>
  <c r="E13" i="3"/>
  <c r="D13" i="3"/>
  <c r="E9" i="3"/>
  <c r="D9" i="3"/>
  <c r="E5" i="3"/>
  <c r="D5" i="3"/>
  <c r="F10" i="5" l="1"/>
  <c r="H9" i="5"/>
  <c r="D62" i="3"/>
  <c r="D60" i="3" a="1"/>
  <c r="D60" i="3" s="1"/>
  <c r="D63" i="3"/>
  <c r="F11" i="5" l="1"/>
  <c r="H10" i="5"/>
  <c r="F12" i="5" l="1"/>
  <c r="H11" i="5"/>
  <c r="F13" i="5" l="1"/>
  <c r="H12" i="5"/>
  <c r="F14" i="5" l="1"/>
  <c r="H13" i="5"/>
  <c r="F15" i="5" l="1"/>
  <c r="H14" i="5"/>
  <c r="F16" i="5" l="1"/>
  <c r="H15" i="5"/>
  <c r="F17" i="5" l="1"/>
  <c r="H16" i="5"/>
  <c r="F18" i="5" l="1"/>
  <c r="H17" i="5"/>
  <c r="F19" i="5" l="1"/>
  <c r="H18" i="5"/>
  <c r="F20" i="5" l="1"/>
  <c r="H19" i="5"/>
  <c r="F21" i="5" l="1"/>
  <c r="H20" i="5"/>
  <c r="F22" i="5" l="1"/>
  <c r="H21" i="5"/>
  <c r="F23" i="5" l="1"/>
  <c r="H22" i="5"/>
  <c r="F24" i="5" l="1"/>
  <c r="H23" i="5"/>
  <c r="F25" i="5" l="1"/>
  <c r="H24" i="5"/>
  <c r="F26" i="5" l="1"/>
  <c r="H25" i="5"/>
  <c r="F27" i="5" l="1"/>
  <c r="H26" i="5"/>
  <c r="F28" i="5" l="1"/>
  <c r="H27" i="5"/>
  <c r="F29" i="5" l="1"/>
  <c r="H28" i="5"/>
  <c r="F30" i="5" l="1"/>
  <c r="H29" i="5"/>
  <c r="F31" i="5" l="1"/>
  <c r="H30" i="5"/>
  <c r="F32" i="5" l="1"/>
  <c r="H31" i="5"/>
  <c r="F33" i="5" l="1"/>
  <c r="H32" i="5"/>
  <c r="F34" i="5" l="1"/>
  <c r="H33" i="5"/>
  <c r="F35" i="5" l="1"/>
  <c r="H34" i="5"/>
  <c r="F36" i="5" l="1"/>
  <c r="H35" i="5"/>
  <c r="F37" i="5" l="1"/>
  <c r="H36" i="5"/>
  <c r="F38" i="5" l="1"/>
  <c r="H37" i="5"/>
  <c r="F39" i="5" l="1"/>
  <c r="H38" i="5"/>
  <c r="F40" i="5" l="1"/>
  <c r="H39" i="5"/>
  <c r="F41" i="5" l="1"/>
  <c r="H40" i="5"/>
  <c r="F42" i="5" l="1"/>
  <c r="H41" i="5"/>
  <c r="F43" i="5" l="1"/>
  <c r="H42" i="5"/>
  <c r="F44" i="5" l="1"/>
  <c r="H43" i="5"/>
  <c r="F45" i="5" l="1"/>
  <c r="H44" i="5"/>
  <c r="K3" i="5" s="1"/>
</calcChain>
</file>

<file path=xl/sharedStrings.xml><?xml version="1.0" encoding="utf-8"?>
<sst xmlns="http://schemas.openxmlformats.org/spreadsheetml/2006/main" count="101" uniqueCount="65">
  <si>
    <t>Achived Percent</t>
  </si>
  <si>
    <t>Month</t>
  </si>
  <si>
    <t>Sales_Target</t>
  </si>
  <si>
    <t>Quarter</t>
  </si>
  <si>
    <t>Q1 2017</t>
  </si>
  <si>
    <t>Total: Q1 2017</t>
  </si>
  <si>
    <t>Q2 2017</t>
  </si>
  <si>
    <t>Total: Q2 2017</t>
  </si>
  <si>
    <t>Q3 2017</t>
  </si>
  <si>
    <t>Total: Q3 2017</t>
  </si>
  <si>
    <t>Q4 2017</t>
  </si>
  <si>
    <t>Total: Q4 2017</t>
  </si>
  <si>
    <t>Q1 2018</t>
  </si>
  <si>
    <t>Total: Q1 2018</t>
  </si>
  <si>
    <t>Q2 2018</t>
  </si>
  <si>
    <t>Total: Q2 2018</t>
  </si>
  <si>
    <t>Q3 2018</t>
  </si>
  <si>
    <t>Total: Q3 2018</t>
  </si>
  <si>
    <t>Q4 2018</t>
  </si>
  <si>
    <t>Total: Q4 2018</t>
  </si>
  <si>
    <t>Q1 2019</t>
  </si>
  <si>
    <t>Total: Q1 2019</t>
  </si>
  <si>
    <t>Q2 2019</t>
  </si>
  <si>
    <t>Total: Q2 2019</t>
  </si>
  <si>
    <t>Q3 2019</t>
  </si>
  <si>
    <t>Total: Q3 2019</t>
  </si>
  <si>
    <t>Q4 2019</t>
  </si>
  <si>
    <t>Total: Q4 2019</t>
  </si>
  <si>
    <t>Q1 2020</t>
  </si>
  <si>
    <t>Total: Q1 2020</t>
  </si>
  <si>
    <t>Q2 2020</t>
  </si>
  <si>
    <t>Total: Q2 2020</t>
  </si>
  <si>
    <t xml:space="preserve">Create group by quarters </t>
  </si>
  <si>
    <t>Convert the excel sheet into the page layout view</t>
  </si>
  <si>
    <t>Add header and footer to your report</t>
  </si>
  <si>
    <t>Select margin to make it more presentable</t>
  </si>
  <si>
    <t>Total Actual Sales</t>
  </si>
  <si>
    <t>Calculate total sales, by using array Function</t>
  </si>
  <si>
    <t>Define names for calculating current quarter report</t>
  </si>
  <si>
    <t>Current Quarter</t>
  </si>
  <si>
    <t>Target of Current Quarter</t>
  </si>
  <si>
    <t>Extract current month target and achievement through define name and sumif function</t>
  </si>
  <si>
    <t>Achievement of Current Quarter</t>
  </si>
  <si>
    <t>Create a trend on the achievement percent, to make the above report in visual</t>
  </si>
  <si>
    <t>Record a macro to show the target numbers in currency format</t>
  </si>
  <si>
    <t>Use macro to extract target numbers in currency format</t>
  </si>
  <si>
    <t>Use conditional formatting to highlight higher achievement quarters as green and low achievement quarters in red</t>
  </si>
  <si>
    <t>2. Create a quarterly report of actual sales in a pintable format</t>
  </si>
  <si>
    <t>Month of year</t>
  </si>
  <si>
    <t>Target assignemt by management</t>
  </si>
  <si>
    <t>Achived_Percent</t>
  </si>
  <si>
    <t>Percentage of target achived by agents</t>
  </si>
  <si>
    <t>Variables</t>
  </si>
  <si>
    <t xml:space="preserve">Description </t>
  </si>
  <si>
    <t>Steps</t>
  </si>
  <si>
    <t>Details</t>
  </si>
  <si>
    <t>A Bank has shared their monthly target and achievement percent with you. And expectation from you is to do forecasting of target. What would be the scientifically suggest target for next 3 months. And Also they want you to create an automated report. Which they can print and report should have proper heard and footer.</t>
  </si>
  <si>
    <t>Moving Avg</t>
  </si>
  <si>
    <t>Exp Smoothing</t>
  </si>
  <si>
    <t>1. Forecast new 1 months of target of sales</t>
  </si>
  <si>
    <t>MAPE</t>
  </si>
  <si>
    <t>APE MA</t>
  </si>
  <si>
    <t>APE ES</t>
  </si>
  <si>
    <t>MA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</si>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</sst>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??_ ;_ @_ "/>
    <numFmt numFmtId="166" formatCode="&quot;₹&quot;\ #,##0.00"/>
    <numFmt numFmtId="167" formatCode="&quot;₹&quot;\ #,##0;[Red]&quot;₹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7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1" xfId="1" applyFont="1" applyBorder="1"/>
    <xf numFmtId="0" fontId="2" fillId="2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165" fontId="3" fillId="0" borderId="1" xfId="1" applyNumberFormat="1" applyFont="1" applyBorder="1"/>
    <xf numFmtId="0" fontId="0" fillId="0" borderId="1" xfId="0" applyBorder="1" applyAlignment="1">
      <alignment horizontal="right"/>
    </xf>
    <xf numFmtId="166" fontId="0" fillId="0" borderId="0" xfId="0" applyNumberFormat="1"/>
    <xf numFmtId="167" fontId="0" fillId="0" borderId="1" xfId="1" applyNumberFormat="1" applyFont="1" applyBorder="1" applyAlignment="1">
      <alignment horizontal="right"/>
    </xf>
    <xf numFmtId="165" fontId="0" fillId="0" borderId="1" xfId="0" applyNumberFormat="1" applyBorder="1"/>
    <xf numFmtId="165" fontId="0" fillId="3" borderId="2" xfId="0" applyNumberFormat="1" applyFill="1" applyBorder="1"/>
    <xf numFmtId="165" fontId="0" fillId="3" borderId="2" xfId="1" applyNumberFormat="1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numRef>
              <c:f>'Q1'!$A$2:$A$45</c:f>
              <c:numCache>
                <c:formatCode>mmm\-yy</c:formatCode>
                <c:ptCount val="4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</c:numCache>
            </c:numRef>
          </c:cat>
          <c:val>
            <c:numRef>
              <c:f>'Q1'!$B$2:$B$44</c:f>
              <c:numCache>
                <c:formatCode>_ * #,##0_ ;_ * \-#,##0_ ;_ * "-"??_ ;_ @_ </c:formatCode>
                <c:ptCount val="43"/>
                <c:pt idx="0">
                  <c:v>1256</c:v>
                </c:pt>
                <c:pt idx="1">
                  <c:v>1374</c:v>
                </c:pt>
                <c:pt idx="2">
                  <c:v>1477</c:v>
                </c:pt>
                <c:pt idx="3">
                  <c:v>1579</c:v>
                </c:pt>
                <c:pt idx="4">
                  <c:v>1687</c:v>
                </c:pt>
                <c:pt idx="5">
                  <c:v>1797</c:v>
                </c:pt>
                <c:pt idx="6">
                  <c:v>1917</c:v>
                </c:pt>
                <c:pt idx="7">
                  <c:v>2026</c:v>
                </c:pt>
                <c:pt idx="8">
                  <c:v>2132</c:v>
                </c:pt>
                <c:pt idx="9">
                  <c:v>2243</c:v>
                </c:pt>
                <c:pt idx="10">
                  <c:v>2353</c:v>
                </c:pt>
                <c:pt idx="11">
                  <c:v>2466</c:v>
                </c:pt>
                <c:pt idx="12">
                  <c:v>2573</c:v>
                </c:pt>
                <c:pt idx="13">
                  <c:v>2684</c:v>
                </c:pt>
                <c:pt idx="14">
                  <c:v>2796</c:v>
                </c:pt>
                <c:pt idx="15">
                  <c:v>2898</c:v>
                </c:pt>
                <c:pt idx="16">
                  <c:v>3005</c:v>
                </c:pt>
                <c:pt idx="17">
                  <c:v>3111</c:v>
                </c:pt>
                <c:pt idx="18">
                  <c:v>3220</c:v>
                </c:pt>
                <c:pt idx="19">
                  <c:v>3327</c:v>
                </c:pt>
                <c:pt idx="20">
                  <c:v>3429</c:v>
                </c:pt>
                <c:pt idx="21">
                  <c:v>3535</c:v>
                </c:pt>
                <c:pt idx="22">
                  <c:v>3636</c:v>
                </c:pt>
                <c:pt idx="23">
                  <c:v>3743</c:v>
                </c:pt>
                <c:pt idx="24">
                  <c:v>3863</c:v>
                </c:pt>
                <c:pt idx="25">
                  <c:v>3973</c:v>
                </c:pt>
                <c:pt idx="26">
                  <c:v>4073</c:v>
                </c:pt>
                <c:pt idx="27">
                  <c:v>4173</c:v>
                </c:pt>
                <c:pt idx="28">
                  <c:v>4273</c:v>
                </c:pt>
                <c:pt idx="29">
                  <c:v>4375</c:v>
                </c:pt>
                <c:pt idx="30">
                  <c:v>4488</c:v>
                </c:pt>
                <c:pt idx="31">
                  <c:v>4602</c:v>
                </c:pt>
                <c:pt idx="32">
                  <c:v>4707</c:v>
                </c:pt>
                <c:pt idx="33">
                  <c:v>4820</c:v>
                </c:pt>
                <c:pt idx="34">
                  <c:v>4939</c:v>
                </c:pt>
                <c:pt idx="35">
                  <c:v>5055</c:v>
                </c:pt>
                <c:pt idx="36">
                  <c:v>5156</c:v>
                </c:pt>
                <c:pt idx="37">
                  <c:v>5270</c:v>
                </c:pt>
                <c:pt idx="38">
                  <c:v>5378</c:v>
                </c:pt>
                <c:pt idx="39">
                  <c:v>5479</c:v>
                </c:pt>
                <c:pt idx="40">
                  <c:v>5595</c:v>
                </c:pt>
                <c:pt idx="41">
                  <c:v>5714</c:v>
                </c:pt>
                <c:pt idx="42">
                  <c:v>5830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4-4A93-AA04-E2DB620B7F02}"/>
            </c:ext>
          </c:extLst>
        </c:ser>
        <c:ser>
          <c:idx val="1"/>
          <c:order val="1"/>
          <c:tx>
            <c:v>Forecast</c:v>
          </c:tx>
          <c:cat>
            <c:numRef>
              <c:f>'Q1'!$A$2:$A$45</c:f>
              <c:numCache>
                <c:formatCode>mmm\-yy</c:formatCode>
                <c:ptCount val="4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</c:numCache>
            </c:numRef>
          </c:cat>
          <c:val>
            <c:numRef>
              <c:f>'Q1'!$E$3:$E$45</c:f>
              <c:numCache>
                <c:formatCode>General</c:formatCode>
                <c:ptCount val="43"/>
                <c:pt idx="0">
                  <c:v>#N/A</c:v>
                </c:pt>
                <c:pt idx="1">
                  <c:v>#N/A</c:v>
                </c:pt>
                <c:pt idx="2" formatCode="_ * #,##0_ ;_ * \-#,##0_ ;_ * &quot;-&quot;??_ ;_ @_ ">
                  <c:v>1369</c:v>
                </c:pt>
                <c:pt idx="3" formatCode="_ * #,##0_ ;_ * \-#,##0_ ;_ * &quot;-&quot;??_ ;_ @_ ">
                  <c:v>1476.6666666666667</c:v>
                </c:pt>
                <c:pt idx="4" formatCode="_ * #,##0_ ;_ * \-#,##0_ ;_ * &quot;-&quot;??_ ;_ @_ ">
                  <c:v>1581</c:v>
                </c:pt>
                <c:pt idx="5" formatCode="_ * #,##0_ ;_ * \-#,##0_ ;_ * &quot;-&quot;??_ ;_ @_ ">
                  <c:v>1687.6666666666667</c:v>
                </c:pt>
                <c:pt idx="6" formatCode="_ * #,##0_ ;_ * \-#,##0_ ;_ * &quot;-&quot;??_ ;_ @_ ">
                  <c:v>1800.3333333333333</c:v>
                </c:pt>
                <c:pt idx="7" formatCode="_ * #,##0_ ;_ * \-#,##0_ ;_ * &quot;-&quot;??_ ;_ @_ ">
                  <c:v>1913.3333333333333</c:v>
                </c:pt>
                <c:pt idx="8" formatCode="_ * #,##0_ ;_ * \-#,##0_ ;_ * &quot;-&quot;??_ ;_ @_ ">
                  <c:v>2025</c:v>
                </c:pt>
                <c:pt idx="9" formatCode="_ * #,##0_ ;_ * \-#,##0_ ;_ * &quot;-&quot;??_ ;_ @_ ">
                  <c:v>2133.6666666666665</c:v>
                </c:pt>
                <c:pt idx="10" formatCode="_ * #,##0_ ;_ * \-#,##0_ ;_ * &quot;-&quot;??_ ;_ @_ ">
                  <c:v>2242.6666666666665</c:v>
                </c:pt>
                <c:pt idx="11" formatCode="_ * #,##0_ ;_ * \-#,##0_ ;_ * &quot;-&quot;??_ ;_ @_ ">
                  <c:v>2354</c:v>
                </c:pt>
                <c:pt idx="12" formatCode="_ * #,##0_ ;_ * \-#,##0_ ;_ * &quot;-&quot;??_ ;_ @_ ">
                  <c:v>2464</c:v>
                </c:pt>
                <c:pt idx="13" formatCode="_ * #,##0_ ;_ * \-#,##0_ ;_ * &quot;-&quot;??_ ;_ @_ ">
                  <c:v>2574.3333333333335</c:v>
                </c:pt>
                <c:pt idx="14" formatCode="_ * #,##0_ ;_ * \-#,##0_ ;_ * &quot;-&quot;??_ ;_ @_ ">
                  <c:v>2684.3333333333335</c:v>
                </c:pt>
                <c:pt idx="15" formatCode="_ * #,##0_ ;_ * \-#,##0_ ;_ * &quot;-&quot;??_ ;_ @_ ">
                  <c:v>2792.6666666666665</c:v>
                </c:pt>
                <c:pt idx="16" formatCode="_ * #,##0_ ;_ * \-#,##0_ ;_ * &quot;-&quot;??_ ;_ @_ ">
                  <c:v>2899.6666666666665</c:v>
                </c:pt>
                <c:pt idx="17" formatCode="_ * #,##0_ ;_ * \-#,##0_ ;_ * &quot;-&quot;??_ ;_ @_ ">
                  <c:v>3004.6666666666665</c:v>
                </c:pt>
                <c:pt idx="18" formatCode="_ * #,##0_ ;_ * \-#,##0_ ;_ * &quot;-&quot;??_ ;_ @_ ">
                  <c:v>3112</c:v>
                </c:pt>
                <c:pt idx="19" formatCode="_ * #,##0_ ;_ * \-#,##0_ ;_ * &quot;-&quot;??_ ;_ @_ ">
                  <c:v>3219.3333333333335</c:v>
                </c:pt>
                <c:pt idx="20" formatCode="_ * #,##0_ ;_ * \-#,##0_ ;_ * &quot;-&quot;??_ ;_ @_ ">
                  <c:v>3325.3333333333335</c:v>
                </c:pt>
                <c:pt idx="21" formatCode="_ * #,##0_ ;_ * \-#,##0_ ;_ * &quot;-&quot;??_ ;_ @_ ">
                  <c:v>3430.3333333333335</c:v>
                </c:pt>
                <c:pt idx="22" formatCode="_ * #,##0_ ;_ * \-#,##0_ ;_ * &quot;-&quot;??_ ;_ @_ ">
                  <c:v>3533.3333333333335</c:v>
                </c:pt>
                <c:pt idx="23" formatCode="_ * #,##0_ ;_ * \-#,##0_ ;_ * &quot;-&quot;??_ ;_ @_ ">
                  <c:v>3638</c:v>
                </c:pt>
                <c:pt idx="24" formatCode="_ * #,##0_ ;_ * \-#,##0_ ;_ * &quot;-&quot;??_ ;_ @_ ">
                  <c:v>3747.3333333333335</c:v>
                </c:pt>
                <c:pt idx="25" formatCode="_ * #,##0_ ;_ * \-#,##0_ ;_ * &quot;-&quot;??_ ;_ @_ ">
                  <c:v>3859.6666666666665</c:v>
                </c:pt>
                <c:pt idx="26" formatCode="_ * #,##0_ ;_ * \-#,##0_ ;_ * &quot;-&quot;??_ ;_ @_ ">
                  <c:v>3969.6666666666665</c:v>
                </c:pt>
                <c:pt idx="27" formatCode="_ * #,##0_ ;_ * \-#,##0_ ;_ * &quot;-&quot;??_ ;_ @_ ">
                  <c:v>4073</c:v>
                </c:pt>
                <c:pt idx="28" formatCode="_ * #,##0_ ;_ * \-#,##0_ ;_ * &quot;-&quot;??_ ;_ @_ ">
                  <c:v>4173</c:v>
                </c:pt>
                <c:pt idx="29" formatCode="_ * #,##0_ ;_ * \-#,##0_ ;_ * &quot;-&quot;??_ ;_ @_ ">
                  <c:v>4273.666666666667</c:v>
                </c:pt>
                <c:pt idx="30" formatCode="_ * #,##0_ ;_ * \-#,##0_ ;_ * &quot;-&quot;??_ ;_ @_ ">
                  <c:v>4378.666666666667</c:v>
                </c:pt>
                <c:pt idx="31" formatCode="_ * #,##0_ ;_ * \-#,##0_ ;_ * &quot;-&quot;??_ ;_ @_ ">
                  <c:v>4488.333333333333</c:v>
                </c:pt>
                <c:pt idx="32" formatCode="_ * #,##0_ ;_ * \-#,##0_ ;_ * &quot;-&quot;??_ ;_ @_ ">
                  <c:v>4599</c:v>
                </c:pt>
                <c:pt idx="33" formatCode="_ * #,##0_ ;_ * \-#,##0_ ;_ * &quot;-&quot;??_ ;_ @_ ">
                  <c:v>4709.666666666667</c:v>
                </c:pt>
                <c:pt idx="34" formatCode="_ * #,##0_ ;_ * \-#,##0_ ;_ * &quot;-&quot;??_ ;_ @_ ">
                  <c:v>4822</c:v>
                </c:pt>
                <c:pt idx="35" formatCode="_ * #,##0_ ;_ * \-#,##0_ ;_ * &quot;-&quot;??_ ;_ @_ ">
                  <c:v>4938</c:v>
                </c:pt>
                <c:pt idx="36" formatCode="_ * #,##0_ ;_ * \-#,##0_ ;_ * &quot;-&quot;??_ ;_ @_ ">
                  <c:v>5050</c:v>
                </c:pt>
                <c:pt idx="37" formatCode="_ * #,##0_ ;_ * \-#,##0_ ;_ * &quot;-&quot;??_ ;_ @_ ">
                  <c:v>5160.333333333333</c:v>
                </c:pt>
                <c:pt idx="38" formatCode="_ * #,##0_ ;_ * \-#,##0_ ;_ * &quot;-&quot;??_ ;_ @_ ">
                  <c:v>5268</c:v>
                </c:pt>
                <c:pt idx="39" formatCode="_ * #,##0_ ;_ * \-#,##0_ ;_ * &quot;-&quot;??_ ;_ @_ ">
                  <c:v>5375.666666666667</c:v>
                </c:pt>
                <c:pt idx="40" formatCode="_ * #,##0_ ;_ * \-#,##0_ ;_ * &quot;-&quot;??_ ;_ @_ ">
                  <c:v>5484</c:v>
                </c:pt>
                <c:pt idx="41" formatCode="_ * #,##0_ ;_ * \-#,##0_ ;_ * &quot;-&quot;??_ ;_ @_ ">
                  <c:v>5596</c:v>
                </c:pt>
                <c:pt idx="42" formatCode="_ * #,##0_ ;_ * \-#,##0_ ;_ * &quot;-&quot;??_ ;_ @_ ">
                  <c:v>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4-4A93-AA04-E2DB620B7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72960"/>
        <c:axId val="165279232"/>
      </c:lineChart>
      <c:dateAx>
        <c:axId val="16527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overlay val="0"/>
        </c:title>
        <c:numFmt formatCode="mmm\-yy" sourceLinked="1"/>
        <c:majorTickMark val="out"/>
        <c:minorTickMark val="none"/>
        <c:tickLblPos val="nextTo"/>
        <c:crossAx val="165279232"/>
        <c:crosses val="autoZero"/>
        <c:auto val="1"/>
        <c:lblOffset val="100"/>
        <c:baseTimeUnit val="months"/>
      </c:dateAx>
      <c:valAx>
        <c:axId val="165279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overlay val="0"/>
        </c:title>
        <c:numFmt formatCode="_ * #,##0_ ;_ * \-#,##0_ ;_ * &quot;-&quot;??_ ;_ @_ " sourceLinked="1"/>
        <c:majorTickMark val="out"/>
        <c:minorTickMark val="none"/>
        <c:tickLblPos val="nextTo"/>
        <c:crossAx val="165272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numRef>
              <c:f>'Q1'!$A$2:$A$45</c:f>
              <c:numCache>
                <c:formatCode>mmm\-yy</c:formatCode>
                <c:ptCount val="4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</c:numCache>
            </c:numRef>
          </c:cat>
          <c:val>
            <c:numRef>
              <c:f>'Q1'!$B$2:$B$44</c:f>
              <c:numCache>
                <c:formatCode>_ * #,##0_ ;_ * \-#,##0_ ;_ * "-"??_ ;_ @_ </c:formatCode>
                <c:ptCount val="43"/>
                <c:pt idx="0">
                  <c:v>1256</c:v>
                </c:pt>
                <c:pt idx="1">
                  <c:v>1374</c:v>
                </c:pt>
                <c:pt idx="2">
                  <c:v>1477</c:v>
                </c:pt>
                <c:pt idx="3">
                  <c:v>1579</c:v>
                </c:pt>
                <c:pt idx="4">
                  <c:v>1687</c:v>
                </c:pt>
                <c:pt idx="5">
                  <c:v>1797</c:v>
                </c:pt>
                <c:pt idx="6">
                  <c:v>1917</c:v>
                </c:pt>
                <c:pt idx="7">
                  <c:v>2026</c:v>
                </c:pt>
                <c:pt idx="8">
                  <c:v>2132</c:v>
                </c:pt>
                <c:pt idx="9">
                  <c:v>2243</c:v>
                </c:pt>
                <c:pt idx="10">
                  <c:v>2353</c:v>
                </c:pt>
                <c:pt idx="11">
                  <c:v>2466</c:v>
                </c:pt>
                <c:pt idx="12">
                  <c:v>2573</c:v>
                </c:pt>
                <c:pt idx="13">
                  <c:v>2684</c:v>
                </c:pt>
                <c:pt idx="14">
                  <c:v>2796</c:v>
                </c:pt>
                <c:pt idx="15">
                  <c:v>2898</c:v>
                </c:pt>
                <c:pt idx="16">
                  <c:v>3005</c:v>
                </c:pt>
                <c:pt idx="17">
                  <c:v>3111</c:v>
                </c:pt>
                <c:pt idx="18">
                  <c:v>3220</c:v>
                </c:pt>
                <c:pt idx="19">
                  <c:v>3327</c:v>
                </c:pt>
                <c:pt idx="20">
                  <c:v>3429</c:v>
                </c:pt>
                <c:pt idx="21">
                  <c:v>3535</c:v>
                </c:pt>
                <c:pt idx="22">
                  <c:v>3636</c:v>
                </c:pt>
                <c:pt idx="23">
                  <c:v>3743</c:v>
                </c:pt>
                <c:pt idx="24">
                  <c:v>3863</c:v>
                </c:pt>
                <c:pt idx="25">
                  <c:v>3973</c:v>
                </c:pt>
                <c:pt idx="26">
                  <c:v>4073</c:v>
                </c:pt>
                <c:pt idx="27">
                  <c:v>4173</c:v>
                </c:pt>
                <c:pt idx="28">
                  <c:v>4273</c:v>
                </c:pt>
                <c:pt idx="29">
                  <c:v>4375</c:v>
                </c:pt>
                <c:pt idx="30">
                  <c:v>4488</c:v>
                </c:pt>
                <c:pt idx="31">
                  <c:v>4602</c:v>
                </c:pt>
                <c:pt idx="32">
                  <c:v>4707</c:v>
                </c:pt>
                <c:pt idx="33">
                  <c:v>4820</c:v>
                </c:pt>
                <c:pt idx="34">
                  <c:v>4939</c:v>
                </c:pt>
                <c:pt idx="35">
                  <c:v>5055</c:v>
                </c:pt>
                <c:pt idx="36">
                  <c:v>5156</c:v>
                </c:pt>
                <c:pt idx="37">
                  <c:v>5270</c:v>
                </c:pt>
                <c:pt idx="38">
                  <c:v>5378</c:v>
                </c:pt>
                <c:pt idx="39">
                  <c:v>5479</c:v>
                </c:pt>
                <c:pt idx="40">
                  <c:v>5595</c:v>
                </c:pt>
                <c:pt idx="41">
                  <c:v>5714</c:v>
                </c:pt>
                <c:pt idx="42">
                  <c:v>5830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E-407C-9D61-A6C94879948F}"/>
            </c:ext>
          </c:extLst>
        </c:ser>
        <c:ser>
          <c:idx val="1"/>
          <c:order val="1"/>
          <c:tx>
            <c:v>Forecast</c:v>
          </c:tx>
          <c:cat>
            <c:numRef>
              <c:f>'Q1'!$A$2:$A$45</c:f>
              <c:numCache>
                <c:formatCode>mmm\-yy</c:formatCode>
                <c:ptCount val="4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</c:numCache>
            </c:numRef>
          </c:cat>
          <c:val>
            <c:numRef>
              <c:f>'Q1'!$F$3:$F$45</c:f>
              <c:numCache>
                <c:formatCode>_ * #,##0_ ;_ * \-#,##0_ ;_ * "-"??_ ;_ @_ </c:formatCode>
                <c:ptCount val="43"/>
                <c:pt idx="0">
                  <c:v>#N/A</c:v>
                </c:pt>
                <c:pt idx="1">
                  <c:v>1256</c:v>
                </c:pt>
                <c:pt idx="2">
                  <c:v>1338.6</c:v>
                </c:pt>
                <c:pt idx="3">
                  <c:v>1435.4799999999998</c:v>
                </c:pt>
                <c:pt idx="4">
                  <c:v>1535.944</c:v>
                </c:pt>
                <c:pt idx="5">
                  <c:v>1641.6831999999999</c:v>
                </c:pt>
                <c:pt idx="6">
                  <c:v>1750.4049599999998</c:v>
                </c:pt>
                <c:pt idx="7">
                  <c:v>1867.0214879999999</c:v>
                </c:pt>
                <c:pt idx="8">
                  <c:v>1978.3064463999999</c:v>
                </c:pt>
                <c:pt idx="9">
                  <c:v>2085.8919339199997</c:v>
                </c:pt>
                <c:pt idx="10">
                  <c:v>2195.867580176</c:v>
                </c:pt>
                <c:pt idx="11">
                  <c:v>2305.8602740527999</c:v>
                </c:pt>
                <c:pt idx="12">
                  <c:v>2417.9580822158396</c:v>
                </c:pt>
                <c:pt idx="13">
                  <c:v>2526.4874246647519</c:v>
                </c:pt>
                <c:pt idx="14">
                  <c:v>2636.7462273994256</c:v>
                </c:pt>
                <c:pt idx="15">
                  <c:v>2748.2238682198276</c:v>
                </c:pt>
                <c:pt idx="16">
                  <c:v>2853.0671604659483</c:v>
                </c:pt>
                <c:pt idx="17">
                  <c:v>2959.4201481397845</c:v>
                </c:pt>
                <c:pt idx="18">
                  <c:v>3065.526044441935</c:v>
                </c:pt>
                <c:pt idx="19">
                  <c:v>3173.6578133325806</c:v>
                </c:pt>
                <c:pt idx="20">
                  <c:v>3280.9973439997739</c:v>
                </c:pt>
                <c:pt idx="21">
                  <c:v>3384.5992031999317</c:v>
                </c:pt>
                <c:pt idx="22">
                  <c:v>3489.8797609599796</c:v>
                </c:pt>
                <c:pt idx="23">
                  <c:v>3592.1639282879937</c:v>
                </c:pt>
                <c:pt idx="24">
                  <c:v>3697.7491784863978</c:v>
                </c:pt>
                <c:pt idx="25">
                  <c:v>3813.424753545919</c:v>
                </c:pt>
                <c:pt idx="26">
                  <c:v>3925.1274260637756</c:v>
                </c:pt>
                <c:pt idx="27">
                  <c:v>4028.6382278191322</c:v>
                </c:pt>
                <c:pt idx="28">
                  <c:v>4129.6914683457398</c:v>
                </c:pt>
                <c:pt idx="29">
                  <c:v>4230.0074405037221</c:v>
                </c:pt>
                <c:pt idx="30">
                  <c:v>4331.5022321511169</c:v>
                </c:pt>
                <c:pt idx="31">
                  <c:v>4441.0506696453349</c:v>
                </c:pt>
                <c:pt idx="32">
                  <c:v>4553.7152008936</c:v>
                </c:pt>
                <c:pt idx="33">
                  <c:v>4661.0145602680795</c:v>
                </c:pt>
                <c:pt idx="34">
                  <c:v>4772.304368080424</c:v>
                </c:pt>
                <c:pt idx="35">
                  <c:v>4888.9913104241268</c:v>
                </c:pt>
                <c:pt idx="36">
                  <c:v>5005.1973931272378</c:v>
                </c:pt>
                <c:pt idx="37">
                  <c:v>5110.7592179381709</c:v>
                </c:pt>
                <c:pt idx="38">
                  <c:v>5222.2277653814508</c:v>
                </c:pt>
                <c:pt idx="39">
                  <c:v>5331.2683296144351</c:v>
                </c:pt>
                <c:pt idx="40">
                  <c:v>5434.6804988843305</c:v>
                </c:pt>
                <c:pt idx="41">
                  <c:v>5546.904149665299</c:v>
                </c:pt>
                <c:pt idx="42">
                  <c:v>5663.8712448995893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E-407C-9D61-A6C948799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859712"/>
        <c:axId val="165861632"/>
      </c:lineChart>
      <c:dateAx>
        <c:axId val="16585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overlay val="0"/>
        </c:title>
        <c:numFmt formatCode="mmm\-yy" sourceLinked="1"/>
        <c:majorTickMark val="out"/>
        <c:minorTickMark val="none"/>
        <c:tickLblPos val="nextTo"/>
        <c:crossAx val="165861632"/>
        <c:crosses val="autoZero"/>
        <c:auto val="1"/>
        <c:lblOffset val="100"/>
        <c:baseTimeUnit val="months"/>
      </c:dateAx>
      <c:valAx>
        <c:axId val="165861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overlay val="0"/>
        </c:title>
        <c:numFmt formatCode="_ * #,##0_ ;_ * \-#,##0_ ;_ * &quot;-&quot;??_ ;_ @_ " sourceLinked="1"/>
        <c:majorTickMark val="out"/>
        <c:minorTickMark val="none"/>
        <c:tickLblPos val="nextTo"/>
        <c:crossAx val="165859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Target Achived Percent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'Q2'!$E$1</c:f>
              <c:strCache>
                <c:ptCount val="1"/>
                <c:pt idx="0">
                  <c:v>Achived Percent</c:v>
                </c:pt>
              </c:strCache>
            </c:strRef>
          </c:tx>
          <c:cat>
            <c:strRef>
              <c:f>'Q2'!$B$2:$B$57</c:f>
              <c:strCache>
                <c:ptCount val="14"/>
                <c:pt idx="0">
                  <c:v>Total: Q1 2017</c:v>
                </c:pt>
                <c:pt idx="1">
                  <c:v>Total: Q2 2017</c:v>
                </c:pt>
                <c:pt idx="2">
                  <c:v>Total: Q3 2017</c:v>
                </c:pt>
                <c:pt idx="3">
                  <c:v>Total: Q4 2017</c:v>
                </c:pt>
                <c:pt idx="4">
                  <c:v>Total: Q1 2018</c:v>
                </c:pt>
                <c:pt idx="5">
                  <c:v>Total: Q2 2018</c:v>
                </c:pt>
                <c:pt idx="6">
                  <c:v>Total: Q3 2018</c:v>
                </c:pt>
                <c:pt idx="7">
                  <c:v>Total: Q4 2018</c:v>
                </c:pt>
                <c:pt idx="8">
                  <c:v>Total: Q1 2019</c:v>
                </c:pt>
                <c:pt idx="9">
                  <c:v>Total: Q2 2019</c:v>
                </c:pt>
                <c:pt idx="10">
                  <c:v>Total: Q3 2019</c:v>
                </c:pt>
                <c:pt idx="11">
                  <c:v>Total: Q4 2019</c:v>
                </c:pt>
                <c:pt idx="12">
                  <c:v>Total: Q1 2020</c:v>
                </c:pt>
                <c:pt idx="13">
                  <c:v>Total: Q2 2020</c:v>
                </c:pt>
              </c:strCache>
            </c:strRef>
          </c:cat>
          <c:val>
            <c:numRef>
              <c:f>'Q2'!$E$2:$E$57</c:f>
              <c:numCache>
                <c:formatCode>_ * #,##0.00_ ;_ * \-#,##0.00_ ;_ * "-"??_ ;_ @_ </c:formatCode>
                <c:ptCount val="14"/>
                <c:pt idx="0">
                  <c:v>0.55000000000000004</c:v>
                </c:pt>
                <c:pt idx="1">
                  <c:v>0.21666666666666667</c:v>
                </c:pt>
                <c:pt idx="2">
                  <c:v>0.67666666666666675</c:v>
                </c:pt>
                <c:pt idx="3">
                  <c:v>0.32333333333333336</c:v>
                </c:pt>
                <c:pt idx="4">
                  <c:v>0.34333333333333332</c:v>
                </c:pt>
                <c:pt idx="5">
                  <c:v>0.52666666666666673</c:v>
                </c:pt>
                <c:pt idx="6">
                  <c:v>0.47333333333333333</c:v>
                </c:pt>
                <c:pt idx="7">
                  <c:v>0.42666666666666669</c:v>
                </c:pt>
                <c:pt idx="8">
                  <c:v>0.38999999999999996</c:v>
                </c:pt>
                <c:pt idx="9">
                  <c:v>0.2166666666666667</c:v>
                </c:pt>
                <c:pt idx="10">
                  <c:v>0.69666666666666666</c:v>
                </c:pt>
                <c:pt idx="11">
                  <c:v>0.46666666666666673</c:v>
                </c:pt>
                <c:pt idx="12">
                  <c:v>0.45333333333333331</c:v>
                </c:pt>
                <c:pt idx="1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2-4BD6-A46E-F87025F7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88672"/>
        <c:axId val="165798656"/>
      </c:lineChart>
      <c:catAx>
        <c:axId val="16578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798656"/>
        <c:crosses val="autoZero"/>
        <c:auto val="1"/>
        <c:lblAlgn val="ctr"/>
        <c:lblOffset val="100"/>
        <c:noMultiLvlLbl val="0"/>
      </c:catAx>
      <c:valAx>
        <c:axId val="165798656"/>
        <c:scaling>
          <c:orientation val="minMax"/>
        </c:scaling>
        <c:delete val="0"/>
        <c:axPos val="l"/>
        <c:numFmt formatCode="_ * #,##0.00_ ;_ * \-#,##0.00_ ;_ * &quot;-&quot;??_ ;_ @_ " sourceLinked="1"/>
        <c:majorTickMark val="out"/>
        <c:minorTickMark val="none"/>
        <c:tickLblPos val="nextTo"/>
        <c:crossAx val="165788672"/>
        <c:crosses val="autoZero"/>
        <c:crossBetween val="between"/>
      </c:valAx>
    </c:plotArea>
    <c:plotVisOnly val="1"/>
    <c:dispBlanksAs val="gap"/>
    <c:showDLblsOverMax val="0"/>
  </c:chart>
  <c:printSettings>
    <c:headerFooter>
      <c:oddHeader>&amp;C&amp;"-,Bold Italic"&amp;14&amp;UMonthly Sales Target And Achievement Report</c:oddHeader>
    </c:headerFooter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1</xdr:row>
      <xdr:rowOff>85724</xdr:rowOff>
    </xdr:from>
    <xdr:to>
      <xdr:col>20</xdr:col>
      <xdr:colOff>504825</xdr:colOff>
      <xdr:row>15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16</xdr:row>
      <xdr:rowOff>142875</xdr:rowOff>
    </xdr:from>
    <xdr:to>
      <xdr:col>20</xdr:col>
      <xdr:colOff>514350</xdr:colOff>
      <xdr:row>31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65</xdr:row>
      <xdr:rowOff>28575</xdr:rowOff>
    </xdr:from>
    <xdr:to>
      <xdr:col>6</xdr:col>
      <xdr:colOff>457201</xdr:colOff>
      <xdr:row>82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showGridLines="0" tabSelected="1" workbookViewId="0"/>
  </sheetViews>
  <sheetFormatPr defaultRowHeight="14.4" x14ac:dyDescent="0.3"/>
  <cols>
    <col min="2" max="2" width="153.33203125" customWidth="1"/>
  </cols>
  <sheetData>
    <row r="2" spans="2:2" x14ac:dyDescent="0.3">
      <c r="B2" s="19" t="s">
        <v>56</v>
      </c>
    </row>
    <row r="3" spans="2:2" x14ac:dyDescent="0.3">
      <c r="B3" s="19"/>
    </row>
    <row r="5" spans="2:2" x14ac:dyDescent="0.3">
      <c r="B5" s="1" t="s">
        <v>59</v>
      </c>
    </row>
    <row r="6" spans="2:2" x14ac:dyDescent="0.3">
      <c r="B6" s="1" t="s">
        <v>47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showGridLines="0" workbookViewId="0"/>
  </sheetViews>
  <sheetFormatPr defaultRowHeight="14.4" x14ac:dyDescent="0.3"/>
  <cols>
    <col min="1" max="1" width="7.44140625" customWidth="1"/>
    <col min="2" max="2" width="12.109375" bestFit="1" customWidth="1"/>
    <col min="3" max="3" width="15.5546875" bestFit="1" customWidth="1"/>
    <col min="7" max="7" width="16.109375" bestFit="1" customWidth="1"/>
    <col min="8" max="8" width="36" bestFit="1" customWidth="1"/>
  </cols>
  <sheetData>
    <row r="1" spans="1:8" x14ac:dyDescent="0.3">
      <c r="A1" s="7" t="s">
        <v>1</v>
      </c>
      <c r="B1" s="7" t="s">
        <v>2</v>
      </c>
      <c r="C1" s="7" t="s">
        <v>0</v>
      </c>
    </row>
    <row r="2" spans="1:8" x14ac:dyDescent="0.3">
      <c r="A2" s="2">
        <v>42736</v>
      </c>
      <c r="B2" s="3">
        <v>1256</v>
      </c>
      <c r="C2" s="1">
        <v>0.52</v>
      </c>
    </row>
    <row r="3" spans="1:8" x14ac:dyDescent="0.3">
      <c r="A3" s="2">
        <v>42767</v>
      </c>
      <c r="B3" s="3">
        <v>1374</v>
      </c>
      <c r="C3" s="1">
        <v>0.66</v>
      </c>
      <c r="G3" s="7" t="s">
        <v>52</v>
      </c>
      <c r="H3" s="7" t="s">
        <v>53</v>
      </c>
    </row>
    <row r="4" spans="1:8" x14ac:dyDescent="0.3">
      <c r="A4" s="2">
        <v>42795</v>
      </c>
      <c r="B4" s="3">
        <v>1477</v>
      </c>
      <c r="C4" s="1">
        <v>0.47</v>
      </c>
      <c r="G4" s="1" t="s">
        <v>1</v>
      </c>
      <c r="H4" s="1" t="s">
        <v>48</v>
      </c>
    </row>
    <row r="5" spans="1:8" x14ac:dyDescent="0.3">
      <c r="A5" s="2">
        <v>42826</v>
      </c>
      <c r="B5" s="3">
        <v>1579</v>
      </c>
      <c r="C5" s="1">
        <v>0.45</v>
      </c>
      <c r="G5" s="1" t="s">
        <v>2</v>
      </c>
      <c r="H5" s="1" t="s">
        <v>49</v>
      </c>
    </row>
    <row r="6" spans="1:8" x14ac:dyDescent="0.3">
      <c r="A6" s="2">
        <v>42856</v>
      </c>
      <c r="B6" s="3">
        <v>1687</v>
      </c>
      <c r="C6" s="1">
        <v>0.15</v>
      </c>
      <c r="G6" s="1" t="s">
        <v>50</v>
      </c>
      <c r="H6" s="1" t="s">
        <v>51</v>
      </c>
    </row>
    <row r="7" spans="1:8" x14ac:dyDescent="0.3">
      <c r="A7" s="2">
        <v>42887</v>
      </c>
      <c r="B7" s="3">
        <v>1797</v>
      </c>
      <c r="C7" s="1">
        <v>0.05</v>
      </c>
    </row>
    <row r="8" spans="1:8" x14ac:dyDescent="0.3">
      <c r="A8" s="2">
        <v>42917</v>
      </c>
      <c r="B8" s="3">
        <v>1917</v>
      </c>
      <c r="C8" s="1">
        <v>0.46</v>
      </c>
    </row>
    <row r="9" spans="1:8" x14ac:dyDescent="0.3">
      <c r="A9" s="2">
        <v>42948</v>
      </c>
      <c r="B9" s="3">
        <v>2026</v>
      </c>
      <c r="C9" s="1">
        <v>0.9</v>
      </c>
    </row>
    <row r="10" spans="1:8" x14ac:dyDescent="0.3">
      <c r="A10" s="2">
        <v>42979</v>
      </c>
      <c r="B10" s="3">
        <v>2132</v>
      </c>
      <c r="C10" s="1">
        <v>0.67</v>
      </c>
    </row>
    <row r="11" spans="1:8" x14ac:dyDescent="0.3">
      <c r="A11" s="2">
        <v>43009</v>
      </c>
      <c r="B11" s="3">
        <v>2243</v>
      </c>
      <c r="C11" s="1">
        <v>0.01</v>
      </c>
    </row>
    <row r="12" spans="1:8" x14ac:dyDescent="0.3">
      <c r="A12" s="2">
        <v>43040</v>
      </c>
      <c r="B12" s="3">
        <v>2353</v>
      </c>
      <c r="C12" s="1">
        <v>0.15</v>
      </c>
    </row>
    <row r="13" spans="1:8" x14ac:dyDescent="0.3">
      <c r="A13" s="2">
        <v>43070</v>
      </c>
      <c r="B13" s="3">
        <v>2466</v>
      </c>
      <c r="C13" s="1">
        <v>0.81</v>
      </c>
    </row>
    <row r="14" spans="1:8" x14ac:dyDescent="0.3">
      <c r="A14" s="2">
        <v>43101</v>
      </c>
      <c r="B14" s="3">
        <v>2573</v>
      </c>
      <c r="C14" s="1">
        <v>0.05</v>
      </c>
    </row>
    <row r="15" spans="1:8" x14ac:dyDescent="0.3">
      <c r="A15" s="2">
        <v>43132</v>
      </c>
      <c r="B15" s="3">
        <v>2684</v>
      </c>
      <c r="C15" s="1">
        <v>0.13</v>
      </c>
    </row>
    <row r="16" spans="1:8" x14ac:dyDescent="0.3">
      <c r="A16" s="2">
        <v>43160</v>
      </c>
      <c r="B16" s="3">
        <v>2796</v>
      </c>
      <c r="C16" s="1">
        <v>0.85</v>
      </c>
    </row>
    <row r="17" spans="1:3" x14ac:dyDescent="0.3">
      <c r="A17" s="2">
        <v>43191</v>
      </c>
      <c r="B17" s="3">
        <v>2898</v>
      </c>
      <c r="C17" s="1">
        <v>0.56999999999999995</v>
      </c>
    </row>
    <row r="18" spans="1:3" x14ac:dyDescent="0.3">
      <c r="A18" s="2">
        <v>43221</v>
      </c>
      <c r="B18" s="3">
        <v>3005</v>
      </c>
      <c r="C18" s="1">
        <v>0.17</v>
      </c>
    </row>
    <row r="19" spans="1:3" x14ac:dyDescent="0.3">
      <c r="A19" s="2">
        <v>43252</v>
      </c>
      <c r="B19" s="3">
        <v>3111</v>
      </c>
      <c r="C19" s="1">
        <v>0.84</v>
      </c>
    </row>
    <row r="20" spans="1:3" x14ac:dyDescent="0.3">
      <c r="A20" s="2">
        <v>43282</v>
      </c>
      <c r="B20" s="3">
        <v>3220</v>
      </c>
      <c r="C20" s="1">
        <v>0.48</v>
      </c>
    </row>
    <row r="21" spans="1:3" x14ac:dyDescent="0.3">
      <c r="A21" s="2">
        <v>43313</v>
      </c>
      <c r="B21" s="3">
        <v>3327</v>
      </c>
      <c r="C21" s="1">
        <v>0.02</v>
      </c>
    </row>
    <row r="22" spans="1:3" x14ac:dyDescent="0.3">
      <c r="A22" s="2">
        <v>43344</v>
      </c>
      <c r="B22" s="3">
        <v>3429</v>
      </c>
      <c r="C22" s="1">
        <v>0.92</v>
      </c>
    </row>
    <row r="23" spans="1:3" x14ac:dyDescent="0.3">
      <c r="A23" s="2">
        <v>43374</v>
      </c>
      <c r="B23" s="3">
        <v>3535</v>
      </c>
      <c r="C23" s="1">
        <v>0.35</v>
      </c>
    </row>
    <row r="24" spans="1:3" x14ac:dyDescent="0.3">
      <c r="A24" s="2">
        <v>43405</v>
      </c>
      <c r="B24" s="3">
        <v>3636</v>
      </c>
      <c r="C24" s="1">
        <v>7.0000000000000007E-2</v>
      </c>
    </row>
    <row r="25" spans="1:3" x14ac:dyDescent="0.3">
      <c r="A25" s="2">
        <v>43435</v>
      </c>
      <c r="B25" s="3">
        <v>3743</v>
      </c>
      <c r="C25" s="1">
        <v>0.86</v>
      </c>
    </row>
    <row r="26" spans="1:3" x14ac:dyDescent="0.3">
      <c r="A26" s="2">
        <v>43466</v>
      </c>
      <c r="B26" s="3">
        <v>3863</v>
      </c>
      <c r="C26" s="1">
        <v>0.03</v>
      </c>
    </row>
    <row r="27" spans="1:3" x14ac:dyDescent="0.3">
      <c r="A27" s="2">
        <v>43497</v>
      </c>
      <c r="B27" s="3">
        <v>3973</v>
      </c>
      <c r="C27" s="1">
        <v>0.84</v>
      </c>
    </row>
    <row r="28" spans="1:3" x14ac:dyDescent="0.3">
      <c r="A28" s="2">
        <v>43525</v>
      </c>
      <c r="B28" s="3">
        <v>4073</v>
      </c>
      <c r="C28" s="1">
        <v>0.3</v>
      </c>
    </row>
    <row r="29" spans="1:3" x14ac:dyDescent="0.3">
      <c r="A29" s="2">
        <v>43556</v>
      </c>
      <c r="B29" s="3">
        <v>4173</v>
      </c>
      <c r="C29" s="1">
        <v>0.56000000000000005</v>
      </c>
    </row>
    <row r="30" spans="1:3" x14ac:dyDescent="0.3">
      <c r="A30" s="2">
        <v>43586</v>
      </c>
      <c r="B30" s="3">
        <v>4273</v>
      </c>
      <c r="C30" s="1">
        <v>7.0000000000000007E-2</v>
      </c>
    </row>
    <row r="31" spans="1:3" x14ac:dyDescent="0.3">
      <c r="A31" s="2">
        <v>43617</v>
      </c>
      <c r="B31" s="3">
        <v>4375</v>
      </c>
      <c r="C31" s="1">
        <v>0.02</v>
      </c>
    </row>
    <row r="32" spans="1:3" x14ac:dyDescent="0.3">
      <c r="A32" s="2">
        <v>43647</v>
      </c>
      <c r="B32" s="3">
        <v>4488</v>
      </c>
      <c r="C32" s="1">
        <v>0.71</v>
      </c>
    </row>
    <row r="33" spans="1:3" x14ac:dyDescent="0.3">
      <c r="A33" s="2">
        <v>43678</v>
      </c>
      <c r="B33" s="3">
        <v>4602</v>
      </c>
      <c r="C33" s="1">
        <v>0.62</v>
      </c>
    </row>
    <row r="34" spans="1:3" x14ac:dyDescent="0.3">
      <c r="A34" s="2">
        <v>43709</v>
      </c>
      <c r="B34" s="3">
        <v>4707</v>
      </c>
      <c r="C34" s="1">
        <v>0.76</v>
      </c>
    </row>
    <row r="35" spans="1:3" x14ac:dyDescent="0.3">
      <c r="A35" s="2">
        <v>43739</v>
      </c>
      <c r="B35" s="3">
        <v>4820</v>
      </c>
      <c r="C35" s="1">
        <v>0.6</v>
      </c>
    </row>
    <row r="36" spans="1:3" x14ac:dyDescent="0.3">
      <c r="A36" s="2">
        <v>43770</v>
      </c>
      <c r="B36" s="3">
        <v>4939</v>
      </c>
      <c r="C36" s="1">
        <v>0.69</v>
      </c>
    </row>
    <row r="37" spans="1:3" x14ac:dyDescent="0.3">
      <c r="A37" s="2">
        <v>43800</v>
      </c>
      <c r="B37" s="3">
        <v>5055</v>
      </c>
      <c r="C37" s="1">
        <v>0.11</v>
      </c>
    </row>
    <row r="38" spans="1:3" x14ac:dyDescent="0.3">
      <c r="A38" s="2">
        <v>43831</v>
      </c>
      <c r="B38" s="3">
        <v>5156</v>
      </c>
      <c r="C38" s="1">
        <v>0.61</v>
      </c>
    </row>
    <row r="39" spans="1:3" x14ac:dyDescent="0.3">
      <c r="A39" s="2">
        <v>43862</v>
      </c>
      <c r="B39" s="3">
        <v>5270</v>
      </c>
      <c r="C39" s="1">
        <v>0.32</v>
      </c>
    </row>
    <row r="40" spans="1:3" x14ac:dyDescent="0.3">
      <c r="A40" s="2">
        <v>43891</v>
      </c>
      <c r="B40" s="3">
        <v>5378</v>
      </c>
      <c r="C40" s="1">
        <v>0.43</v>
      </c>
    </row>
    <row r="41" spans="1:3" x14ac:dyDescent="0.3">
      <c r="A41" s="2">
        <v>43922</v>
      </c>
      <c r="B41" s="3">
        <v>5479</v>
      </c>
      <c r="C41" s="1">
        <v>0.28000000000000003</v>
      </c>
    </row>
    <row r="42" spans="1:3" x14ac:dyDescent="0.3">
      <c r="A42" s="2">
        <v>43952</v>
      </c>
      <c r="B42" s="3">
        <v>5595</v>
      </c>
      <c r="C42" s="1">
        <v>0.9</v>
      </c>
    </row>
    <row r="43" spans="1:3" x14ac:dyDescent="0.3">
      <c r="A43" s="2">
        <v>43983</v>
      </c>
      <c r="B43" s="3">
        <v>5714</v>
      </c>
      <c r="C43" s="1">
        <v>0.65</v>
      </c>
    </row>
    <row r="44" spans="1:3" x14ac:dyDescent="0.3">
      <c r="A44" s="2">
        <v>44013</v>
      </c>
      <c r="B44" s="3">
        <v>5830</v>
      </c>
      <c r="C44" s="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showGridLines="0" workbookViewId="0"/>
  </sheetViews>
  <sheetFormatPr defaultRowHeight="14.4" x14ac:dyDescent="0.3"/>
  <cols>
    <col min="1" max="1" width="7.44140625" bestFit="1" customWidth="1"/>
    <col min="2" max="2" width="12.109375" bestFit="1" customWidth="1"/>
    <col min="3" max="3" width="15.5546875" bestFit="1" customWidth="1"/>
    <col min="5" max="5" width="11.44140625" bestFit="1" customWidth="1"/>
    <col min="6" max="6" width="14.33203125" bestFit="1" customWidth="1"/>
  </cols>
  <sheetData>
    <row r="1" spans="1:11" x14ac:dyDescent="0.3">
      <c r="A1" s="7" t="s">
        <v>1</v>
      </c>
      <c r="B1" s="7" t="s">
        <v>2</v>
      </c>
      <c r="C1" s="7" t="s">
        <v>0</v>
      </c>
      <c r="E1" s="7" t="s">
        <v>57</v>
      </c>
      <c r="F1" s="7" t="s">
        <v>58</v>
      </c>
      <c r="G1" s="7" t="s">
        <v>61</v>
      </c>
      <c r="H1" s="7" t="s">
        <v>62</v>
      </c>
      <c r="J1" s="20" t="s">
        <v>60</v>
      </c>
      <c r="K1" s="20"/>
    </row>
    <row r="2" spans="1:11" x14ac:dyDescent="0.3">
      <c r="A2" s="2">
        <v>42736</v>
      </c>
      <c r="B2" s="3">
        <v>1256</v>
      </c>
      <c r="C2" s="1">
        <v>0.52</v>
      </c>
      <c r="E2" s="1"/>
      <c r="F2" s="1"/>
      <c r="G2" s="1"/>
      <c r="H2" s="1"/>
      <c r="J2" s="1" t="s">
        <v>63</v>
      </c>
      <c r="K2" s="18">
        <f>AVERAGE(G5:G44)</f>
        <v>6.7212173188985522E-2</v>
      </c>
    </row>
    <row r="3" spans="1:11" x14ac:dyDescent="0.3">
      <c r="A3" s="2">
        <v>42767</v>
      </c>
      <c r="B3" s="3">
        <v>1374</v>
      </c>
      <c r="C3" s="1">
        <v>0.66</v>
      </c>
      <c r="E3" s="1" t="e">
        <v>#N/A</v>
      </c>
      <c r="F3" s="3" t="e">
        <v>#N/A</v>
      </c>
      <c r="G3" s="1"/>
      <c r="H3" s="1"/>
      <c r="J3" s="1" t="s">
        <v>64</v>
      </c>
      <c r="K3" s="18">
        <f>AVERAGE(H5:H44)</f>
        <v>8.1280820338436921E-2</v>
      </c>
    </row>
    <row r="4" spans="1:11" x14ac:dyDescent="0.3">
      <c r="A4" s="2">
        <v>42795</v>
      </c>
      <c r="B4" s="3">
        <v>1477</v>
      </c>
      <c r="C4" s="1">
        <v>0.47</v>
      </c>
      <c r="E4" s="1" t="e">
        <v>#N/A</v>
      </c>
      <c r="F4" s="3">
        <f>B2</f>
        <v>1256</v>
      </c>
      <c r="G4" s="1"/>
      <c r="H4" s="1"/>
    </row>
    <row r="5" spans="1:11" x14ac:dyDescent="0.3">
      <c r="A5" s="2">
        <v>42826</v>
      </c>
      <c r="B5" s="3">
        <v>1579</v>
      </c>
      <c r="C5" s="1">
        <v>0.45</v>
      </c>
      <c r="E5" s="15">
        <f t="shared" ref="E5:E45" si="0">AVERAGE(B2:B4)</f>
        <v>1369</v>
      </c>
      <c r="F5" s="3">
        <f t="shared" ref="F5:F45" si="1">0.7*B3+0.3*F4</f>
        <v>1338.6</v>
      </c>
      <c r="G5" s="6">
        <f>ABS(B5-E5)/B5</f>
        <v>0.13299556681443953</v>
      </c>
      <c r="H5" s="6">
        <f>ABS(B5-F5)/B5</f>
        <v>0.152248258391387</v>
      </c>
    </row>
    <row r="6" spans="1:11" x14ac:dyDescent="0.3">
      <c r="A6" s="2">
        <v>42856</v>
      </c>
      <c r="B6" s="3">
        <v>1687</v>
      </c>
      <c r="C6" s="1">
        <v>0.15</v>
      </c>
      <c r="E6" s="15">
        <f t="shared" si="0"/>
        <v>1476.6666666666667</v>
      </c>
      <c r="F6" s="3">
        <f t="shared" si="1"/>
        <v>1435.4799999999998</v>
      </c>
      <c r="G6" s="6">
        <f t="shared" ref="G6:G44" si="2">ABS(B6-E6)/B6</f>
        <v>0.1246789172100375</v>
      </c>
      <c r="H6" s="6">
        <f t="shared" ref="H6:H44" si="3">ABS(B6-F6)/B6</f>
        <v>0.14909306461173694</v>
      </c>
    </row>
    <row r="7" spans="1:11" x14ac:dyDescent="0.3">
      <c r="A7" s="2">
        <v>42887</v>
      </c>
      <c r="B7" s="3">
        <v>1797</v>
      </c>
      <c r="C7" s="1">
        <v>0.05</v>
      </c>
      <c r="E7" s="15">
        <f t="shared" si="0"/>
        <v>1581</v>
      </c>
      <c r="F7" s="3">
        <f t="shared" si="1"/>
        <v>1535.944</v>
      </c>
      <c r="G7" s="6">
        <f t="shared" si="2"/>
        <v>0.12020033388981637</v>
      </c>
      <c r="H7" s="6">
        <f t="shared" si="3"/>
        <v>0.14527323316638846</v>
      </c>
    </row>
    <row r="8" spans="1:11" x14ac:dyDescent="0.3">
      <c r="A8" s="2">
        <v>42917</v>
      </c>
      <c r="B8" s="3">
        <v>1917</v>
      </c>
      <c r="C8" s="1">
        <v>0.46</v>
      </c>
      <c r="E8" s="15">
        <f t="shared" si="0"/>
        <v>1687.6666666666667</v>
      </c>
      <c r="F8" s="3">
        <f>0.7*B6+0.3*F7</f>
        <v>1641.6831999999999</v>
      </c>
      <c r="G8" s="6">
        <f t="shared" si="2"/>
        <v>0.1196313684576595</v>
      </c>
      <c r="H8" s="6">
        <f t="shared" si="3"/>
        <v>0.14361857068335945</v>
      </c>
    </row>
    <row r="9" spans="1:11" x14ac:dyDescent="0.3">
      <c r="A9" s="2">
        <v>42948</v>
      </c>
      <c r="B9" s="3">
        <v>2026</v>
      </c>
      <c r="C9" s="1">
        <v>0.9</v>
      </c>
      <c r="E9" s="15">
        <f t="shared" si="0"/>
        <v>1800.3333333333333</v>
      </c>
      <c r="F9" s="3">
        <f t="shared" si="1"/>
        <v>1750.4049599999998</v>
      </c>
      <c r="G9" s="6">
        <f t="shared" si="2"/>
        <v>0.11138532411977628</v>
      </c>
      <c r="H9" s="6">
        <f t="shared" si="3"/>
        <v>0.13602914116485693</v>
      </c>
    </row>
    <row r="10" spans="1:11" x14ac:dyDescent="0.3">
      <c r="A10" s="2">
        <v>42979</v>
      </c>
      <c r="B10" s="3">
        <v>2132</v>
      </c>
      <c r="C10" s="1">
        <v>0.67</v>
      </c>
      <c r="E10" s="15">
        <f t="shared" si="0"/>
        <v>1913.3333333333333</v>
      </c>
      <c r="F10" s="3">
        <f t="shared" si="1"/>
        <v>1867.0214879999999</v>
      </c>
      <c r="G10" s="6">
        <f t="shared" si="2"/>
        <v>0.1025641025641026</v>
      </c>
      <c r="H10" s="6">
        <f t="shared" si="3"/>
        <v>0.12428635647279557</v>
      </c>
    </row>
    <row r="11" spans="1:11" x14ac:dyDescent="0.3">
      <c r="A11" s="2">
        <v>43009</v>
      </c>
      <c r="B11" s="3">
        <v>2243</v>
      </c>
      <c r="C11" s="1">
        <v>0.01</v>
      </c>
      <c r="E11" s="15">
        <f t="shared" si="0"/>
        <v>2025</v>
      </c>
      <c r="F11" s="3">
        <f t="shared" si="1"/>
        <v>1978.3064463999999</v>
      </c>
      <c r="G11" s="6">
        <f t="shared" si="2"/>
        <v>9.7191261703076237E-2</v>
      </c>
      <c r="H11" s="6">
        <f t="shared" si="3"/>
        <v>0.11800871761034333</v>
      </c>
    </row>
    <row r="12" spans="1:11" x14ac:dyDescent="0.3">
      <c r="A12" s="2">
        <v>43040</v>
      </c>
      <c r="B12" s="3">
        <v>2353</v>
      </c>
      <c r="C12" s="1">
        <v>0.15</v>
      </c>
      <c r="E12" s="15">
        <f t="shared" si="0"/>
        <v>2133.6666666666665</v>
      </c>
      <c r="F12" s="3">
        <f t="shared" si="1"/>
        <v>2085.8919339199997</v>
      </c>
      <c r="G12" s="6">
        <f t="shared" si="2"/>
        <v>9.3214336308259024E-2</v>
      </c>
      <c r="H12" s="6">
        <f t="shared" si="3"/>
        <v>0.11351809013174684</v>
      </c>
    </row>
    <row r="13" spans="1:11" x14ac:dyDescent="0.3">
      <c r="A13" s="2">
        <v>43070</v>
      </c>
      <c r="B13" s="3">
        <v>2466</v>
      </c>
      <c r="C13" s="1">
        <v>0.81</v>
      </c>
      <c r="E13" s="15">
        <f t="shared" si="0"/>
        <v>2242.6666666666665</v>
      </c>
      <c r="F13" s="3">
        <f t="shared" si="1"/>
        <v>2195.867580176</v>
      </c>
      <c r="G13" s="6">
        <f t="shared" si="2"/>
        <v>9.05650175723169E-2</v>
      </c>
      <c r="H13" s="6">
        <f t="shared" si="3"/>
        <v>0.10954274932035683</v>
      </c>
    </row>
    <row r="14" spans="1:11" x14ac:dyDescent="0.3">
      <c r="A14" s="2">
        <v>43101</v>
      </c>
      <c r="B14" s="3">
        <v>2573</v>
      </c>
      <c r="C14" s="1">
        <v>0.05</v>
      </c>
      <c r="E14" s="15">
        <f t="shared" si="0"/>
        <v>2354</v>
      </c>
      <c r="F14" s="3">
        <f t="shared" si="1"/>
        <v>2305.8602740527999</v>
      </c>
      <c r="G14" s="6">
        <f t="shared" si="2"/>
        <v>8.5114652157015164E-2</v>
      </c>
      <c r="H14" s="6">
        <f t="shared" si="3"/>
        <v>0.10382422306537119</v>
      </c>
    </row>
    <row r="15" spans="1:11" x14ac:dyDescent="0.3">
      <c r="A15" s="2">
        <v>43132</v>
      </c>
      <c r="B15" s="3">
        <v>2684</v>
      </c>
      <c r="C15" s="1">
        <v>0.13</v>
      </c>
      <c r="E15" s="15">
        <f t="shared" si="0"/>
        <v>2464</v>
      </c>
      <c r="F15" s="3">
        <f t="shared" si="1"/>
        <v>2417.9580822158396</v>
      </c>
      <c r="G15" s="6">
        <f t="shared" si="2"/>
        <v>8.1967213114754092E-2</v>
      </c>
      <c r="H15" s="6">
        <f t="shared" si="3"/>
        <v>9.912142987487349E-2</v>
      </c>
    </row>
    <row r="16" spans="1:11" x14ac:dyDescent="0.3">
      <c r="A16" s="2">
        <v>43160</v>
      </c>
      <c r="B16" s="3">
        <v>2796</v>
      </c>
      <c r="C16" s="1">
        <v>0.85</v>
      </c>
      <c r="E16" s="15">
        <f t="shared" si="0"/>
        <v>2574.3333333333335</v>
      </c>
      <c r="F16" s="3">
        <f t="shared" si="1"/>
        <v>2526.4874246647519</v>
      </c>
      <c r="G16" s="6">
        <f t="shared" si="2"/>
        <v>7.9279923700524502E-2</v>
      </c>
      <c r="H16" s="6">
        <f t="shared" si="3"/>
        <v>9.6392194325911354E-2</v>
      </c>
    </row>
    <row r="17" spans="1:8" x14ac:dyDescent="0.3">
      <c r="A17" s="2">
        <v>43191</v>
      </c>
      <c r="B17" s="3">
        <v>2898</v>
      </c>
      <c r="C17" s="1">
        <v>0.56999999999999995</v>
      </c>
      <c r="E17" s="15">
        <f t="shared" si="0"/>
        <v>2684.3333333333335</v>
      </c>
      <c r="F17" s="3">
        <f t="shared" si="1"/>
        <v>2636.7462273994256</v>
      </c>
      <c r="G17" s="6">
        <f t="shared" si="2"/>
        <v>7.372900851161715E-2</v>
      </c>
      <c r="H17" s="6">
        <f t="shared" si="3"/>
        <v>9.0149679986395587E-2</v>
      </c>
    </row>
    <row r="18" spans="1:8" x14ac:dyDescent="0.3">
      <c r="A18" s="2">
        <v>43221</v>
      </c>
      <c r="B18" s="3">
        <v>3005</v>
      </c>
      <c r="C18" s="1">
        <v>0.17</v>
      </c>
      <c r="E18" s="15">
        <f t="shared" si="0"/>
        <v>2792.6666666666665</v>
      </c>
      <c r="F18" s="3">
        <f t="shared" si="1"/>
        <v>2748.2238682198276</v>
      </c>
      <c r="G18" s="6">
        <f t="shared" si="2"/>
        <v>7.0660011092623459E-2</v>
      </c>
      <c r="H18" s="6">
        <f t="shared" si="3"/>
        <v>8.544962788025702E-2</v>
      </c>
    </row>
    <row r="19" spans="1:8" x14ac:dyDescent="0.3">
      <c r="A19" s="2">
        <v>43252</v>
      </c>
      <c r="B19" s="3">
        <v>3111</v>
      </c>
      <c r="C19" s="1">
        <v>0.84</v>
      </c>
      <c r="E19" s="15">
        <f t="shared" si="0"/>
        <v>2899.6666666666665</v>
      </c>
      <c r="F19" s="3">
        <f t="shared" si="1"/>
        <v>2853.0671604659483</v>
      </c>
      <c r="G19" s="6">
        <f t="shared" si="2"/>
        <v>6.7930997535626328E-2</v>
      </c>
      <c r="H19" s="6">
        <f t="shared" si="3"/>
        <v>8.2909945205416807E-2</v>
      </c>
    </row>
    <row r="20" spans="1:8" x14ac:dyDescent="0.3">
      <c r="A20" s="2">
        <v>43282</v>
      </c>
      <c r="B20" s="3">
        <v>3220</v>
      </c>
      <c r="C20" s="1">
        <v>0.48</v>
      </c>
      <c r="E20" s="15">
        <f t="shared" si="0"/>
        <v>3004.6666666666665</v>
      </c>
      <c r="F20" s="3">
        <f t="shared" si="1"/>
        <v>2959.4201481397845</v>
      </c>
      <c r="G20" s="6">
        <f t="shared" si="2"/>
        <v>6.6873706004140832E-2</v>
      </c>
      <c r="H20" s="6">
        <f t="shared" si="3"/>
        <v>8.0925419832365064E-2</v>
      </c>
    </row>
    <row r="21" spans="1:8" x14ac:dyDescent="0.3">
      <c r="A21" s="2">
        <v>43313</v>
      </c>
      <c r="B21" s="3">
        <v>3327</v>
      </c>
      <c r="C21" s="1">
        <v>0.02</v>
      </c>
      <c r="E21" s="15">
        <f t="shared" si="0"/>
        <v>3112</v>
      </c>
      <c r="F21" s="3">
        <f t="shared" si="1"/>
        <v>3065.526044441935</v>
      </c>
      <c r="G21" s="6">
        <f t="shared" si="2"/>
        <v>6.4622783288247665E-2</v>
      </c>
      <c r="H21" s="6">
        <f t="shared" si="3"/>
        <v>7.8591510537440623E-2</v>
      </c>
    </row>
    <row r="22" spans="1:8" x14ac:dyDescent="0.3">
      <c r="A22" s="2">
        <v>43344</v>
      </c>
      <c r="B22" s="3">
        <v>3429</v>
      </c>
      <c r="C22" s="1">
        <v>0.92</v>
      </c>
      <c r="E22" s="15">
        <f t="shared" si="0"/>
        <v>3219.3333333333335</v>
      </c>
      <c r="F22" s="3">
        <f t="shared" si="1"/>
        <v>3173.6578133325806</v>
      </c>
      <c r="G22" s="6">
        <f t="shared" si="2"/>
        <v>6.1145134635948242E-2</v>
      </c>
      <c r="H22" s="6">
        <f t="shared" si="3"/>
        <v>7.4465496257631769E-2</v>
      </c>
    </row>
    <row r="23" spans="1:8" x14ac:dyDescent="0.3">
      <c r="A23" s="2">
        <v>43374</v>
      </c>
      <c r="B23" s="3">
        <v>3535</v>
      </c>
      <c r="C23" s="1">
        <v>0.35</v>
      </c>
      <c r="E23" s="15">
        <f t="shared" si="0"/>
        <v>3325.3333333333335</v>
      </c>
      <c r="F23" s="3">
        <f t="shared" si="1"/>
        <v>3280.9973439997739</v>
      </c>
      <c r="G23" s="6">
        <f t="shared" si="2"/>
        <v>5.931164545025927E-2</v>
      </c>
      <c r="H23" s="6">
        <f t="shared" si="3"/>
        <v>7.1853650919441625E-2</v>
      </c>
    </row>
    <row r="24" spans="1:8" x14ac:dyDescent="0.3">
      <c r="A24" s="2">
        <v>43405</v>
      </c>
      <c r="B24" s="3">
        <v>3636</v>
      </c>
      <c r="C24" s="1">
        <v>7.0000000000000007E-2</v>
      </c>
      <c r="E24" s="15">
        <f t="shared" si="0"/>
        <v>3430.3333333333335</v>
      </c>
      <c r="F24" s="3">
        <f t="shared" si="1"/>
        <v>3384.5992031999317</v>
      </c>
      <c r="G24" s="6">
        <f t="shared" si="2"/>
        <v>5.6563989732306523E-2</v>
      </c>
      <c r="H24" s="6">
        <f t="shared" si="3"/>
        <v>6.9142133333352118E-2</v>
      </c>
    </row>
    <row r="25" spans="1:8" x14ac:dyDescent="0.3">
      <c r="A25" s="2">
        <v>43435</v>
      </c>
      <c r="B25" s="3">
        <v>3743</v>
      </c>
      <c r="C25" s="1">
        <v>0.86</v>
      </c>
      <c r="E25" s="15">
        <f t="shared" si="0"/>
        <v>3533.3333333333335</v>
      </c>
      <c r="F25" s="3">
        <f t="shared" si="1"/>
        <v>3489.8797609599796</v>
      </c>
      <c r="G25" s="6">
        <f t="shared" si="2"/>
        <v>5.6015673702021512E-2</v>
      </c>
      <c r="H25" s="6">
        <f t="shared" si="3"/>
        <v>6.7624963676201008E-2</v>
      </c>
    </row>
    <row r="26" spans="1:8" x14ac:dyDescent="0.3">
      <c r="A26" s="2">
        <v>43466</v>
      </c>
      <c r="B26" s="3">
        <v>3863</v>
      </c>
      <c r="C26" s="1">
        <v>0.03</v>
      </c>
      <c r="E26" s="15">
        <f t="shared" si="0"/>
        <v>3638</v>
      </c>
      <c r="F26" s="3">
        <f t="shared" si="1"/>
        <v>3592.1639282879937</v>
      </c>
      <c r="G26" s="6">
        <f t="shared" si="2"/>
        <v>5.8244887393217704E-2</v>
      </c>
      <c r="H26" s="6">
        <f t="shared" si="3"/>
        <v>7.0110295550609963E-2</v>
      </c>
    </row>
    <row r="27" spans="1:8" x14ac:dyDescent="0.3">
      <c r="A27" s="2">
        <v>43497</v>
      </c>
      <c r="B27" s="3">
        <v>3973</v>
      </c>
      <c r="C27" s="1">
        <v>0.84</v>
      </c>
      <c r="E27" s="15">
        <f t="shared" si="0"/>
        <v>3747.3333333333335</v>
      </c>
      <c r="F27" s="3">
        <f t="shared" si="1"/>
        <v>3697.7491784863978</v>
      </c>
      <c r="G27" s="6">
        <f t="shared" si="2"/>
        <v>5.6800067119724768E-2</v>
      </c>
      <c r="H27" s="6">
        <f t="shared" si="3"/>
        <v>6.9280347725548003E-2</v>
      </c>
    </row>
    <row r="28" spans="1:8" x14ac:dyDescent="0.3">
      <c r="A28" s="2">
        <v>43525</v>
      </c>
      <c r="B28" s="3">
        <v>4073</v>
      </c>
      <c r="C28" s="1">
        <v>0.3</v>
      </c>
      <c r="E28" s="15">
        <f t="shared" si="0"/>
        <v>3859.6666666666665</v>
      </c>
      <c r="F28" s="3">
        <f t="shared" si="1"/>
        <v>3813.424753545919</v>
      </c>
      <c r="G28" s="6">
        <f t="shared" si="2"/>
        <v>5.2377444962762948E-2</v>
      </c>
      <c r="H28" s="6">
        <f t="shared" si="3"/>
        <v>6.3730725866457408E-2</v>
      </c>
    </row>
    <row r="29" spans="1:8" x14ac:dyDescent="0.3">
      <c r="A29" s="2">
        <v>43556</v>
      </c>
      <c r="B29" s="3">
        <v>4173</v>
      </c>
      <c r="C29" s="1">
        <v>0.56000000000000005</v>
      </c>
      <c r="E29" s="15">
        <f t="shared" si="0"/>
        <v>3969.6666666666665</v>
      </c>
      <c r="F29" s="3">
        <f t="shared" si="1"/>
        <v>3925.1274260637756</v>
      </c>
      <c r="G29" s="6">
        <f t="shared" si="2"/>
        <v>4.8725936576403901E-2</v>
      </c>
      <c r="H29" s="6">
        <f t="shared" si="3"/>
        <v>5.9399131065474335E-2</v>
      </c>
    </row>
    <row r="30" spans="1:8" x14ac:dyDescent="0.3">
      <c r="A30" s="2">
        <v>43586</v>
      </c>
      <c r="B30" s="3">
        <v>4273</v>
      </c>
      <c r="C30" s="1">
        <v>7.0000000000000007E-2</v>
      </c>
      <c r="E30" s="15">
        <f t="shared" si="0"/>
        <v>4073</v>
      </c>
      <c r="F30" s="3">
        <f t="shared" si="1"/>
        <v>4028.6382278191322</v>
      </c>
      <c r="G30" s="6">
        <f t="shared" si="2"/>
        <v>4.6805523051720102E-2</v>
      </c>
      <c r="H30" s="6">
        <f t="shared" si="3"/>
        <v>5.7187402803853912E-2</v>
      </c>
    </row>
    <row r="31" spans="1:8" x14ac:dyDescent="0.3">
      <c r="A31" s="2">
        <v>43617</v>
      </c>
      <c r="B31" s="3">
        <v>4375</v>
      </c>
      <c r="C31" s="1">
        <v>0.02</v>
      </c>
      <c r="E31" s="15">
        <f t="shared" si="0"/>
        <v>4173</v>
      </c>
      <c r="F31" s="3">
        <f t="shared" si="1"/>
        <v>4129.6914683457398</v>
      </c>
      <c r="G31" s="6">
        <f t="shared" si="2"/>
        <v>4.6171428571428572E-2</v>
      </c>
      <c r="H31" s="6">
        <f t="shared" si="3"/>
        <v>5.6070521520973748E-2</v>
      </c>
    </row>
    <row r="32" spans="1:8" x14ac:dyDescent="0.3">
      <c r="A32" s="2">
        <v>43647</v>
      </c>
      <c r="B32" s="3">
        <v>4488</v>
      </c>
      <c r="C32" s="1">
        <v>0.71</v>
      </c>
      <c r="E32" s="15">
        <f t="shared" si="0"/>
        <v>4273.666666666667</v>
      </c>
      <c r="F32" s="3">
        <f t="shared" si="1"/>
        <v>4230.0074405037221</v>
      </c>
      <c r="G32" s="6">
        <f t="shared" si="2"/>
        <v>4.7756981580510928E-2</v>
      </c>
      <c r="H32" s="6">
        <f t="shared" si="3"/>
        <v>5.7484973149794533E-2</v>
      </c>
    </row>
    <row r="33" spans="1:8" x14ac:dyDescent="0.3">
      <c r="A33" s="2">
        <v>43678</v>
      </c>
      <c r="B33" s="3">
        <v>4602</v>
      </c>
      <c r="C33" s="1">
        <v>0.62</v>
      </c>
      <c r="E33" s="15">
        <f t="shared" si="0"/>
        <v>4378.666666666667</v>
      </c>
      <c r="F33" s="3">
        <f t="shared" si="1"/>
        <v>4331.5022321511169</v>
      </c>
      <c r="G33" s="6">
        <f t="shared" si="2"/>
        <v>4.8529624800811175E-2</v>
      </c>
      <c r="H33" s="6">
        <f t="shared" si="3"/>
        <v>5.8778306790283154E-2</v>
      </c>
    </row>
    <row r="34" spans="1:8" x14ac:dyDescent="0.3">
      <c r="A34" s="2">
        <v>43709</v>
      </c>
      <c r="B34" s="3">
        <v>4707</v>
      </c>
      <c r="C34" s="1">
        <v>0.76</v>
      </c>
      <c r="E34" s="15">
        <f t="shared" si="0"/>
        <v>4488.333333333333</v>
      </c>
      <c r="F34" s="3">
        <f t="shared" si="1"/>
        <v>4441.0506696453349</v>
      </c>
      <c r="G34" s="6">
        <f t="shared" si="2"/>
        <v>4.6455633453721473E-2</v>
      </c>
      <c r="H34" s="6">
        <f t="shared" si="3"/>
        <v>5.6500813757099026E-2</v>
      </c>
    </row>
    <row r="35" spans="1:8" x14ac:dyDescent="0.3">
      <c r="A35" s="2">
        <v>43739</v>
      </c>
      <c r="B35" s="3">
        <v>4820</v>
      </c>
      <c r="C35" s="1">
        <v>0.6</v>
      </c>
      <c r="E35" s="15">
        <f t="shared" si="0"/>
        <v>4599</v>
      </c>
      <c r="F35" s="3">
        <f t="shared" si="1"/>
        <v>4553.7152008936</v>
      </c>
      <c r="G35" s="6">
        <f t="shared" si="2"/>
        <v>4.5850622406639001E-2</v>
      </c>
      <c r="H35" s="6">
        <f t="shared" si="3"/>
        <v>5.524580894323651E-2</v>
      </c>
    </row>
    <row r="36" spans="1:8" x14ac:dyDescent="0.3">
      <c r="A36" s="2">
        <v>43770</v>
      </c>
      <c r="B36" s="3">
        <v>4939</v>
      </c>
      <c r="C36" s="1">
        <v>0.69</v>
      </c>
      <c r="E36" s="15">
        <f t="shared" si="0"/>
        <v>4709.666666666667</v>
      </c>
      <c r="F36" s="3">
        <f t="shared" si="1"/>
        <v>4661.0145602680795</v>
      </c>
      <c r="G36" s="6">
        <f t="shared" si="2"/>
        <v>4.6433151110211179E-2</v>
      </c>
      <c r="H36" s="6">
        <f t="shared" si="3"/>
        <v>5.6283749692634229E-2</v>
      </c>
    </row>
    <row r="37" spans="1:8" x14ac:dyDescent="0.3">
      <c r="A37" s="2">
        <v>43800</v>
      </c>
      <c r="B37" s="3">
        <v>5055</v>
      </c>
      <c r="C37" s="1">
        <v>0.11</v>
      </c>
      <c r="E37" s="15">
        <f t="shared" si="0"/>
        <v>4822</v>
      </c>
      <c r="F37" s="3">
        <f t="shared" si="1"/>
        <v>4772.304368080424</v>
      </c>
      <c r="G37" s="6">
        <f t="shared" si="2"/>
        <v>4.6092977250247281E-2</v>
      </c>
      <c r="H37" s="6">
        <f t="shared" si="3"/>
        <v>5.5923962793190118E-2</v>
      </c>
    </row>
    <row r="38" spans="1:8" x14ac:dyDescent="0.3">
      <c r="A38" s="2">
        <v>43831</v>
      </c>
      <c r="B38" s="3">
        <v>5156</v>
      </c>
      <c r="C38" s="1">
        <v>0.61</v>
      </c>
      <c r="E38" s="15">
        <f t="shared" si="0"/>
        <v>4938</v>
      </c>
      <c r="F38" s="3">
        <f t="shared" si="1"/>
        <v>4888.9913104241268</v>
      </c>
      <c r="G38" s="6">
        <f t="shared" si="2"/>
        <v>4.2280837858805279E-2</v>
      </c>
      <c r="H38" s="6">
        <f t="shared" si="3"/>
        <v>5.1786014269952128E-2</v>
      </c>
    </row>
    <row r="39" spans="1:8" x14ac:dyDescent="0.3">
      <c r="A39" s="2">
        <v>43862</v>
      </c>
      <c r="B39" s="3">
        <v>5270</v>
      </c>
      <c r="C39" s="1">
        <v>0.32</v>
      </c>
      <c r="E39" s="15">
        <f t="shared" si="0"/>
        <v>5050</v>
      </c>
      <c r="F39" s="3">
        <f t="shared" si="1"/>
        <v>5005.1973931272378</v>
      </c>
      <c r="G39" s="6">
        <f t="shared" si="2"/>
        <v>4.1745730550284632E-2</v>
      </c>
      <c r="H39" s="6">
        <f t="shared" si="3"/>
        <v>5.0247173979651276E-2</v>
      </c>
    </row>
    <row r="40" spans="1:8" x14ac:dyDescent="0.3">
      <c r="A40" s="2">
        <v>43891</v>
      </c>
      <c r="B40" s="3">
        <v>5378</v>
      </c>
      <c r="C40" s="1">
        <v>0.43</v>
      </c>
      <c r="E40" s="15">
        <f t="shared" si="0"/>
        <v>5160.333333333333</v>
      </c>
      <c r="F40" s="3">
        <f t="shared" si="1"/>
        <v>5110.7592179381709</v>
      </c>
      <c r="G40" s="6">
        <f t="shared" si="2"/>
        <v>4.0473534151481402E-2</v>
      </c>
      <c r="H40" s="6">
        <f t="shared" si="3"/>
        <v>4.9691480487510063E-2</v>
      </c>
    </row>
    <row r="41" spans="1:8" x14ac:dyDescent="0.3">
      <c r="A41" s="2">
        <v>43922</v>
      </c>
      <c r="B41" s="3">
        <v>5479</v>
      </c>
      <c r="C41" s="1">
        <v>0.28000000000000003</v>
      </c>
      <c r="E41" s="15">
        <f t="shared" si="0"/>
        <v>5268</v>
      </c>
      <c r="F41" s="3">
        <f t="shared" si="1"/>
        <v>5222.2277653814508</v>
      </c>
      <c r="G41" s="6">
        <f t="shared" si="2"/>
        <v>3.8510677130863299E-2</v>
      </c>
      <c r="H41" s="6">
        <f t="shared" si="3"/>
        <v>4.6864799163816244E-2</v>
      </c>
    </row>
    <row r="42" spans="1:8" x14ac:dyDescent="0.3">
      <c r="A42" s="2">
        <v>43952</v>
      </c>
      <c r="B42" s="3">
        <v>5595</v>
      </c>
      <c r="C42" s="1">
        <v>0.9</v>
      </c>
      <c r="E42" s="15">
        <f t="shared" si="0"/>
        <v>5375.666666666667</v>
      </c>
      <c r="F42" s="3">
        <f t="shared" si="1"/>
        <v>5331.2683296144351</v>
      </c>
      <c r="G42" s="6">
        <f t="shared" si="2"/>
        <v>3.9201668156091697E-2</v>
      </c>
      <c r="H42" s="6">
        <f t="shared" si="3"/>
        <v>4.7137027772218933E-2</v>
      </c>
    </row>
    <row r="43" spans="1:8" x14ac:dyDescent="0.3">
      <c r="A43" s="2">
        <v>43983</v>
      </c>
      <c r="B43" s="3">
        <v>5714</v>
      </c>
      <c r="C43" s="1">
        <v>0.65</v>
      </c>
      <c r="E43" s="15">
        <f t="shared" si="0"/>
        <v>5484</v>
      </c>
      <c r="F43" s="3">
        <f t="shared" si="1"/>
        <v>5434.6804988843305</v>
      </c>
      <c r="G43" s="6">
        <f t="shared" si="2"/>
        <v>4.0252012600630029E-2</v>
      </c>
      <c r="H43" s="6">
        <f t="shared" si="3"/>
        <v>4.8883356863085314E-2</v>
      </c>
    </row>
    <row r="44" spans="1:8" x14ac:dyDescent="0.3">
      <c r="A44" s="2">
        <v>44013</v>
      </c>
      <c r="B44" s="3">
        <v>5830</v>
      </c>
      <c r="C44" s="1">
        <v>0.04</v>
      </c>
      <c r="E44" s="15">
        <f t="shared" si="0"/>
        <v>5596</v>
      </c>
      <c r="F44" s="3">
        <f t="shared" si="1"/>
        <v>5546.904149665299</v>
      </c>
      <c r="G44" s="6">
        <f t="shared" si="2"/>
        <v>4.0137221269296738E-2</v>
      </c>
      <c r="H44" s="6">
        <f t="shared" si="3"/>
        <v>4.855846489445987E-2</v>
      </c>
    </row>
    <row r="45" spans="1:8" x14ac:dyDescent="0.3">
      <c r="A45" s="2">
        <v>44044</v>
      </c>
      <c r="E45" s="16">
        <f t="shared" si="0"/>
        <v>5713</v>
      </c>
      <c r="F45" s="17">
        <f t="shared" si="1"/>
        <v>5663.8712448995893</v>
      </c>
    </row>
  </sheetData>
  <mergeCells count="1">
    <mergeCell ref="J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3"/>
  <sheetViews>
    <sheetView showGridLines="0" workbookViewId="0"/>
  </sheetViews>
  <sheetFormatPr defaultRowHeight="14.4" x14ac:dyDescent="0.3"/>
  <cols>
    <col min="2" max="2" width="5.88671875" bestFit="1" customWidth="1"/>
    <col min="3" max="3" width="105.109375" bestFit="1" customWidth="1"/>
  </cols>
  <sheetData>
    <row r="2" spans="2:3" x14ac:dyDescent="0.3">
      <c r="B2" s="5" t="s">
        <v>54</v>
      </c>
      <c r="C2" s="5" t="s">
        <v>55</v>
      </c>
    </row>
    <row r="3" spans="2:3" x14ac:dyDescent="0.3">
      <c r="B3" s="1">
        <v>1</v>
      </c>
      <c r="C3" s="1" t="s">
        <v>32</v>
      </c>
    </row>
    <row r="4" spans="2:3" x14ac:dyDescent="0.3">
      <c r="B4" s="1">
        <f>B3+1</f>
        <v>2</v>
      </c>
      <c r="C4" s="1" t="s">
        <v>33</v>
      </c>
    </row>
    <row r="5" spans="2:3" x14ac:dyDescent="0.3">
      <c r="B5" s="1">
        <f t="shared" ref="B5:B13" si="0">B4+1</f>
        <v>3</v>
      </c>
      <c r="C5" s="1" t="s">
        <v>34</v>
      </c>
    </row>
    <row r="6" spans="2:3" x14ac:dyDescent="0.3">
      <c r="B6" s="1">
        <f t="shared" si="0"/>
        <v>4</v>
      </c>
      <c r="C6" s="1" t="s">
        <v>35</v>
      </c>
    </row>
    <row r="7" spans="2:3" x14ac:dyDescent="0.3">
      <c r="B7" s="1">
        <f t="shared" si="0"/>
        <v>5</v>
      </c>
      <c r="C7" s="1" t="s">
        <v>37</v>
      </c>
    </row>
    <row r="8" spans="2:3" x14ac:dyDescent="0.3">
      <c r="B8" s="1">
        <f t="shared" si="0"/>
        <v>6</v>
      </c>
      <c r="C8" s="1" t="s">
        <v>38</v>
      </c>
    </row>
    <row r="9" spans="2:3" x14ac:dyDescent="0.3">
      <c r="B9" s="1">
        <f t="shared" si="0"/>
        <v>7</v>
      </c>
      <c r="C9" s="1" t="s">
        <v>41</v>
      </c>
    </row>
    <row r="10" spans="2:3" x14ac:dyDescent="0.3">
      <c r="B10" s="1">
        <f t="shared" si="0"/>
        <v>8</v>
      </c>
      <c r="C10" s="1" t="s">
        <v>44</v>
      </c>
    </row>
    <row r="11" spans="2:3" x14ac:dyDescent="0.3">
      <c r="B11" s="1">
        <f t="shared" si="0"/>
        <v>9</v>
      </c>
      <c r="C11" s="1" t="s">
        <v>45</v>
      </c>
    </row>
    <row r="12" spans="2:3" x14ac:dyDescent="0.3">
      <c r="B12" s="1">
        <f t="shared" si="0"/>
        <v>10</v>
      </c>
      <c r="C12" s="1" t="s">
        <v>46</v>
      </c>
    </row>
    <row r="13" spans="2:3" x14ac:dyDescent="0.3">
      <c r="B13" s="1">
        <f t="shared" si="0"/>
        <v>11</v>
      </c>
      <c r="C13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view="pageLayout" zoomScaleNormal="100" workbookViewId="0">
      <selection activeCell="D13" sqref="D13"/>
    </sheetView>
  </sheetViews>
  <sheetFormatPr defaultRowHeight="14.4" outlineLevelRow="1" x14ac:dyDescent="0.3"/>
  <cols>
    <col min="1" max="1" width="16.5546875" bestFit="1" customWidth="1"/>
    <col min="2" max="2" width="13.44140625" bestFit="1" customWidth="1"/>
    <col min="3" max="3" width="7.44140625" hidden="1" customWidth="1"/>
    <col min="4" max="4" width="13.44140625" bestFit="1" customWidth="1"/>
    <col min="5" max="5" width="15.5546875" bestFit="1" customWidth="1"/>
  </cols>
  <sheetData>
    <row r="1" spans="2:5" x14ac:dyDescent="0.3">
      <c r="B1" s="7" t="s">
        <v>3</v>
      </c>
      <c r="C1" s="7" t="s">
        <v>1</v>
      </c>
      <c r="D1" s="7" t="s">
        <v>2</v>
      </c>
      <c r="E1" s="7" t="s">
        <v>0</v>
      </c>
    </row>
    <row r="2" spans="2:5" hidden="1" outlineLevel="1" x14ac:dyDescent="0.3">
      <c r="B2" s="4" t="s">
        <v>4</v>
      </c>
      <c r="C2" s="8">
        <v>42736</v>
      </c>
      <c r="D2" s="9">
        <v>1256</v>
      </c>
      <c r="E2" s="10">
        <v>0.52</v>
      </c>
    </row>
    <row r="3" spans="2:5" hidden="1" outlineLevel="1" x14ac:dyDescent="0.3">
      <c r="B3" s="4" t="s">
        <v>4</v>
      </c>
      <c r="C3" s="8">
        <v>42767</v>
      </c>
      <c r="D3" s="9">
        <v>1374</v>
      </c>
      <c r="E3" s="10">
        <v>0.66</v>
      </c>
    </row>
    <row r="4" spans="2:5" hidden="1" outlineLevel="1" x14ac:dyDescent="0.3">
      <c r="B4" s="4" t="s">
        <v>4</v>
      </c>
      <c r="C4" s="8">
        <v>42795</v>
      </c>
      <c r="D4" s="9">
        <v>1477</v>
      </c>
      <c r="E4" s="10">
        <v>0.47</v>
      </c>
    </row>
    <row r="5" spans="2:5" collapsed="1" x14ac:dyDescent="0.3">
      <c r="B5" s="4" t="s">
        <v>5</v>
      </c>
      <c r="C5" s="8"/>
      <c r="D5" s="14">
        <f>SUM(D2:D4)</f>
        <v>4107</v>
      </c>
      <c r="E5" s="10">
        <f>AVERAGE(E2:E4)</f>
        <v>0.55000000000000004</v>
      </c>
    </row>
    <row r="6" spans="2:5" hidden="1" outlineLevel="1" x14ac:dyDescent="0.3">
      <c r="B6" s="4" t="s">
        <v>6</v>
      </c>
      <c r="C6" s="8">
        <v>42826</v>
      </c>
      <c r="D6" s="14">
        <v>1579</v>
      </c>
      <c r="E6" s="10">
        <v>0.45</v>
      </c>
    </row>
    <row r="7" spans="2:5" hidden="1" outlineLevel="1" x14ac:dyDescent="0.3">
      <c r="B7" s="4" t="s">
        <v>6</v>
      </c>
      <c r="C7" s="8">
        <v>42856</v>
      </c>
      <c r="D7" s="14">
        <v>1687</v>
      </c>
      <c r="E7" s="10">
        <v>0.15</v>
      </c>
    </row>
    <row r="8" spans="2:5" hidden="1" outlineLevel="1" x14ac:dyDescent="0.3">
      <c r="B8" s="4" t="s">
        <v>6</v>
      </c>
      <c r="C8" s="8">
        <v>42887</v>
      </c>
      <c r="D8" s="14">
        <v>1797</v>
      </c>
      <c r="E8" s="10">
        <v>0.05</v>
      </c>
    </row>
    <row r="9" spans="2:5" collapsed="1" x14ac:dyDescent="0.3">
      <c r="B9" s="4" t="s">
        <v>7</v>
      </c>
      <c r="C9" s="8"/>
      <c r="D9" s="14">
        <f>SUM(D6:D8)</f>
        <v>5063</v>
      </c>
      <c r="E9" s="10">
        <f>AVERAGE(E6:E8)</f>
        <v>0.21666666666666667</v>
      </c>
    </row>
    <row r="10" spans="2:5" hidden="1" outlineLevel="1" x14ac:dyDescent="0.3">
      <c r="B10" s="4" t="s">
        <v>8</v>
      </c>
      <c r="C10" s="8">
        <v>42917</v>
      </c>
      <c r="D10" s="14">
        <v>1917</v>
      </c>
      <c r="E10" s="10">
        <v>0.46</v>
      </c>
    </row>
    <row r="11" spans="2:5" hidden="1" outlineLevel="1" x14ac:dyDescent="0.3">
      <c r="B11" s="4" t="s">
        <v>8</v>
      </c>
      <c r="C11" s="8">
        <v>42948</v>
      </c>
      <c r="D11" s="14">
        <v>2026</v>
      </c>
      <c r="E11" s="10">
        <v>0.9</v>
      </c>
    </row>
    <row r="12" spans="2:5" hidden="1" outlineLevel="1" x14ac:dyDescent="0.3">
      <c r="B12" s="4" t="s">
        <v>8</v>
      </c>
      <c r="C12" s="8">
        <v>42979</v>
      </c>
      <c r="D12" s="14">
        <v>2132</v>
      </c>
      <c r="E12" s="10">
        <v>0.67</v>
      </c>
    </row>
    <row r="13" spans="2:5" collapsed="1" x14ac:dyDescent="0.3">
      <c r="B13" s="4" t="s">
        <v>9</v>
      </c>
      <c r="C13" s="8"/>
      <c r="D13" s="14">
        <f>SUM(D10:D12)</f>
        <v>6075</v>
      </c>
      <c r="E13" s="10">
        <f>AVERAGE(E10:E12)</f>
        <v>0.67666666666666675</v>
      </c>
    </row>
    <row r="14" spans="2:5" hidden="1" outlineLevel="1" x14ac:dyDescent="0.3">
      <c r="B14" s="4" t="s">
        <v>10</v>
      </c>
      <c r="C14" s="8">
        <v>43009</v>
      </c>
      <c r="D14" s="14">
        <v>2243</v>
      </c>
      <c r="E14" s="10">
        <v>0.01</v>
      </c>
    </row>
    <row r="15" spans="2:5" hidden="1" outlineLevel="1" x14ac:dyDescent="0.3">
      <c r="B15" s="4" t="s">
        <v>10</v>
      </c>
      <c r="C15" s="8">
        <v>43040</v>
      </c>
      <c r="D15" s="14">
        <v>2353</v>
      </c>
      <c r="E15" s="10">
        <v>0.15</v>
      </c>
    </row>
    <row r="16" spans="2:5" hidden="1" outlineLevel="1" x14ac:dyDescent="0.3">
      <c r="B16" s="4" t="s">
        <v>10</v>
      </c>
      <c r="C16" s="8">
        <v>43070</v>
      </c>
      <c r="D16" s="14">
        <v>2466</v>
      </c>
      <c r="E16" s="10">
        <v>0.81</v>
      </c>
    </row>
    <row r="17" spans="2:5" collapsed="1" x14ac:dyDescent="0.3">
      <c r="B17" s="4" t="s">
        <v>11</v>
      </c>
      <c r="C17" s="8"/>
      <c r="D17" s="14">
        <f>SUM(D14:D16)</f>
        <v>7062</v>
      </c>
      <c r="E17" s="10">
        <f>AVERAGE(E14:E16)</f>
        <v>0.32333333333333336</v>
      </c>
    </row>
    <row r="18" spans="2:5" hidden="1" outlineLevel="1" x14ac:dyDescent="0.3">
      <c r="B18" s="4" t="s">
        <v>12</v>
      </c>
      <c r="C18" s="8">
        <v>43101</v>
      </c>
      <c r="D18" s="14">
        <v>2573</v>
      </c>
      <c r="E18" s="10">
        <v>0.05</v>
      </c>
    </row>
    <row r="19" spans="2:5" hidden="1" outlineLevel="1" x14ac:dyDescent="0.3">
      <c r="B19" s="4" t="s">
        <v>12</v>
      </c>
      <c r="C19" s="8">
        <v>43132</v>
      </c>
      <c r="D19" s="14">
        <v>2684</v>
      </c>
      <c r="E19" s="10">
        <v>0.13</v>
      </c>
    </row>
    <row r="20" spans="2:5" hidden="1" outlineLevel="1" x14ac:dyDescent="0.3">
      <c r="B20" s="4" t="s">
        <v>12</v>
      </c>
      <c r="C20" s="8">
        <v>43160</v>
      </c>
      <c r="D20" s="14">
        <v>2796</v>
      </c>
      <c r="E20" s="10">
        <v>0.85</v>
      </c>
    </row>
    <row r="21" spans="2:5" collapsed="1" x14ac:dyDescent="0.3">
      <c r="B21" s="4" t="s">
        <v>13</v>
      </c>
      <c r="C21" s="8"/>
      <c r="D21" s="14">
        <f>SUM(D18:D20)</f>
        <v>8053</v>
      </c>
      <c r="E21" s="10">
        <f>AVERAGE(E18:E20)</f>
        <v>0.34333333333333332</v>
      </c>
    </row>
    <row r="22" spans="2:5" hidden="1" outlineLevel="1" x14ac:dyDescent="0.3">
      <c r="B22" s="4" t="s">
        <v>14</v>
      </c>
      <c r="C22" s="8">
        <v>43191</v>
      </c>
      <c r="D22" s="14">
        <v>2898</v>
      </c>
      <c r="E22" s="10">
        <v>0.56999999999999995</v>
      </c>
    </row>
    <row r="23" spans="2:5" hidden="1" outlineLevel="1" x14ac:dyDescent="0.3">
      <c r="B23" s="4" t="s">
        <v>14</v>
      </c>
      <c r="C23" s="8">
        <v>43221</v>
      </c>
      <c r="D23" s="14">
        <v>3005</v>
      </c>
      <c r="E23" s="10">
        <v>0.17</v>
      </c>
    </row>
    <row r="24" spans="2:5" hidden="1" outlineLevel="1" x14ac:dyDescent="0.3">
      <c r="B24" s="4" t="s">
        <v>14</v>
      </c>
      <c r="C24" s="8">
        <v>43252</v>
      </c>
      <c r="D24" s="14">
        <v>3111</v>
      </c>
      <c r="E24" s="10">
        <v>0.84</v>
      </c>
    </row>
    <row r="25" spans="2:5" collapsed="1" x14ac:dyDescent="0.3">
      <c r="B25" s="4" t="s">
        <v>15</v>
      </c>
      <c r="C25" s="8"/>
      <c r="D25" s="14">
        <f>SUM(D22:D24)</f>
        <v>9014</v>
      </c>
      <c r="E25" s="10">
        <f>AVERAGE(E22:E24)</f>
        <v>0.52666666666666673</v>
      </c>
    </row>
    <row r="26" spans="2:5" hidden="1" outlineLevel="1" x14ac:dyDescent="0.3">
      <c r="B26" s="4" t="s">
        <v>16</v>
      </c>
      <c r="C26" s="8">
        <v>43282</v>
      </c>
      <c r="D26" s="14">
        <v>3220</v>
      </c>
      <c r="E26" s="10">
        <v>0.48</v>
      </c>
    </row>
    <row r="27" spans="2:5" hidden="1" outlineLevel="1" x14ac:dyDescent="0.3">
      <c r="B27" s="4" t="s">
        <v>16</v>
      </c>
      <c r="C27" s="8">
        <v>43313</v>
      </c>
      <c r="D27" s="14">
        <v>3327</v>
      </c>
      <c r="E27" s="10">
        <v>0.02</v>
      </c>
    </row>
    <row r="28" spans="2:5" hidden="1" outlineLevel="1" x14ac:dyDescent="0.3">
      <c r="B28" s="4" t="s">
        <v>16</v>
      </c>
      <c r="C28" s="8">
        <v>43344</v>
      </c>
      <c r="D28" s="14">
        <v>3429</v>
      </c>
      <c r="E28" s="10">
        <v>0.92</v>
      </c>
    </row>
    <row r="29" spans="2:5" collapsed="1" x14ac:dyDescent="0.3">
      <c r="B29" s="4" t="s">
        <v>17</v>
      </c>
      <c r="C29" s="8"/>
      <c r="D29" s="14">
        <f>SUM(D26:D28)</f>
        <v>9976</v>
      </c>
      <c r="E29" s="10">
        <f>AVERAGE(E26:E28)</f>
        <v>0.47333333333333333</v>
      </c>
    </row>
    <row r="30" spans="2:5" hidden="1" outlineLevel="1" x14ac:dyDescent="0.3">
      <c r="B30" s="4" t="s">
        <v>18</v>
      </c>
      <c r="C30" s="8">
        <v>43374</v>
      </c>
      <c r="D30" s="14">
        <v>3535</v>
      </c>
      <c r="E30" s="10">
        <v>0.35</v>
      </c>
    </row>
    <row r="31" spans="2:5" hidden="1" outlineLevel="1" x14ac:dyDescent="0.3">
      <c r="B31" s="4" t="s">
        <v>18</v>
      </c>
      <c r="C31" s="8">
        <v>43405</v>
      </c>
      <c r="D31" s="14">
        <v>3636</v>
      </c>
      <c r="E31" s="10">
        <v>7.0000000000000007E-2</v>
      </c>
    </row>
    <row r="32" spans="2:5" hidden="1" outlineLevel="1" x14ac:dyDescent="0.3">
      <c r="B32" s="4" t="s">
        <v>18</v>
      </c>
      <c r="C32" s="8">
        <v>43435</v>
      </c>
      <c r="D32" s="14">
        <v>3743</v>
      </c>
      <c r="E32" s="10">
        <v>0.86</v>
      </c>
    </row>
    <row r="33" spans="2:5" collapsed="1" x14ac:dyDescent="0.3">
      <c r="B33" s="4" t="s">
        <v>19</v>
      </c>
      <c r="C33" s="8"/>
      <c r="D33" s="14">
        <f>SUM(D30:D32)</f>
        <v>10914</v>
      </c>
      <c r="E33" s="10">
        <f>AVERAGE(E30:E32)</f>
        <v>0.42666666666666669</v>
      </c>
    </row>
    <row r="34" spans="2:5" hidden="1" outlineLevel="1" x14ac:dyDescent="0.3">
      <c r="B34" s="4" t="s">
        <v>20</v>
      </c>
      <c r="C34" s="8">
        <v>43466</v>
      </c>
      <c r="D34" s="14">
        <v>3863</v>
      </c>
      <c r="E34" s="10">
        <v>0.03</v>
      </c>
    </row>
    <row r="35" spans="2:5" hidden="1" outlineLevel="1" x14ac:dyDescent="0.3">
      <c r="B35" s="4" t="s">
        <v>20</v>
      </c>
      <c r="C35" s="8">
        <v>43497</v>
      </c>
      <c r="D35" s="14">
        <v>3973</v>
      </c>
      <c r="E35" s="10">
        <v>0.84</v>
      </c>
    </row>
    <row r="36" spans="2:5" hidden="1" outlineLevel="1" x14ac:dyDescent="0.3">
      <c r="B36" s="4" t="s">
        <v>20</v>
      </c>
      <c r="C36" s="8">
        <v>43525</v>
      </c>
      <c r="D36" s="14">
        <v>4073</v>
      </c>
      <c r="E36" s="10">
        <v>0.3</v>
      </c>
    </row>
    <row r="37" spans="2:5" collapsed="1" x14ac:dyDescent="0.3">
      <c r="B37" s="4" t="s">
        <v>21</v>
      </c>
      <c r="C37" s="8"/>
      <c r="D37" s="14">
        <f>SUM(D34:D36)</f>
        <v>11909</v>
      </c>
      <c r="E37" s="10">
        <f>AVERAGE(E34:E36)</f>
        <v>0.38999999999999996</v>
      </c>
    </row>
    <row r="38" spans="2:5" hidden="1" outlineLevel="1" x14ac:dyDescent="0.3">
      <c r="B38" s="4" t="s">
        <v>22</v>
      </c>
      <c r="C38" s="8">
        <v>43556</v>
      </c>
      <c r="D38" s="14">
        <v>4173</v>
      </c>
      <c r="E38" s="10">
        <v>0.56000000000000005</v>
      </c>
    </row>
    <row r="39" spans="2:5" hidden="1" outlineLevel="1" x14ac:dyDescent="0.3">
      <c r="B39" s="4" t="s">
        <v>22</v>
      </c>
      <c r="C39" s="8">
        <v>43586</v>
      </c>
      <c r="D39" s="14">
        <v>4273</v>
      </c>
      <c r="E39" s="10">
        <v>7.0000000000000007E-2</v>
      </c>
    </row>
    <row r="40" spans="2:5" hidden="1" outlineLevel="1" x14ac:dyDescent="0.3">
      <c r="B40" s="4" t="s">
        <v>22</v>
      </c>
      <c r="C40" s="8">
        <v>43617</v>
      </c>
      <c r="D40" s="14">
        <v>4375</v>
      </c>
      <c r="E40" s="10">
        <v>0.02</v>
      </c>
    </row>
    <row r="41" spans="2:5" collapsed="1" x14ac:dyDescent="0.3">
      <c r="B41" s="4" t="s">
        <v>23</v>
      </c>
      <c r="C41" s="8"/>
      <c r="D41" s="14">
        <f>SUM(D38:D40)</f>
        <v>12821</v>
      </c>
      <c r="E41" s="10">
        <f>AVERAGE(E38:E40)</f>
        <v>0.2166666666666667</v>
      </c>
    </row>
    <row r="42" spans="2:5" hidden="1" outlineLevel="1" x14ac:dyDescent="0.3">
      <c r="B42" s="4" t="s">
        <v>24</v>
      </c>
      <c r="C42" s="8">
        <v>43647</v>
      </c>
      <c r="D42" s="14">
        <v>4488</v>
      </c>
      <c r="E42" s="10">
        <v>0.71</v>
      </c>
    </row>
    <row r="43" spans="2:5" hidden="1" outlineLevel="1" x14ac:dyDescent="0.3">
      <c r="B43" s="4" t="s">
        <v>24</v>
      </c>
      <c r="C43" s="8">
        <v>43678</v>
      </c>
      <c r="D43" s="14">
        <v>4602</v>
      </c>
      <c r="E43" s="10">
        <v>0.62</v>
      </c>
    </row>
    <row r="44" spans="2:5" hidden="1" outlineLevel="1" x14ac:dyDescent="0.3">
      <c r="B44" s="4" t="s">
        <v>24</v>
      </c>
      <c r="C44" s="8">
        <v>43709</v>
      </c>
      <c r="D44" s="14">
        <v>4707</v>
      </c>
      <c r="E44" s="10">
        <v>0.76</v>
      </c>
    </row>
    <row r="45" spans="2:5" collapsed="1" x14ac:dyDescent="0.3">
      <c r="B45" s="4" t="s">
        <v>25</v>
      </c>
      <c r="C45" s="8"/>
      <c r="D45" s="14">
        <f>SUM(D42:D44)</f>
        <v>13797</v>
      </c>
      <c r="E45" s="10">
        <f>AVERAGE(E42:E44)</f>
        <v>0.69666666666666666</v>
      </c>
    </row>
    <row r="46" spans="2:5" hidden="1" outlineLevel="1" x14ac:dyDescent="0.3">
      <c r="B46" s="4" t="s">
        <v>26</v>
      </c>
      <c r="C46" s="8">
        <v>43739</v>
      </c>
      <c r="D46" s="14">
        <v>4820</v>
      </c>
      <c r="E46" s="10">
        <v>0.6</v>
      </c>
    </row>
    <row r="47" spans="2:5" hidden="1" outlineLevel="1" x14ac:dyDescent="0.3">
      <c r="B47" s="4" t="s">
        <v>26</v>
      </c>
      <c r="C47" s="8">
        <v>43770</v>
      </c>
      <c r="D47" s="14">
        <v>4939</v>
      </c>
      <c r="E47" s="10">
        <v>0.69</v>
      </c>
    </row>
    <row r="48" spans="2:5" hidden="1" outlineLevel="1" x14ac:dyDescent="0.3">
      <c r="B48" s="4" t="s">
        <v>26</v>
      </c>
      <c r="C48" s="8">
        <v>43800</v>
      </c>
      <c r="D48" s="14">
        <v>5055</v>
      </c>
      <c r="E48" s="10">
        <v>0.11</v>
      </c>
    </row>
    <row r="49" spans="1:5" collapsed="1" x14ac:dyDescent="0.3">
      <c r="B49" s="4" t="s">
        <v>27</v>
      </c>
      <c r="C49" s="8"/>
      <c r="D49" s="14">
        <f>SUM(D46:D48)</f>
        <v>14814</v>
      </c>
      <c r="E49" s="10">
        <f>AVERAGE(E46:E48)</f>
        <v>0.46666666666666673</v>
      </c>
    </row>
    <row r="50" spans="1:5" hidden="1" outlineLevel="1" x14ac:dyDescent="0.3">
      <c r="B50" s="4" t="s">
        <v>28</v>
      </c>
      <c r="C50" s="8">
        <v>43831</v>
      </c>
      <c r="D50" s="14">
        <v>5156</v>
      </c>
      <c r="E50" s="10">
        <v>0.61</v>
      </c>
    </row>
    <row r="51" spans="1:5" hidden="1" outlineLevel="1" x14ac:dyDescent="0.3">
      <c r="B51" s="4" t="s">
        <v>28</v>
      </c>
      <c r="C51" s="8">
        <v>43862</v>
      </c>
      <c r="D51" s="14">
        <v>5270</v>
      </c>
      <c r="E51" s="10">
        <v>0.32</v>
      </c>
    </row>
    <row r="52" spans="1:5" hidden="1" outlineLevel="1" x14ac:dyDescent="0.3">
      <c r="B52" s="4" t="s">
        <v>28</v>
      </c>
      <c r="C52" s="8">
        <v>43891</v>
      </c>
      <c r="D52" s="14">
        <v>5378</v>
      </c>
      <c r="E52" s="10">
        <v>0.43</v>
      </c>
    </row>
    <row r="53" spans="1:5" collapsed="1" x14ac:dyDescent="0.3">
      <c r="B53" s="4" t="s">
        <v>29</v>
      </c>
      <c r="C53" s="8"/>
      <c r="D53" s="14">
        <f>SUM(D50:D52)</f>
        <v>15804</v>
      </c>
      <c r="E53" s="10">
        <f>AVERAGE(E50:E52)</f>
        <v>0.45333333333333331</v>
      </c>
    </row>
    <row r="54" spans="1:5" hidden="1" outlineLevel="1" x14ac:dyDescent="0.3">
      <c r="B54" s="4" t="s">
        <v>30</v>
      </c>
      <c r="C54" s="8">
        <v>43922</v>
      </c>
      <c r="D54" s="14">
        <v>5479</v>
      </c>
      <c r="E54" s="10">
        <v>0.28000000000000003</v>
      </c>
    </row>
    <row r="55" spans="1:5" hidden="1" outlineLevel="1" x14ac:dyDescent="0.3">
      <c r="B55" s="4" t="s">
        <v>30</v>
      </c>
      <c r="C55" s="8">
        <v>43952</v>
      </c>
      <c r="D55" s="14">
        <v>5595</v>
      </c>
      <c r="E55" s="10">
        <v>0.9</v>
      </c>
    </row>
    <row r="56" spans="1:5" hidden="1" outlineLevel="1" x14ac:dyDescent="0.3">
      <c r="B56" s="4" t="s">
        <v>30</v>
      </c>
      <c r="C56" s="8">
        <v>43983</v>
      </c>
      <c r="D56" s="14">
        <v>5714</v>
      </c>
      <c r="E56" s="10">
        <v>0.65</v>
      </c>
    </row>
    <row r="57" spans="1:5" collapsed="1" x14ac:dyDescent="0.3">
      <c r="B57" s="4" t="s">
        <v>31</v>
      </c>
      <c r="C57" s="4"/>
      <c r="D57" s="14">
        <f>SUM(D54:D56)</f>
        <v>16788</v>
      </c>
      <c r="E57" s="10">
        <f>AVERAGE(E54:E56)</f>
        <v>0.61</v>
      </c>
    </row>
    <row r="58" spans="1:5" x14ac:dyDescent="0.3">
      <c r="E58" s="13"/>
    </row>
    <row r="60" spans="1:5" x14ac:dyDescent="0.3">
      <c r="A60" s="21" t="s">
        <v>36</v>
      </c>
      <c r="B60" s="21"/>
      <c r="D60" s="11">
        <f t="array" ref="D60">SUM(D5:D57*E5:E57)</f>
        <v>133960.53666666668</v>
      </c>
    </row>
    <row r="61" spans="1:5" x14ac:dyDescent="0.3">
      <c r="A61" s="22" t="s">
        <v>39</v>
      </c>
      <c r="B61" s="22"/>
      <c r="D61" s="12" t="str">
        <f>B57</f>
        <v>Total: Q2 2020</v>
      </c>
    </row>
    <row r="62" spans="1:5" x14ac:dyDescent="0.3">
      <c r="A62" s="22" t="s">
        <v>40</v>
      </c>
      <c r="B62" s="22"/>
      <c r="D62" s="3">
        <f>SUMIF(Quarter,Current_Quater,Sales_Target)</f>
        <v>16788</v>
      </c>
    </row>
    <row r="63" spans="1:5" x14ac:dyDescent="0.3">
      <c r="A63" s="22" t="s">
        <v>42</v>
      </c>
      <c r="B63" s="22"/>
      <c r="D63" s="3">
        <f>D62*SUMIF(Quarter,Current_Quater,Achived_Percent)</f>
        <v>10240.68</v>
      </c>
    </row>
  </sheetData>
  <mergeCells count="4">
    <mergeCell ref="A60:B60"/>
    <mergeCell ref="A61:B61"/>
    <mergeCell ref="A62:B62"/>
    <mergeCell ref="A63:B63"/>
  </mergeCells>
  <conditionalFormatting sqref="E5:E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5" footer="0.5"/>
  <pageSetup paperSize="9" orientation="portrait" r:id="rId1"/>
  <headerFooter>
    <oddHeader>&amp;C&amp;"-,Bold Italic"&amp;14&amp;UMonthly Sales Target And Achievement Report</oddHeader>
    <oddFooter>&amp;C&amp;"-,Bold Italic"&amp;U&amp;KFF0000End of the Report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Business Objective</vt:lpstr>
      <vt:lpstr>Data</vt:lpstr>
      <vt:lpstr>Q1</vt:lpstr>
      <vt:lpstr>Steps to Solve Q2</vt:lpstr>
      <vt:lpstr>Q2</vt:lpstr>
      <vt:lpstr>Achived_Percent</vt:lpstr>
      <vt:lpstr>Current_Quater</vt:lpstr>
      <vt:lpstr>Quarter</vt:lpstr>
      <vt:lpstr>Sales_Target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Bohra</dc:creator>
  <cp:lastModifiedBy>Akanksha Chandeker</cp:lastModifiedBy>
  <cp:lastPrinted>2020-07-27T13:42:19Z</cp:lastPrinted>
  <dcterms:created xsi:type="dcterms:W3CDTF">2020-07-27T07:43:31Z</dcterms:created>
  <dcterms:modified xsi:type="dcterms:W3CDTF">2021-05-21T07:53:21Z</dcterms:modified>
</cp:coreProperties>
</file>